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5.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45" windowWidth="20190" windowHeight="8250" tabRatio="900"/>
  </bookViews>
  <sheets>
    <sheet name="Introduction" sheetId="16" r:id="rId1"/>
    <sheet name="Cancer groups" sheetId="20" r:id="rId2"/>
    <sheet name="Glossary" sheetId="19" r:id="rId3"/>
    <sheet name="Incidence" sheetId="1" r:id="rId4"/>
    <sheet name="Mortality" sheetId="21" r:id="rId5"/>
    <sheet name="Incidence_basic-data" sheetId="5" state="veryHidden" r:id="rId6"/>
    <sheet name="Incidence_stats-tests" sheetId="7" state="veryHidden" r:id="rId7"/>
    <sheet name="Mortality_basic-data" sheetId="9" state="veryHidden" r:id="rId8"/>
    <sheet name="Mortality_stats-tests" sheetId="10" state="veryHidden" r:id="rId9"/>
    <sheet name="Tumour_list_final" sheetId="4" state="veryHidden" r:id="rId10"/>
  </sheets>
  <definedNames>
    <definedName name="_xlnm._FilterDatabase" localSheetId="5" hidden="1">'Incidence_basic-data'!$A$1:$N$2053</definedName>
    <definedName name="_xlnm._FilterDatabase" localSheetId="6" hidden="1">'Incidence_stats-tests'!$A$1:$N$343</definedName>
    <definedName name="_xlnm._FilterDatabase" localSheetId="7" hidden="1">'Mortality_basic-data'!$A$1:$N$1387</definedName>
    <definedName name="_xlnm._FilterDatabase" localSheetId="8" hidden="1">'Mortality_stats-tests'!$A$1:$N$232</definedName>
    <definedName name="_xlnm._FilterDatabase" localSheetId="9" hidden="1">Tumour_list_final!$A$4:$E$42</definedName>
    <definedName name="_xlnm.Print_Titles" localSheetId="2">Glossary!$1:$6</definedName>
    <definedName name="_xlnm.Print_Titles" localSheetId="5">'Incidence_basic-data'!$1:$1</definedName>
    <definedName name="_xlnm.Print_Titles" localSheetId="6">'Incidence_stats-tests'!$1:$1</definedName>
    <definedName name="_xlnm.Print_Titles" localSheetId="7">'Mortality_basic-data'!$1:$1</definedName>
    <definedName name="_xlnm.Print_Titles" localSheetId="8">'Mortality_stats-tests'!$1:$1</definedName>
  </definedNames>
  <calcPr calcId="145621"/>
</workbook>
</file>

<file path=xl/calcChain.xml><?xml version="1.0" encoding="utf-8"?>
<calcChain xmlns="http://schemas.openxmlformats.org/spreadsheetml/2006/main">
  <c r="D30" i="21" l="1"/>
  <c r="D29" i="21"/>
  <c r="D28" i="21"/>
  <c r="AB3" i="21"/>
  <c r="AB3" i="1"/>
  <c r="A4" i="19"/>
  <c r="A4" i="20"/>
  <c r="J37" i="21" l="1"/>
  <c r="D31" i="21"/>
  <c r="J36" i="21"/>
  <c r="D32" i="21"/>
  <c r="J35" i="21"/>
  <c r="A1" i="4"/>
  <c r="L31" i="21" s="1"/>
  <c r="O35" i="21" l="1"/>
  <c r="X29" i="21"/>
  <c r="R30" i="21"/>
  <c r="L32" i="21"/>
  <c r="S28" i="21"/>
  <c r="N28" i="21"/>
  <c r="AA28" i="21"/>
  <c r="AA29" i="21"/>
  <c r="S30" i="21"/>
  <c r="X28" i="21"/>
  <c r="L29" i="21"/>
  <c r="Z30" i="21"/>
  <c r="Z29" i="21"/>
  <c r="AB25" i="21"/>
  <c r="X25" i="21"/>
  <c r="S25" i="21"/>
  <c r="O25" i="21"/>
  <c r="J25" i="21"/>
  <c r="F25" i="21"/>
  <c r="Y24" i="21"/>
  <c r="T24" i="21"/>
  <c r="P24" i="21"/>
  <c r="K24" i="21"/>
  <c r="G24" i="21"/>
  <c r="Z23" i="21"/>
  <c r="V23" i="21"/>
  <c r="Q23" i="21"/>
  <c r="L23" i="21"/>
  <c r="H23" i="21"/>
  <c r="AA22" i="21"/>
  <c r="W22" i="21"/>
  <c r="R22" i="21"/>
  <c r="N22" i="21"/>
  <c r="I22" i="21"/>
  <c r="AB21" i="21"/>
  <c r="X21" i="21"/>
  <c r="S21" i="21"/>
  <c r="O21" i="21"/>
  <c r="J21" i="21"/>
  <c r="F21" i="21"/>
  <c r="Y20" i="21"/>
  <c r="T20" i="21"/>
  <c r="P20" i="21"/>
  <c r="K20" i="21"/>
  <c r="G20" i="21"/>
  <c r="Z18" i="21"/>
  <c r="V18" i="21"/>
  <c r="Q18" i="21"/>
  <c r="L18" i="21"/>
  <c r="H18" i="21"/>
  <c r="AA17" i="21"/>
  <c r="W17" i="21"/>
  <c r="R17" i="21"/>
  <c r="N17" i="21"/>
  <c r="T30" i="21"/>
  <c r="T29" i="21"/>
  <c r="AA25" i="21"/>
  <c r="W25" i="21"/>
  <c r="R25" i="21"/>
  <c r="N25" i="21"/>
  <c r="I25" i="21"/>
  <c r="AB24" i="21"/>
  <c r="X24" i="21"/>
  <c r="S24" i="21"/>
  <c r="O24" i="21"/>
  <c r="J24" i="21"/>
  <c r="F24" i="21"/>
  <c r="Y23" i="21"/>
  <c r="T23" i="21"/>
  <c r="P23" i="21"/>
  <c r="K23" i="21"/>
  <c r="G23" i="21"/>
  <c r="Z22" i="21"/>
  <c r="V22" i="21"/>
  <c r="Q22" i="21"/>
  <c r="L22" i="21"/>
  <c r="H22" i="21"/>
  <c r="AA21" i="21"/>
  <c r="W21" i="21"/>
  <c r="R21" i="21"/>
  <c r="N21" i="21"/>
  <c r="I21" i="21"/>
  <c r="AB20" i="21"/>
  <c r="X20" i="21"/>
  <c r="S20" i="21"/>
  <c r="O20" i="21"/>
  <c r="J20" i="21"/>
  <c r="F20" i="21"/>
  <c r="Y18" i="21"/>
  <c r="T18" i="21"/>
  <c r="P18" i="21"/>
  <c r="K18" i="21"/>
  <c r="G18" i="21"/>
  <c r="Z17" i="21"/>
  <c r="V17" i="21"/>
  <c r="Q17" i="21"/>
  <c r="L17" i="21"/>
  <c r="H17" i="21"/>
  <c r="AA16" i="21"/>
  <c r="W16" i="21"/>
  <c r="R16" i="21"/>
  <c r="N16" i="21"/>
  <c r="I16" i="21"/>
  <c r="AB15" i="21"/>
  <c r="X15" i="21"/>
  <c r="S15" i="21"/>
  <c r="O15" i="21"/>
  <c r="J15" i="21"/>
  <c r="F15" i="21"/>
  <c r="Y14" i="21"/>
  <c r="T14" i="21"/>
  <c r="P14" i="21"/>
  <c r="K14" i="21"/>
  <c r="G14" i="21"/>
  <c r="Z13" i="21"/>
  <c r="V13" i="21"/>
  <c r="Q13" i="21"/>
  <c r="L13" i="21"/>
  <c r="H13" i="21"/>
  <c r="AA11" i="21"/>
  <c r="W11" i="21"/>
  <c r="R11" i="21"/>
  <c r="N11" i="21"/>
  <c r="I11" i="21"/>
  <c r="AB10" i="21"/>
  <c r="X10" i="21"/>
  <c r="S10" i="21"/>
  <c r="O10" i="21"/>
  <c r="J10" i="21"/>
  <c r="F10" i="21"/>
  <c r="Y9" i="21"/>
  <c r="T9" i="21"/>
  <c r="P9" i="21"/>
  <c r="K9" i="21"/>
  <c r="G9" i="21"/>
  <c r="Z8" i="21"/>
  <c r="V8" i="21"/>
  <c r="Q8" i="21"/>
  <c r="L8" i="21"/>
  <c r="AB31" i="21"/>
  <c r="H29" i="21"/>
  <c r="T25" i="21"/>
  <c r="K25" i="21"/>
  <c r="Z24" i="21"/>
  <c r="Q24" i="21"/>
  <c r="H24" i="21"/>
  <c r="W23" i="21"/>
  <c r="N23" i="21"/>
  <c r="AB22" i="21"/>
  <c r="N30" i="21"/>
  <c r="Z25" i="21"/>
  <c r="Q25" i="21"/>
  <c r="H25" i="21"/>
  <c r="W24" i="21"/>
  <c r="N24" i="21"/>
  <c r="AB23" i="21"/>
  <c r="S23" i="21"/>
  <c r="J23" i="21"/>
  <c r="Y22" i="21"/>
  <c r="P22" i="21"/>
  <c r="G22" i="21"/>
  <c r="V21" i="21"/>
  <c r="L21" i="21"/>
  <c r="AA20" i="21"/>
  <c r="R20" i="21"/>
  <c r="I20" i="21"/>
  <c r="X18" i="21"/>
  <c r="O18" i="21"/>
  <c r="F18" i="21"/>
  <c r="T17" i="21"/>
  <c r="K17" i="21"/>
  <c r="F17" i="21"/>
  <c r="X16" i="21"/>
  <c r="Q16" i="21"/>
  <c r="K16" i="21"/>
  <c r="F16" i="21"/>
  <c r="W15" i="21"/>
  <c r="Q15" i="21"/>
  <c r="K15" i="21"/>
  <c r="AB14" i="21"/>
  <c r="W14" i="21"/>
  <c r="Q14" i="21"/>
  <c r="J14" i="21"/>
  <c r="AB13" i="21"/>
  <c r="W13" i="21"/>
  <c r="P13" i="21"/>
  <c r="J13" i="21"/>
  <c r="AB11" i="21"/>
  <c r="V11" i="21"/>
  <c r="P11" i="21"/>
  <c r="J11" i="21"/>
  <c r="AA10" i="21"/>
  <c r="V10" i="21"/>
  <c r="P10" i="21"/>
  <c r="I10" i="21"/>
  <c r="AA9" i="21"/>
  <c r="V9" i="21"/>
  <c r="O9" i="21"/>
  <c r="I9" i="21"/>
  <c r="AA8" i="21"/>
  <c r="T8" i="21"/>
  <c r="O8" i="21"/>
  <c r="I8" i="21"/>
  <c r="AB7" i="21"/>
  <c r="X7" i="21"/>
  <c r="S7" i="21"/>
  <c r="O7" i="21"/>
  <c r="J7" i="21"/>
  <c r="F7" i="21"/>
  <c r="Y6" i="21"/>
  <c r="T6" i="21"/>
  <c r="P6" i="21"/>
  <c r="K6" i="21"/>
  <c r="G6" i="21"/>
  <c r="H30" i="21"/>
  <c r="Y25" i="21"/>
  <c r="P25" i="21"/>
  <c r="G25" i="21"/>
  <c r="V24" i="21"/>
  <c r="L24" i="21"/>
  <c r="AA23" i="21"/>
  <c r="R23" i="21"/>
  <c r="I23" i="21"/>
  <c r="X22" i="21"/>
  <c r="O22" i="21"/>
  <c r="F22" i="21"/>
  <c r="T21" i="21"/>
  <c r="K21" i="21"/>
  <c r="Z20" i="21"/>
  <c r="Q20" i="21"/>
  <c r="H20" i="21"/>
  <c r="W18" i="21"/>
  <c r="N18" i="21"/>
  <c r="N29" i="21"/>
  <c r="R24" i="21"/>
  <c r="F23" i="21"/>
  <c r="J22" i="21"/>
  <c r="P21" i="21"/>
  <c r="V20" i="21"/>
  <c r="AA18" i="21"/>
  <c r="I18" i="21"/>
  <c r="S17" i="21"/>
  <c r="I17" i="21"/>
  <c r="Y16" i="21"/>
  <c r="P16" i="21"/>
  <c r="H16" i="21"/>
  <c r="Y15" i="21"/>
  <c r="P15" i="21"/>
  <c r="H15" i="21"/>
  <c r="X14" i="21"/>
  <c r="O14" i="21"/>
  <c r="H14" i="21"/>
  <c r="X13" i="21"/>
  <c r="O13" i="21"/>
  <c r="G13" i="21"/>
  <c r="X11" i="21"/>
  <c r="O11" i="21"/>
  <c r="G11" i="21"/>
  <c r="W10" i="21"/>
  <c r="G10" i="21"/>
  <c r="F9" i="21"/>
  <c r="G8" i="21"/>
  <c r="L7" i="21"/>
  <c r="R6" i="21"/>
  <c r="F6" i="21"/>
  <c r="V25" i="21"/>
  <c r="I24" i="21"/>
  <c r="T22" i="21"/>
  <c r="Z21" i="21"/>
  <c r="H21" i="21"/>
  <c r="N20" i="21"/>
  <c r="S18" i="21"/>
  <c r="AB17" i="21"/>
  <c r="P17" i="21"/>
  <c r="G17" i="21"/>
  <c r="V16" i="21"/>
  <c r="O16" i="21"/>
  <c r="G16" i="21"/>
  <c r="V15" i="21"/>
  <c r="N15" i="21"/>
  <c r="G15" i="21"/>
  <c r="V14" i="21"/>
  <c r="N14" i="21"/>
  <c r="F14" i="21"/>
  <c r="T13" i="21"/>
  <c r="N13" i="21"/>
  <c r="F13" i="21"/>
  <c r="T11" i="21"/>
  <c r="L11" i="21"/>
  <c r="F11" i="21"/>
  <c r="T10" i="21"/>
  <c r="L10" i="21"/>
  <c r="AB9" i="21"/>
  <c r="S9" i="21"/>
  <c r="L9" i="21"/>
  <c r="AB8" i="21"/>
  <c r="S8" i="21"/>
  <c r="K8" i="21"/>
  <c r="F8" i="21"/>
  <c r="W7" i="21"/>
  <c r="Q7" i="21"/>
  <c r="K7" i="21"/>
  <c r="AB6" i="21"/>
  <c r="W6" i="21"/>
  <c r="Q6" i="21"/>
  <c r="J6" i="21"/>
  <c r="L25" i="21"/>
  <c r="X23" i="21"/>
  <c r="S22" i="21"/>
  <c r="Y21" i="21"/>
  <c r="G21" i="21"/>
  <c r="L20" i="21"/>
  <c r="R18" i="21"/>
  <c r="Y17" i="21"/>
  <c r="O17" i="21"/>
  <c r="AB16" i="21"/>
  <c r="T16" i="21"/>
  <c r="L16" i="21"/>
  <c r="AA15" i="21"/>
  <c r="T15" i="21"/>
  <c r="L15" i="21"/>
  <c r="AA14" i="21"/>
  <c r="S14" i="21"/>
  <c r="L14" i="21"/>
  <c r="AA13" i="21"/>
  <c r="S13" i="21"/>
  <c r="K13" i="21"/>
  <c r="Z11" i="21"/>
  <c r="S11" i="21"/>
  <c r="K11" i="21"/>
  <c r="Z10" i="21"/>
  <c r="R10" i="21"/>
  <c r="K10" i="21"/>
  <c r="Z9" i="21"/>
  <c r="R9" i="21"/>
  <c r="J9" i="21"/>
  <c r="Y8" i="21"/>
  <c r="R8" i="21"/>
  <c r="J8" i="21"/>
  <c r="AA7" i="21"/>
  <c r="V7" i="21"/>
  <c r="P7" i="21"/>
  <c r="I7" i="21"/>
  <c r="AA6" i="21"/>
  <c r="V6" i="21"/>
  <c r="O6" i="21"/>
  <c r="I6" i="21"/>
  <c r="AA24" i="21"/>
  <c r="O23" i="21"/>
  <c r="K22" i="21"/>
  <c r="Q21" i="21"/>
  <c r="W20" i="21"/>
  <c r="AB18" i="21"/>
  <c r="J18" i="21"/>
  <c r="X17" i="21"/>
  <c r="J17" i="21"/>
  <c r="Z16" i="21"/>
  <c r="S16" i="21"/>
  <c r="J16" i="21"/>
  <c r="Z15" i="21"/>
  <c r="R15" i="21"/>
  <c r="I15" i="21"/>
  <c r="Z14" i="21"/>
  <c r="R14" i="21"/>
  <c r="I14" i="21"/>
  <c r="Y13" i="21"/>
  <c r="R13" i="21"/>
  <c r="I13" i="21"/>
  <c r="Y11" i="21"/>
  <c r="Q11" i="21"/>
  <c r="H11" i="21"/>
  <c r="Y10" i="21"/>
  <c r="Q10" i="21"/>
  <c r="H10" i="21"/>
  <c r="X9" i="21"/>
  <c r="Q9" i="21"/>
  <c r="H9" i="21"/>
  <c r="X8" i="21"/>
  <c r="P8" i="21"/>
  <c r="H8" i="21"/>
  <c r="Z7" i="21"/>
  <c r="T7" i="21"/>
  <c r="N7" i="21"/>
  <c r="H7" i="21"/>
  <c r="Z6" i="21"/>
  <c r="S6" i="21"/>
  <c r="N6" i="21"/>
  <c r="H6" i="21"/>
  <c r="N10" i="21"/>
  <c r="W9" i="21"/>
  <c r="N9" i="21"/>
  <c r="W8" i="21"/>
  <c r="N8" i="21"/>
  <c r="Y7" i="21"/>
  <c r="R7" i="21"/>
  <c r="G7" i="21"/>
  <c r="X6" i="21"/>
  <c r="L6" i="21"/>
  <c r="R28" i="21"/>
  <c r="AB28" i="21"/>
  <c r="Q28" i="21"/>
  <c r="K28" i="21"/>
  <c r="H28" i="21"/>
  <c r="F29" i="21"/>
  <c r="L36" i="21" s="1"/>
  <c r="Q29" i="21"/>
  <c r="AB29" i="21"/>
  <c r="S29" i="21"/>
  <c r="L30" i="21"/>
  <c r="AB30" i="21"/>
  <c r="X30" i="21"/>
  <c r="V30" i="21"/>
  <c r="Y28" i="21"/>
  <c r="AA30" i="21"/>
  <c r="L28" i="21"/>
  <c r="V28" i="21"/>
  <c r="J28" i="21"/>
  <c r="Z28" i="21"/>
  <c r="K29" i="21"/>
  <c r="J29" i="21"/>
  <c r="V29" i="21"/>
  <c r="T31" i="21"/>
  <c r="F30" i="21"/>
  <c r="N37" i="21" s="1"/>
  <c r="P30" i="21"/>
  <c r="Q30" i="21"/>
  <c r="I30" i="21"/>
  <c r="K30" i="21"/>
  <c r="F28" i="21"/>
  <c r="N35" i="21" s="1"/>
  <c r="I28" i="21"/>
  <c r="P28" i="21"/>
  <c r="T28" i="21"/>
  <c r="R29" i="21"/>
  <c r="P29" i="21"/>
  <c r="O36" i="21"/>
  <c r="I29" i="21"/>
  <c r="Y30" i="21"/>
  <c r="O37" i="21"/>
  <c r="T32" i="21"/>
  <c r="J30" i="21"/>
  <c r="Y29" i="21"/>
  <c r="AB32" i="21"/>
  <c r="J232" i="10"/>
  <c r="I232" i="10"/>
  <c r="H232" i="10"/>
  <c r="G232" i="10"/>
  <c r="F232" i="10"/>
  <c r="E232" i="10"/>
  <c r="I229" i="10"/>
  <c r="H229" i="10"/>
  <c r="G229" i="10"/>
  <c r="F229" i="10"/>
  <c r="E229" i="10"/>
  <c r="J226" i="10"/>
  <c r="I226" i="10"/>
  <c r="H226" i="10"/>
  <c r="G226" i="10"/>
  <c r="F226" i="10"/>
  <c r="E226" i="10"/>
  <c r="I223" i="10"/>
  <c r="H223" i="10"/>
  <c r="G223" i="10"/>
  <c r="F223" i="10"/>
  <c r="E223" i="10"/>
  <c r="J220" i="10"/>
  <c r="I220" i="10"/>
  <c r="H220" i="10"/>
  <c r="G220" i="10"/>
  <c r="F220" i="10"/>
  <c r="E220" i="10"/>
  <c r="I217" i="10"/>
  <c r="H217" i="10"/>
  <c r="G217" i="10"/>
  <c r="F217" i="10"/>
  <c r="E217" i="10"/>
  <c r="J214" i="10"/>
  <c r="I214" i="10"/>
  <c r="H214" i="10"/>
  <c r="G214" i="10"/>
  <c r="F214" i="10"/>
  <c r="E214" i="10"/>
  <c r="I211" i="10"/>
  <c r="H211" i="10"/>
  <c r="G211" i="10"/>
  <c r="F211" i="10"/>
  <c r="E211" i="10"/>
  <c r="J184" i="10"/>
  <c r="I184" i="10"/>
  <c r="H184" i="10"/>
  <c r="G184" i="10"/>
  <c r="F184" i="10"/>
  <c r="E184" i="10"/>
  <c r="I181" i="10"/>
  <c r="H181" i="10"/>
  <c r="G181" i="10"/>
  <c r="F181" i="10"/>
  <c r="E181" i="10"/>
  <c r="J178" i="10"/>
  <c r="I178" i="10"/>
  <c r="H178" i="10"/>
  <c r="G178" i="10"/>
  <c r="F178" i="10"/>
  <c r="E178" i="10"/>
  <c r="I175" i="10"/>
  <c r="H175" i="10"/>
  <c r="G175" i="10"/>
  <c r="F175" i="10"/>
  <c r="E175" i="10"/>
  <c r="J166" i="10"/>
  <c r="I166" i="10"/>
  <c r="H166" i="10"/>
  <c r="G166" i="10"/>
  <c r="F166" i="10"/>
  <c r="E166" i="10"/>
  <c r="I163" i="10"/>
  <c r="H163" i="10"/>
  <c r="G163" i="10"/>
  <c r="F163" i="10"/>
  <c r="E163" i="10"/>
  <c r="J46" i="10"/>
  <c r="I46" i="10"/>
  <c r="H46" i="10"/>
  <c r="G46" i="10"/>
  <c r="F46" i="10"/>
  <c r="E46" i="10"/>
  <c r="I43" i="10"/>
  <c r="H43" i="10"/>
  <c r="G43" i="10"/>
  <c r="F43" i="10"/>
  <c r="E43" i="10"/>
  <c r="L1387" i="9"/>
  <c r="K1387" i="9"/>
  <c r="J1387" i="9"/>
  <c r="I1387" i="9"/>
  <c r="H1387" i="9"/>
  <c r="G1387" i="9"/>
  <c r="F1387" i="9"/>
  <c r="L1386" i="9"/>
  <c r="K1386" i="9"/>
  <c r="J1386" i="9"/>
  <c r="I1386" i="9"/>
  <c r="H1386" i="9"/>
  <c r="G1386" i="9"/>
  <c r="F1386" i="9"/>
  <c r="L1385" i="9"/>
  <c r="K1385" i="9"/>
  <c r="J1385" i="9"/>
  <c r="I1385" i="9"/>
  <c r="H1385" i="9"/>
  <c r="G1385" i="9"/>
  <c r="F1385" i="9"/>
  <c r="L1384" i="9"/>
  <c r="K1384" i="9"/>
  <c r="J1384" i="9"/>
  <c r="I1384" i="9"/>
  <c r="H1384" i="9"/>
  <c r="G1384" i="9"/>
  <c r="F1384" i="9"/>
  <c r="L1383" i="9"/>
  <c r="K1383" i="9"/>
  <c r="J1383" i="9"/>
  <c r="I1383" i="9"/>
  <c r="H1383" i="9"/>
  <c r="G1383" i="9"/>
  <c r="F1383" i="9"/>
  <c r="L1382" i="9"/>
  <c r="K1382" i="9"/>
  <c r="J1382" i="9"/>
  <c r="I1382" i="9"/>
  <c r="H1382" i="9"/>
  <c r="G1382" i="9"/>
  <c r="F1382" i="9"/>
  <c r="L1381" i="9"/>
  <c r="K1381" i="9"/>
  <c r="J1381" i="9"/>
  <c r="I1381" i="9"/>
  <c r="H1381" i="9"/>
  <c r="G1381" i="9"/>
  <c r="F1381" i="9"/>
  <c r="L1380" i="9"/>
  <c r="K1380" i="9"/>
  <c r="J1380" i="9"/>
  <c r="I1380" i="9"/>
  <c r="H1380" i="9"/>
  <c r="G1380" i="9"/>
  <c r="F1380" i="9"/>
  <c r="L1379" i="9"/>
  <c r="K1379" i="9"/>
  <c r="J1379" i="9"/>
  <c r="I1379" i="9"/>
  <c r="H1379" i="9"/>
  <c r="G1379" i="9"/>
  <c r="F1379" i="9"/>
  <c r="L1378" i="9"/>
  <c r="K1378" i="9"/>
  <c r="J1378" i="9"/>
  <c r="I1378" i="9"/>
  <c r="H1378" i="9"/>
  <c r="G1378" i="9"/>
  <c r="F1378" i="9"/>
  <c r="L1377" i="9"/>
  <c r="K1377" i="9"/>
  <c r="J1377" i="9"/>
  <c r="I1377" i="9"/>
  <c r="H1377" i="9"/>
  <c r="G1377" i="9"/>
  <c r="F1377" i="9"/>
  <c r="L1376" i="9"/>
  <c r="K1376" i="9"/>
  <c r="J1376" i="9"/>
  <c r="I1376" i="9"/>
  <c r="H1376" i="9"/>
  <c r="G1376" i="9"/>
  <c r="F1376" i="9"/>
  <c r="L1351" i="9"/>
  <c r="K1351" i="9"/>
  <c r="J1351" i="9"/>
  <c r="I1351" i="9"/>
  <c r="H1351" i="9"/>
  <c r="G1351" i="9"/>
  <c r="F1351" i="9"/>
  <c r="L1350" i="9"/>
  <c r="K1350" i="9"/>
  <c r="J1350" i="9"/>
  <c r="I1350" i="9"/>
  <c r="H1350" i="9"/>
  <c r="G1350" i="9"/>
  <c r="F1350" i="9"/>
  <c r="L1349" i="9"/>
  <c r="K1349" i="9"/>
  <c r="J1349" i="9"/>
  <c r="I1349" i="9"/>
  <c r="H1349" i="9"/>
  <c r="G1349" i="9"/>
  <c r="F1349" i="9"/>
  <c r="L1348" i="9"/>
  <c r="K1348" i="9"/>
  <c r="J1348" i="9"/>
  <c r="I1348" i="9"/>
  <c r="H1348" i="9"/>
  <c r="G1348" i="9"/>
  <c r="F1348" i="9"/>
  <c r="L1347" i="9"/>
  <c r="K1347" i="9"/>
  <c r="J1347" i="9"/>
  <c r="I1347" i="9"/>
  <c r="H1347" i="9"/>
  <c r="G1347" i="9"/>
  <c r="F1347" i="9"/>
  <c r="L1346" i="9"/>
  <c r="K1346" i="9"/>
  <c r="J1346" i="9"/>
  <c r="I1346" i="9"/>
  <c r="H1346" i="9"/>
  <c r="G1346" i="9"/>
  <c r="F1346" i="9"/>
  <c r="L1345" i="9"/>
  <c r="K1345" i="9"/>
  <c r="J1345" i="9"/>
  <c r="I1345" i="9"/>
  <c r="H1345" i="9"/>
  <c r="G1345" i="9"/>
  <c r="F1345" i="9"/>
  <c r="L1344" i="9"/>
  <c r="K1344" i="9"/>
  <c r="J1344" i="9"/>
  <c r="I1344" i="9"/>
  <c r="H1344" i="9"/>
  <c r="G1344" i="9"/>
  <c r="F1344" i="9"/>
  <c r="L1343" i="9"/>
  <c r="K1343" i="9"/>
  <c r="J1343" i="9"/>
  <c r="I1343" i="9"/>
  <c r="H1343" i="9"/>
  <c r="G1343" i="9"/>
  <c r="F1343" i="9"/>
  <c r="L1342" i="9"/>
  <c r="K1342" i="9"/>
  <c r="J1342" i="9"/>
  <c r="I1342" i="9"/>
  <c r="H1342" i="9"/>
  <c r="G1342" i="9"/>
  <c r="F1342" i="9"/>
  <c r="L1341" i="9"/>
  <c r="K1341" i="9"/>
  <c r="J1341" i="9"/>
  <c r="I1341" i="9"/>
  <c r="H1341" i="9"/>
  <c r="G1341" i="9"/>
  <c r="F1341" i="9"/>
  <c r="L1340" i="9"/>
  <c r="K1340" i="9"/>
  <c r="J1340" i="9"/>
  <c r="I1340" i="9"/>
  <c r="H1340" i="9"/>
  <c r="G1340" i="9"/>
  <c r="F1340" i="9"/>
  <c r="L1315" i="9"/>
  <c r="K1315" i="9"/>
  <c r="J1315" i="9"/>
  <c r="I1315" i="9"/>
  <c r="H1315" i="9"/>
  <c r="G1315" i="9"/>
  <c r="F1315" i="9"/>
  <c r="L1314" i="9"/>
  <c r="K1314" i="9"/>
  <c r="J1314" i="9"/>
  <c r="I1314" i="9"/>
  <c r="H1314" i="9"/>
  <c r="G1314" i="9"/>
  <c r="F1314" i="9"/>
  <c r="L1313" i="9"/>
  <c r="K1313" i="9"/>
  <c r="J1313" i="9"/>
  <c r="I1313" i="9"/>
  <c r="H1313" i="9"/>
  <c r="G1313" i="9"/>
  <c r="F1313" i="9"/>
  <c r="L1312" i="9"/>
  <c r="K1312" i="9"/>
  <c r="J1312" i="9"/>
  <c r="I1312" i="9"/>
  <c r="H1312" i="9"/>
  <c r="G1312" i="9"/>
  <c r="F1312" i="9"/>
  <c r="L1311" i="9"/>
  <c r="K1311" i="9"/>
  <c r="J1311" i="9"/>
  <c r="I1311" i="9"/>
  <c r="H1311" i="9"/>
  <c r="G1311" i="9"/>
  <c r="F1311" i="9"/>
  <c r="L1310" i="9"/>
  <c r="K1310" i="9"/>
  <c r="J1310" i="9"/>
  <c r="I1310" i="9"/>
  <c r="H1310" i="9"/>
  <c r="G1310" i="9"/>
  <c r="F1310" i="9"/>
  <c r="L1309" i="9"/>
  <c r="K1309" i="9"/>
  <c r="J1309" i="9"/>
  <c r="I1309" i="9"/>
  <c r="H1309" i="9"/>
  <c r="G1309" i="9"/>
  <c r="F1309" i="9"/>
  <c r="L1308" i="9"/>
  <c r="K1308" i="9"/>
  <c r="J1308" i="9"/>
  <c r="I1308" i="9"/>
  <c r="H1308" i="9"/>
  <c r="G1308" i="9"/>
  <c r="F1308" i="9"/>
  <c r="L1307" i="9"/>
  <c r="K1307" i="9"/>
  <c r="J1307" i="9"/>
  <c r="I1307" i="9"/>
  <c r="H1307" i="9"/>
  <c r="G1307" i="9"/>
  <c r="F1307" i="9"/>
  <c r="L1306" i="9"/>
  <c r="K1306" i="9"/>
  <c r="J1306" i="9"/>
  <c r="I1306" i="9"/>
  <c r="H1306" i="9"/>
  <c r="G1306" i="9"/>
  <c r="F1306" i="9"/>
  <c r="L1305" i="9"/>
  <c r="K1305" i="9"/>
  <c r="J1305" i="9"/>
  <c r="I1305" i="9"/>
  <c r="H1305" i="9"/>
  <c r="G1305" i="9"/>
  <c r="F1305" i="9"/>
  <c r="L1304" i="9"/>
  <c r="K1304" i="9"/>
  <c r="J1304" i="9"/>
  <c r="I1304" i="9"/>
  <c r="H1304" i="9"/>
  <c r="G1304" i="9"/>
  <c r="F1304" i="9"/>
  <c r="L1279" i="9"/>
  <c r="K1279" i="9"/>
  <c r="J1279" i="9"/>
  <c r="I1279" i="9"/>
  <c r="H1279" i="9"/>
  <c r="G1279" i="9"/>
  <c r="F1279" i="9"/>
  <c r="L1278" i="9"/>
  <c r="K1278" i="9"/>
  <c r="J1278" i="9"/>
  <c r="I1278" i="9"/>
  <c r="H1278" i="9"/>
  <c r="G1278" i="9"/>
  <c r="F1278" i="9"/>
  <c r="L1277" i="9"/>
  <c r="K1277" i="9"/>
  <c r="J1277" i="9"/>
  <c r="I1277" i="9"/>
  <c r="H1277" i="9"/>
  <c r="G1277" i="9"/>
  <c r="F1277" i="9"/>
  <c r="L1276" i="9"/>
  <c r="K1276" i="9"/>
  <c r="J1276" i="9"/>
  <c r="I1276" i="9"/>
  <c r="H1276" i="9"/>
  <c r="G1276" i="9"/>
  <c r="F1276" i="9"/>
  <c r="L1275" i="9"/>
  <c r="K1275" i="9"/>
  <c r="J1275" i="9"/>
  <c r="I1275" i="9"/>
  <c r="H1275" i="9"/>
  <c r="G1275" i="9"/>
  <c r="F1275" i="9"/>
  <c r="L1274" i="9"/>
  <c r="K1274" i="9"/>
  <c r="J1274" i="9"/>
  <c r="I1274" i="9"/>
  <c r="H1274" i="9"/>
  <c r="G1274" i="9"/>
  <c r="F1274" i="9"/>
  <c r="L1273" i="9"/>
  <c r="K1273" i="9"/>
  <c r="J1273" i="9"/>
  <c r="I1273" i="9"/>
  <c r="H1273" i="9"/>
  <c r="G1273" i="9"/>
  <c r="F1273" i="9"/>
  <c r="L1272" i="9"/>
  <c r="K1272" i="9"/>
  <c r="J1272" i="9"/>
  <c r="I1272" i="9"/>
  <c r="H1272" i="9"/>
  <c r="G1272" i="9"/>
  <c r="F1272" i="9"/>
  <c r="L1271" i="9"/>
  <c r="K1271" i="9"/>
  <c r="J1271" i="9"/>
  <c r="I1271" i="9"/>
  <c r="H1271" i="9"/>
  <c r="G1271" i="9"/>
  <c r="F1271" i="9"/>
  <c r="L1270" i="9"/>
  <c r="K1270" i="9"/>
  <c r="J1270" i="9"/>
  <c r="I1270" i="9"/>
  <c r="H1270" i="9"/>
  <c r="G1270" i="9"/>
  <c r="F1270" i="9"/>
  <c r="L1269" i="9"/>
  <c r="K1269" i="9"/>
  <c r="J1269" i="9"/>
  <c r="I1269" i="9"/>
  <c r="H1269" i="9"/>
  <c r="G1269" i="9"/>
  <c r="F1269" i="9"/>
  <c r="L1268" i="9"/>
  <c r="K1268" i="9"/>
  <c r="J1268" i="9"/>
  <c r="I1268" i="9"/>
  <c r="H1268" i="9"/>
  <c r="G1268" i="9"/>
  <c r="F1268" i="9"/>
  <c r="L1099" i="9"/>
  <c r="K1099" i="9"/>
  <c r="J1099" i="9"/>
  <c r="I1099" i="9"/>
  <c r="H1099" i="9"/>
  <c r="G1099" i="9"/>
  <c r="F1099" i="9"/>
  <c r="L1098" i="9"/>
  <c r="K1098" i="9"/>
  <c r="J1098" i="9"/>
  <c r="I1098" i="9"/>
  <c r="H1098" i="9"/>
  <c r="G1098" i="9"/>
  <c r="F1098" i="9"/>
  <c r="L1097" i="9"/>
  <c r="K1097" i="9"/>
  <c r="J1097" i="9"/>
  <c r="I1097" i="9"/>
  <c r="H1097" i="9"/>
  <c r="G1097" i="9"/>
  <c r="F1097" i="9"/>
  <c r="L1096" i="9"/>
  <c r="K1096" i="9"/>
  <c r="J1096" i="9"/>
  <c r="I1096" i="9"/>
  <c r="H1096" i="9"/>
  <c r="G1096" i="9"/>
  <c r="F1096" i="9"/>
  <c r="L1095" i="9"/>
  <c r="K1095" i="9"/>
  <c r="J1095" i="9"/>
  <c r="I1095" i="9"/>
  <c r="H1095" i="9"/>
  <c r="G1095" i="9"/>
  <c r="F1095" i="9"/>
  <c r="L1094" i="9"/>
  <c r="K1094" i="9"/>
  <c r="J1094" i="9"/>
  <c r="I1094" i="9"/>
  <c r="H1094" i="9"/>
  <c r="G1094" i="9"/>
  <c r="F1094" i="9"/>
  <c r="L1093" i="9"/>
  <c r="K1093" i="9"/>
  <c r="J1093" i="9"/>
  <c r="I1093" i="9"/>
  <c r="H1093" i="9"/>
  <c r="G1093" i="9"/>
  <c r="F1093" i="9"/>
  <c r="L1092" i="9"/>
  <c r="K1092" i="9"/>
  <c r="J1092" i="9"/>
  <c r="I1092" i="9"/>
  <c r="H1092" i="9"/>
  <c r="G1092" i="9"/>
  <c r="F1092" i="9"/>
  <c r="L1091" i="9"/>
  <c r="K1091" i="9"/>
  <c r="J1091" i="9"/>
  <c r="I1091" i="9"/>
  <c r="H1091" i="9"/>
  <c r="G1091" i="9"/>
  <c r="F1091" i="9"/>
  <c r="L1090" i="9"/>
  <c r="K1090" i="9"/>
  <c r="J1090" i="9"/>
  <c r="I1090" i="9"/>
  <c r="H1090" i="9"/>
  <c r="G1090" i="9"/>
  <c r="F1090" i="9"/>
  <c r="L1089" i="9"/>
  <c r="K1089" i="9"/>
  <c r="J1089" i="9"/>
  <c r="I1089" i="9"/>
  <c r="H1089" i="9"/>
  <c r="G1089" i="9"/>
  <c r="F1089" i="9"/>
  <c r="L1088" i="9"/>
  <c r="K1088" i="9"/>
  <c r="J1088" i="9"/>
  <c r="I1088" i="9"/>
  <c r="H1088" i="9"/>
  <c r="G1088" i="9"/>
  <c r="F1088" i="9"/>
  <c r="L1063" i="9"/>
  <c r="K1063" i="9"/>
  <c r="J1063" i="9"/>
  <c r="I1063" i="9"/>
  <c r="H1063" i="9"/>
  <c r="G1063" i="9"/>
  <c r="F1063" i="9"/>
  <c r="L1062" i="9"/>
  <c r="K1062" i="9"/>
  <c r="J1062" i="9"/>
  <c r="I1062" i="9"/>
  <c r="H1062" i="9"/>
  <c r="G1062" i="9"/>
  <c r="F1062" i="9"/>
  <c r="L1061" i="9"/>
  <c r="K1061" i="9"/>
  <c r="J1061" i="9"/>
  <c r="I1061" i="9"/>
  <c r="H1061" i="9"/>
  <c r="G1061" i="9"/>
  <c r="F1061" i="9"/>
  <c r="L1060" i="9"/>
  <c r="K1060" i="9"/>
  <c r="J1060" i="9"/>
  <c r="I1060" i="9"/>
  <c r="H1060" i="9"/>
  <c r="G1060" i="9"/>
  <c r="F1060" i="9"/>
  <c r="L1059" i="9"/>
  <c r="K1059" i="9"/>
  <c r="J1059" i="9"/>
  <c r="I1059" i="9"/>
  <c r="H1059" i="9"/>
  <c r="G1059" i="9"/>
  <c r="F1059" i="9"/>
  <c r="L1058" i="9"/>
  <c r="K1058" i="9"/>
  <c r="J1058" i="9"/>
  <c r="I1058" i="9"/>
  <c r="H1058" i="9"/>
  <c r="G1058" i="9"/>
  <c r="F1058" i="9"/>
  <c r="L1057" i="9"/>
  <c r="K1057" i="9"/>
  <c r="J1057" i="9"/>
  <c r="I1057" i="9"/>
  <c r="H1057" i="9"/>
  <c r="G1057" i="9"/>
  <c r="F1057" i="9"/>
  <c r="L1056" i="9"/>
  <c r="K1056" i="9"/>
  <c r="J1056" i="9"/>
  <c r="I1056" i="9"/>
  <c r="H1056" i="9"/>
  <c r="G1056" i="9"/>
  <c r="F1056" i="9"/>
  <c r="L1055" i="9"/>
  <c r="K1055" i="9"/>
  <c r="J1055" i="9"/>
  <c r="I1055" i="9"/>
  <c r="H1055" i="9"/>
  <c r="G1055" i="9"/>
  <c r="F1055" i="9"/>
  <c r="L1054" i="9"/>
  <c r="K1054" i="9"/>
  <c r="J1054" i="9"/>
  <c r="I1054" i="9"/>
  <c r="H1054" i="9"/>
  <c r="G1054" i="9"/>
  <c r="F1054" i="9"/>
  <c r="L1053" i="9"/>
  <c r="K1053" i="9"/>
  <c r="J1053" i="9"/>
  <c r="I1053" i="9"/>
  <c r="H1053" i="9"/>
  <c r="G1053" i="9"/>
  <c r="F1053" i="9"/>
  <c r="L1052" i="9"/>
  <c r="K1052" i="9"/>
  <c r="J1052" i="9"/>
  <c r="I1052" i="9"/>
  <c r="H1052" i="9"/>
  <c r="G1052" i="9"/>
  <c r="F1052" i="9"/>
  <c r="L991" i="9"/>
  <c r="K991" i="9"/>
  <c r="J991" i="9"/>
  <c r="I991" i="9"/>
  <c r="H991" i="9"/>
  <c r="G991" i="9"/>
  <c r="F991" i="9"/>
  <c r="L990" i="9"/>
  <c r="K990" i="9"/>
  <c r="J990" i="9"/>
  <c r="I990" i="9"/>
  <c r="H990" i="9"/>
  <c r="G990" i="9"/>
  <c r="F990" i="9"/>
  <c r="L989" i="9"/>
  <c r="K989" i="9"/>
  <c r="J989" i="9"/>
  <c r="I989" i="9"/>
  <c r="H989" i="9"/>
  <c r="G989" i="9"/>
  <c r="F989" i="9"/>
  <c r="L988" i="9"/>
  <c r="K988" i="9"/>
  <c r="J988" i="9"/>
  <c r="I988" i="9"/>
  <c r="H988" i="9"/>
  <c r="G988" i="9"/>
  <c r="F988" i="9"/>
  <c r="L987" i="9"/>
  <c r="K987" i="9"/>
  <c r="J987" i="9"/>
  <c r="I987" i="9"/>
  <c r="H987" i="9"/>
  <c r="G987" i="9"/>
  <c r="F987" i="9"/>
  <c r="L986" i="9"/>
  <c r="K986" i="9"/>
  <c r="J986" i="9"/>
  <c r="I986" i="9"/>
  <c r="H986" i="9"/>
  <c r="G986" i="9"/>
  <c r="F986" i="9"/>
  <c r="L985" i="9"/>
  <c r="K985" i="9"/>
  <c r="J985" i="9"/>
  <c r="I985" i="9"/>
  <c r="H985" i="9"/>
  <c r="G985" i="9"/>
  <c r="F985" i="9"/>
  <c r="L984" i="9"/>
  <c r="K984" i="9"/>
  <c r="J984" i="9"/>
  <c r="I984" i="9"/>
  <c r="H984" i="9"/>
  <c r="G984" i="9"/>
  <c r="F984" i="9"/>
  <c r="L983" i="9"/>
  <c r="K983" i="9"/>
  <c r="J983" i="9"/>
  <c r="I983" i="9"/>
  <c r="H983" i="9"/>
  <c r="G983" i="9"/>
  <c r="F983" i="9"/>
  <c r="L982" i="9"/>
  <c r="K982" i="9"/>
  <c r="J982" i="9"/>
  <c r="I982" i="9"/>
  <c r="H982" i="9"/>
  <c r="G982" i="9"/>
  <c r="F982" i="9"/>
  <c r="L981" i="9"/>
  <c r="K981" i="9"/>
  <c r="J981" i="9"/>
  <c r="I981" i="9"/>
  <c r="H981" i="9"/>
  <c r="G981" i="9"/>
  <c r="F981" i="9"/>
  <c r="L980" i="9"/>
  <c r="K980" i="9"/>
  <c r="J980" i="9"/>
  <c r="I980" i="9"/>
  <c r="H980" i="9"/>
  <c r="G980" i="9"/>
  <c r="F980" i="9"/>
  <c r="L271" i="9"/>
  <c r="K271" i="9"/>
  <c r="J271" i="9"/>
  <c r="I271" i="9"/>
  <c r="H271" i="9"/>
  <c r="G271" i="9"/>
  <c r="F271" i="9"/>
  <c r="L270" i="9"/>
  <c r="K270" i="9"/>
  <c r="J270" i="9"/>
  <c r="I270" i="9"/>
  <c r="H270" i="9"/>
  <c r="G270" i="9"/>
  <c r="F270" i="9"/>
  <c r="L269" i="9"/>
  <c r="K269" i="9"/>
  <c r="J269" i="9"/>
  <c r="I269" i="9"/>
  <c r="H269" i="9"/>
  <c r="G269" i="9"/>
  <c r="F269" i="9"/>
  <c r="L268" i="9"/>
  <c r="K268" i="9"/>
  <c r="J268" i="9"/>
  <c r="I268" i="9"/>
  <c r="H268" i="9"/>
  <c r="G268" i="9"/>
  <c r="F268" i="9"/>
  <c r="L267" i="9"/>
  <c r="K267" i="9"/>
  <c r="J267" i="9"/>
  <c r="I267" i="9"/>
  <c r="H267" i="9"/>
  <c r="G267" i="9"/>
  <c r="F267" i="9"/>
  <c r="L266" i="9"/>
  <c r="K266" i="9"/>
  <c r="J266" i="9"/>
  <c r="I266" i="9"/>
  <c r="H266" i="9"/>
  <c r="G266" i="9"/>
  <c r="F266" i="9"/>
  <c r="L265" i="9"/>
  <c r="K265" i="9"/>
  <c r="J265" i="9"/>
  <c r="I265" i="9"/>
  <c r="H265" i="9"/>
  <c r="G265" i="9"/>
  <c r="F265" i="9"/>
  <c r="L264" i="9"/>
  <c r="K264" i="9"/>
  <c r="J264" i="9"/>
  <c r="I264" i="9"/>
  <c r="H264" i="9"/>
  <c r="G264" i="9"/>
  <c r="F264" i="9"/>
  <c r="L263" i="9"/>
  <c r="K263" i="9"/>
  <c r="J263" i="9"/>
  <c r="I263" i="9"/>
  <c r="H263" i="9"/>
  <c r="G263" i="9"/>
  <c r="F263" i="9"/>
  <c r="L262" i="9"/>
  <c r="K262" i="9"/>
  <c r="J262" i="9"/>
  <c r="I262" i="9"/>
  <c r="H262" i="9"/>
  <c r="G262" i="9"/>
  <c r="F262" i="9"/>
  <c r="L261" i="9"/>
  <c r="K261" i="9"/>
  <c r="J261" i="9"/>
  <c r="I261" i="9"/>
  <c r="H261" i="9"/>
  <c r="G261" i="9"/>
  <c r="F261" i="9"/>
  <c r="L260" i="9"/>
  <c r="K260" i="9"/>
  <c r="J260" i="9"/>
  <c r="I260" i="9"/>
  <c r="H260" i="9"/>
  <c r="G260" i="9"/>
  <c r="F260" i="9"/>
  <c r="K343" i="7"/>
  <c r="J343" i="7"/>
  <c r="I343" i="7"/>
  <c r="H343" i="7"/>
  <c r="G343" i="7"/>
  <c r="F343" i="7"/>
  <c r="E343" i="7"/>
  <c r="I340" i="7"/>
  <c r="H340" i="7"/>
  <c r="G340" i="7"/>
  <c r="F340" i="7"/>
  <c r="E340" i="7"/>
  <c r="I337" i="7"/>
  <c r="H337" i="7"/>
  <c r="G337" i="7"/>
  <c r="F337" i="7"/>
  <c r="E337" i="7"/>
  <c r="K334" i="7"/>
  <c r="J334" i="7"/>
  <c r="I334" i="7"/>
  <c r="H334" i="7"/>
  <c r="G334" i="7"/>
  <c r="F334" i="7"/>
  <c r="E334" i="7"/>
  <c r="I331" i="7"/>
  <c r="H331" i="7"/>
  <c r="G331" i="7"/>
  <c r="F331" i="7"/>
  <c r="E331" i="7"/>
  <c r="I328" i="7"/>
  <c r="H328" i="7"/>
  <c r="G328" i="7"/>
  <c r="F328" i="7"/>
  <c r="E328" i="7"/>
  <c r="K325" i="7"/>
  <c r="J325" i="7"/>
  <c r="I325" i="7"/>
  <c r="H325" i="7"/>
  <c r="G325" i="7"/>
  <c r="F325" i="7"/>
  <c r="E325" i="7"/>
  <c r="I322" i="7"/>
  <c r="H322" i="7"/>
  <c r="G322" i="7"/>
  <c r="F322" i="7"/>
  <c r="E322" i="7"/>
  <c r="I319" i="7"/>
  <c r="H319" i="7"/>
  <c r="G319" i="7"/>
  <c r="F319" i="7"/>
  <c r="E319" i="7"/>
  <c r="K316" i="7"/>
  <c r="J316" i="7"/>
  <c r="I316" i="7"/>
  <c r="H316" i="7"/>
  <c r="G316" i="7"/>
  <c r="F316" i="7"/>
  <c r="E316" i="7"/>
  <c r="I313" i="7"/>
  <c r="H313" i="7"/>
  <c r="G313" i="7"/>
  <c r="F313" i="7"/>
  <c r="E313" i="7"/>
  <c r="I310" i="7"/>
  <c r="H310" i="7"/>
  <c r="G310" i="7"/>
  <c r="F310" i="7"/>
  <c r="E310" i="7"/>
  <c r="K271" i="7"/>
  <c r="J271" i="7"/>
  <c r="I271" i="7"/>
  <c r="H271" i="7"/>
  <c r="G271" i="7"/>
  <c r="F271" i="7"/>
  <c r="E271" i="7"/>
  <c r="I268" i="7"/>
  <c r="H268" i="7"/>
  <c r="G268" i="7"/>
  <c r="F268" i="7"/>
  <c r="E268" i="7"/>
  <c r="I265" i="7"/>
  <c r="H265" i="7"/>
  <c r="G265" i="7"/>
  <c r="F265" i="7"/>
  <c r="E265" i="7"/>
  <c r="K262" i="7"/>
  <c r="J262" i="7"/>
  <c r="I262" i="7"/>
  <c r="H262" i="7"/>
  <c r="G262" i="7"/>
  <c r="F262" i="7"/>
  <c r="E262" i="7"/>
  <c r="I259" i="7"/>
  <c r="H259" i="7"/>
  <c r="G259" i="7"/>
  <c r="F259" i="7"/>
  <c r="E259" i="7"/>
  <c r="I256" i="7"/>
  <c r="H256" i="7"/>
  <c r="G256" i="7"/>
  <c r="F256" i="7"/>
  <c r="E256" i="7"/>
  <c r="K244" i="7"/>
  <c r="J244" i="7"/>
  <c r="I244" i="7"/>
  <c r="H244" i="7"/>
  <c r="G244" i="7"/>
  <c r="F244" i="7"/>
  <c r="E244" i="7"/>
  <c r="I241" i="7"/>
  <c r="H241" i="7"/>
  <c r="G241" i="7"/>
  <c r="F241" i="7"/>
  <c r="E241" i="7"/>
  <c r="I238" i="7"/>
  <c r="H238" i="7"/>
  <c r="G238" i="7"/>
  <c r="F238" i="7"/>
  <c r="E238" i="7"/>
  <c r="K64" i="7"/>
  <c r="J64" i="7"/>
  <c r="I64" i="7"/>
  <c r="H64" i="7"/>
  <c r="G64" i="7"/>
  <c r="F64" i="7"/>
  <c r="E64" i="7"/>
  <c r="I61" i="7"/>
  <c r="H61" i="7"/>
  <c r="G61" i="7"/>
  <c r="F61" i="7"/>
  <c r="E61" i="7"/>
  <c r="I58" i="7"/>
  <c r="H58" i="7"/>
  <c r="G58" i="7"/>
  <c r="F58" i="7"/>
  <c r="E58" i="7"/>
  <c r="N36" i="21" l="1"/>
  <c r="L35" i="21"/>
  <c r="B2" i="21"/>
  <c r="L37" i="21"/>
  <c r="A232" i="10"/>
  <c r="A231" i="10"/>
  <c r="A230" i="10"/>
  <c r="A229" i="10"/>
  <c r="A228" i="10"/>
  <c r="A227" i="10"/>
  <c r="A226" i="10"/>
  <c r="A225" i="10"/>
  <c r="A224" i="10"/>
  <c r="A223" i="10"/>
  <c r="A222" i="10"/>
  <c r="A221" i="10"/>
  <c r="A220" i="10"/>
  <c r="A219" i="10"/>
  <c r="A218" i="10"/>
  <c r="A217" i="10"/>
  <c r="A216" i="10"/>
  <c r="A215" i="10"/>
  <c r="A214" i="10"/>
  <c r="A213" i="10"/>
  <c r="A212" i="10"/>
  <c r="A211" i="10"/>
  <c r="A210" i="10"/>
  <c r="A209" i="10"/>
  <c r="A208" i="10"/>
  <c r="A207" i="10"/>
  <c r="A206" i="10"/>
  <c r="A205" i="10"/>
  <c r="A204" i="10"/>
  <c r="A203" i="10"/>
  <c r="A202" i="10"/>
  <c r="A201" i="10"/>
  <c r="A200" i="10"/>
  <c r="A199" i="10"/>
  <c r="A198" i="10"/>
  <c r="A197" i="10"/>
  <c r="A196" i="10"/>
  <c r="A195" i="10"/>
  <c r="A194" i="10"/>
  <c r="A193" i="10"/>
  <c r="A192" i="10"/>
  <c r="A191" i="10"/>
  <c r="A190" i="10"/>
  <c r="A189" i="10"/>
  <c r="A188" i="10"/>
  <c r="A187" i="10"/>
  <c r="A186" i="10"/>
  <c r="A185" i="10"/>
  <c r="A184" i="10"/>
  <c r="A183" i="10"/>
  <c r="A182" i="10"/>
  <c r="A181" i="10"/>
  <c r="A180" i="10"/>
  <c r="A179" i="10"/>
  <c r="A178" i="10"/>
  <c r="A177" i="10"/>
  <c r="A176" i="10"/>
  <c r="A175" i="10"/>
  <c r="A174" i="10"/>
  <c r="A173" i="10"/>
  <c r="A172" i="10"/>
  <c r="A171" i="10"/>
  <c r="A170" i="10"/>
  <c r="A169" i="10"/>
  <c r="A168" i="10"/>
  <c r="A167" i="10"/>
  <c r="A166" i="10"/>
  <c r="A165" i="10"/>
  <c r="A164" i="10"/>
  <c r="A163" i="10"/>
  <c r="A162" i="10"/>
  <c r="A161" i="10"/>
  <c r="A160" i="10"/>
  <c r="A159" i="10"/>
  <c r="A158" i="10"/>
  <c r="A157" i="10"/>
  <c r="A156" i="10"/>
  <c r="A155" i="10"/>
  <c r="A154" i="10"/>
  <c r="A153" i="10"/>
  <c r="A152" i="10"/>
  <c r="A151" i="10"/>
  <c r="A150" i="10"/>
  <c r="A149" i="10"/>
  <c r="A148" i="10"/>
  <c r="A147" i="10"/>
  <c r="A146" i="10"/>
  <c r="A145" i="10"/>
  <c r="A144" i="10"/>
  <c r="A143" i="10"/>
  <c r="A142" i="10"/>
  <c r="A141" i="10"/>
  <c r="A140" i="10"/>
  <c r="A139" i="10"/>
  <c r="A138" i="10"/>
  <c r="A137" i="10"/>
  <c r="A136" i="10"/>
  <c r="A135" i="10"/>
  <c r="A134" i="10"/>
  <c r="A133" i="10"/>
  <c r="A132" i="10"/>
  <c r="A131" i="10"/>
  <c r="A130" i="10"/>
  <c r="A129" i="10"/>
  <c r="A128" i="10"/>
  <c r="A127" i="10"/>
  <c r="A126" i="10"/>
  <c r="A125" i="10"/>
  <c r="A124" i="10"/>
  <c r="A123" i="10"/>
  <c r="A122" i="10"/>
  <c r="A121" i="10"/>
  <c r="A120" i="10"/>
  <c r="A119" i="10"/>
  <c r="A118" i="10"/>
  <c r="A117" i="10"/>
  <c r="A116" i="10"/>
  <c r="A115" i="10"/>
  <c r="A114" i="10"/>
  <c r="A113" i="10"/>
  <c r="A112" i="10"/>
  <c r="A111" i="10"/>
  <c r="A110" i="10"/>
  <c r="A109" i="10"/>
  <c r="A108" i="10"/>
  <c r="A107" i="10"/>
  <c r="A106" i="10"/>
  <c r="A105" i="10"/>
  <c r="A104" i="10"/>
  <c r="A103" i="10"/>
  <c r="A102" i="10"/>
  <c r="A101" i="10"/>
  <c r="A100" i="10"/>
  <c r="A99" i="10"/>
  <c r="A98" i="10"/>
  <c r="A97" i="10"/>
  <c r="A96" i="10"/>
  <c r="A95" i="10"/>
  <c r="A94" i="10"/>
  <c r="A93" i="10"/>
  <c r="A92" i="10"/>
  <c r="A91" i="10"/>
  <c r="A90" i="10"/>
  <c r="A89" i="10"/>
  <c r="A88" i="10"/>
  <c r="A87" i="10"/>
  <c r="A86" i="10"/>
  <c r="A85" i="10"/>
  <c r="A84" i="10"/>
  <c r="A83" i="10"/>
  <c r="A82" i="10"/>
  <c r="A81" i="10"/>
  <c r="A80" i="10"/>
  <c r="A79" i="10"/>
  <c r="A78" i="10"/>
  <c r="A77" i="10"/>
  <c r="A76" i="10"/>
  <c r="A75" i="10"/>
  <c r="A74" i="10"/>
  <c r="A73" i="10"/>
  <c r="A72" i="10"/>
  <c r="A71" i="10"/>
  <c r="A70" i="10"/>
  <c r="A69" i="10"/>
  <c r="A68" i="10"/>
  <c r="A67" i="10"/>
  <c r="A66" i="10"/>
  <c r="A65" i="10"/>
  <c r="A64" i="10"/>
  <c r="A63" i="10"/>
  <c r="A62" i="10"/>
  <c r="A61" i="10"/>
  <c r="A60" i="10"/>
  <c r="A59" i="10"/>
  <c r="A58" i="10"/>
  <c r="A57" i="10"/>
  <c r="A56" i="10"/>
  <c r="A55" i="10"/>
  <c r="A54" i="10"/>
  <c r="A53" i="10"/>
  <c r="A52" i="10"/>
  <c r="A51" i="10"/>
  <c r="A50" i="10"/>
  <c r="A49" i="10"/>
  <c r="A48" i="10"/>
  <c r="A47" i="10"/>
  <c r="A46" i="10"/>
  <c r="A45" i="10"/>
  <c r="A44" i="10"/>
  <c r="A43" i="10"/>
  <c r="A42" i="10"/>
  <c r="A41" i="10"/>
  <c r="A40" i="10"/>
  <c r="A39" i="10"/>
  <c r="A38" i="10"/>
  <c r="A37" i="10"/>
  <c r="A36" i="10"/>
  <c r="A35" i="10"/>
  <c r="A34" i="10"/>
  <c r="A33" i="10"/>
  <c r="A32" i="10"/>
  <c r="A31" i="10"/>
  <c r="A30" i="10"/>
  <c r="A29" i="10"/>
  <c r="A28" i="10"/>
  <c r="A27" i="10"/>
  <c r="A26" i="10"/>
  <c r="A25" i="10"/>
  <c r="A24" i="10"/>
  <c r="A23" i="10"/>
  <c r="A22" i="10"/>
  <c r="A21" i="10"/>
  <c r="A20" i="10"/>
  <c r="A19" i="10"/>
  <c r="A18" i="10"/>
  <c r="A17" i="10"/>
  <c r="A16" i="10"/>
  <c r="A15" i="10"/>
  <c r="A14" i="10"/>
  <c r="A13" i="10"/>
  <c r="A12" i="10"/>
  <c r="A11" i="10"/>
  <c r="A10" i="10"/>
  <c r="A9" i="10"/>
  <c r="A8" i="10"/>
  <c r="A7" i="10"/>
  <c r="A6" i="10"/>
  <c r="A5" i="10"/>
  <c r="A4" i="10"/>
  <c r="A3" i="10"/>
  <c r="A2" i="10"/>
  <c r="A1387" i="9"/>
  <c r="A1386" i="9"/>
  <c r="A1385" i="9"/>
  <c r="A1384" i="9"/>
  <c r="A1383" i="9"/>
  <c r="A1382" i="9"/>
  <c r="A1381" i="9"/>
  <c r="A1380" i="9"/>
  <c r="A1379" i="9"/>
  <c r="A1378" i="9"/>
  <c r="A1377" i="9"/>
  <c r="A1376" i="9"/>
  <c r="A1375" i="9"/>
  <c r="A1374" i="9"/>
  <c r="A1373" i="9"/>
  <c r="A1372" i="9"/>
  <c r="A1371" i="9"/>
  <c r="A1370" i="9"/>
  <c r="A1369" i="9"/>
  <c r="A1368" i="9"/>
  <c r="A1367" i="9"/>
  <c r="A1366" i="9"/>
  <c r="A1365" i="9"/>
  <c r="A1364" i="9"/>
  <c r="A1363" i="9"/>
  <c r="A1362" i="9"/>
  <c r="A1361" i="9"/>
  <c r="A1360" i="9"/>
  <c r="A1359" i="9"/>
  <c r="A1358" i="9"/>
  <c r="A1357" i="9"/>
  <c r="A1356" i="9"/>
  <c r="A1355" i="9"/>
  <c r="A1354" i="9"/>
  <c r="A1353" i="9"/>
  <c r="A1352" i="9"/>
  <c r="A1351" i="9"/>
  <c r="A1350" i="9"/>
  <c r="A1349" i="9"/>
  <c r="A1348" i="9"/>
  <c r="A1347" i="9"/>
  <c r="A1346" i="9"/>
  <c r="A1345" i="9"/>
  <c r="A1344" i="9"/>
  <c r="A1343" i="9"/>
  <c r="A1342" i="9"/>
  <c r="A1341" i="9"/>
  <c r="A1340" i="9"/>
  <c r="A1339" i="9"/>
  <c r="A1338" i="9"/>
  <c r="A1337" i="9"/>
  <c r="A1336" i="9"/>
  <c r="A1335" i="9"/>
  <c r="A1334" i="9"/>
  <c r="A1333" i="9"/>
  <c r="A1332" i="9"/>
  <c r="A1331" i="9"/>
  <c r="A1330" i="9"/>
  <c r="A1329" i="9"/>
  <c r="A1328" i="9"/>
  <c r="A1327" i="9"/>
  <c r="A1326" i="9"/>
  <c r="A1325" i="9"/>
  <c r="A1324" i="9"/>
  <c r="A1323" i="9"/>
  <c r="A1322" i="9"/>
  <c r="A1321" i="9"/>
  <c r="A1320" i="9"/>
  <c r="A1319" i="9"/>
  <c r="A1318" i="9"/>
  <c r="A1317" i="9"/>
  <c r="A1316" i="9"/>
  <c r="A1315" i="9"/>
  <c r="A1314" i="9"/>
  <c r="A1313" i="9"/>
  <c r="A1312" i="9"/>
  <c r="A1311" i="9"/>
  <c r="A1310" i="9"/>
  <c r="A1309" i="9"/>
  <c r="A1308" i="9"/>
  <c r="A1307" i="9"/>
  <c r="A1306" i="9"/>
  <c r="A1305" i="9"/>
  <c r="A1304" i="9"/>
  <c r="A1303" i="9"/>
  <c r="A1302" i="9"/>
  <c r="A1301" i="9"/>
  <c r="A1300" i="9"/>
  <c r="A1299" i="9"/>
  <c r="A1298" i="9"/>
  <c r="A1297" i="9"/>
  <c r="A1296" i="9"/>
  <c r="A1295" i="9"/>
  <c r="A1294" i="9"/>
  <c r="A1293" i="9"/>
  <c r="A1292" i="9"/>
  <c r="A1291" i="9"/>
  <c r="A1290" i="9"/>
  <c r="A1289" i="9"/>
  <c r="A1288" i="9"/>
  <c r="A1287" i="9"/>
  <c r="A1286" i="9"/>
  <c r="A1285" i="9"/>
  <c r="A1284" i="9"/>
  <c r="A1283" i="9"/>
  <c r="A1282" i="9"/>
  <c r="A1281" i="9"/>
  <c r="A1280" i="9"/>
  <c r="A1279" i="9"/>
  <c r="A1278" i="9"/>
  <c r="A1277" i="9"/>
  <c r="A1276" i="9"/>
  <c r="A1275" i="9"/>
  <c r="A1274" i="9"/>
  <c r="A1273" i="9"/>
  <c r="A1272" i="9"/>
  <c r="A1271" i="9"/>
  <c r="A1270" i="9"/>
  <c r="A1269" i="9"/>
  <c r="A1268" i="9"/>
  <c r="A1267" i="9"/>
  <c r="A1266" i="9"/>
  <c r="A1265" i="9"/>
  <c r="A1264" i="9"/>
  <c r="A1263" i="9"/>
  <c r="A1262" i="9"/>
  <c r="A1261" i="9"/>
  <c r="A1260" i="9"/>
  <c r="A1259" i="9"/>
  <c r="A1258" i="9"/>
  <c r="A1257" i="9"/>
  <c r="A1256" i="9"/>
  <c r="A1255" i="9"/>
  <c r="A1254" i="9"/>
  <c r="A1253" i="9"/>
  <c r="A1252" i="9"/>
  <c r="A1251" i="9"/>
  <c r="A1250" i="9"/>
  <c r="A1249" i="9"/>
  <c r="A1248" i="9"/>
  <c r="A1247" i="9"/>
  <c r="A1246" i="9"/>
  <c r="A1245" i="9"/>
  <c r="A1244" i="9"/>
  <c r="A1243" i="9"/>
  <c r="A1242" i="9"/>
  <c r="A1241" i="9"/>
  <c r="A1240" i="9"/>
  <c r="A1239" i="9"/>
  <c r="A1238" i="9"/>
  <c r="A1237" i="9"/>
  <c r="A1236" i="9"/>
  <c r="A1235" i="9"/>
  <c r="A1234" i="9"/>
  <c r="A1233" i="9"/>
  <c r="A1232" i="9"/>
  <c r="A1231" i="9"/>
  <c r="A1230" i="9"/>
  <c r="A1229" i="9"/>
  <c r="A1228" i="9"/>
  <c r="A1227" i="9"/>
  <c r="A1226" i="9"/>
  <c r="A1225" i="9"/>
  <c r="A1224" i="9"/>
  <c r="A1223" i="9"/>
  <c r="A1222" i="9"/>
  <c r="A1221" i="9"/>
  <c r="A1220" i="9"/>
  <c r="A1219" i="9"/>
  <c r="A1218" i="9"/>
  <c r="A1217" i="9"/>
  <c r="A1216" i="9"/>
  <c r="A1215" i="9"/>
  <c r="A1214" i="9"/>
  <c r="A1213" i="9"/>
  <c r="A1212" i="9"/>
  <c r="A1211" i="9"/>
  <c r="A1210" i="9"/>
  <c r="A1209" i="9"/>
  <c r="A1208" i="9"/>
  <c r="A1207" i="9"/>
  <c r="A1206" i="9"/>
  <c r="A1205" i="9"/>
  <c r="A1204" i="9"/>
  <c r="A1203" i="9"/>
  <c r="A1202" i="9"/>
  <c r="A1201" i="9"/>
  <c r="A1200" i="9"/>
  <c r="A1199" i="9"/>
  <c r="A1198" i="9"/>
  <c r="A1197" i="9"/>
  <c r="A1196" i="9"/>
  <c r="A1195" i="9"/>
  <c r="A1194" i="9"/>
  <c r="A1193" i="9"/>
  <c r="A1192" i="9"/>
  <c r="A1191" i="9"/>
  <c r="A1190" i="9"/>
  <c r="A1189" i="9"/>
  <c r="A1188" i="9"/>
  <c r="A1187" i="9"/>
  <c r="A1186" i="9"/>
  <c r="A1185" i="9"/>
  <c r="A1184" i="9"/>
  <c r="A1183" i="9"/>
  <c r="A1182" i="9"/>
  <c r="A1181" i="9"/>
  <c r="A1180" i="9"/>
  <c r="A1179" i="9"/>
  <c r="A1178" i="9"/>
  <c r="A1177" i="9"/>
  <c r="A1176" i="9"/>
  <c r="A1175" i="9"/>
  <c r="A1174" i="9"/>
  <c r="A1173" i="9"/>
  <c r="A1172" i="9"/>
  <c r="A1171" i="9"/>
  <c r="A1170" i="9"/>
  <c r="A1169" i="9"/>
  <c r="A1168" i="9"/>
  <c r="A1167" i="9"/>
  <c r="A1166" i="9"/>
  <c r="A1165" i="9"/>
  <c r="A1164" i="9"/>
  <c r="A1163" i="9"/>
  <c r="A1162" i="9"/>
  <c r="A1161" i="9"/>
  <c r="A1160" i="9"/>
  <c r="A1159" i="9"/>
  <c r="A1158" i="9"/>
  <c r="A1157" i="9"/>
  <c r="A1156" i="9"/>
  <c r="A1155" i="9"/>
  <c r="A1154" i="9"/>
  <c r="A1153" i="9"/>
  <c r="A1152" i="9"/>
  <c r="A1151" i="9"/>
  <c r="A1150" i="9"/>
  <c r="A1149" i="9"/>
  <c r="A1148" i="9"/>
  <c r="A1147" i="9"/>
  <c r="A1146" i="9"/>
  <c r="A1145" i="9"/>
  <c r="A1144" i="9"/>
  <c r="A1143" i="9"/>
  <c r="A1142" i="9"/>
  <c r="A1141" i="9"/>
  <c r="A1140" i="9"/>
  <c r="A1139" i="9"/>
  <c r="A1138" i="9"/>
  <c r="A1137" i="9"/>
  <c r="A1136" i="9"/>
  <c r="A1135" i="9"/>
  <c r="A1134" i="9"/>
  <c r="A1133" i="9"/>
  <c r="A1132" i="9"/>
  <c r="A1131" i="9"/>
  <c r="A1130" i="9"/>
  <c r="A1129" i="9"/>
  <c r="A1128" i="9"/>
  <c r="A1127" i="9"/>
  <c r="A1126" i="9"/>
  <c r="A1125" i="9"/>
  <c r="A1124" i="9"/>
  <c r="A1123" i="9"/>
  <c r="A1122" i="9"/>
  <c r="A1121" i="9"/>
  <c r="A1120" i="9"/>
  <c r="A1119" i="9"/>
  <c r="A1118" i="9"/>
  <c r="A1117" i="9"/>
  <c r="A1116" i="9"/>
  <c r="A1115" i="9"/>
  <c r="A1114" i="9"/>
  <c r="A1113" i="9"/>
  <c r="A1112" i="9"/>
  <c r="A1111" i="9"/>
  <c r="A1110" i="9"/>
  <c r="A1109" i="9"/>
  <c r="A1108" i="9"/>
  <c r="A1107" i="9"/>
  <c r="A1106" i="9"/>
  <c r="A1105" i="9"/>
  <c r="A1104" i="9"/>
  <c r="A1103" i="9"/>
  <c r="A1102" i="9"/>
  <c r="A1101" i="9"/>
  <c r="A1100" i="9"/>
  <c r="A1099" i="9"/>
  <c r="A1098" i="9"/>
  <c r="A1097" i="9"/>
  <c r="A1096" i="9"/>
  <c r="A1095" i="9"/>
  <c r="A1094" i="9"/>
  <c r="A1093" i="9"/>
  <c r="A1092" i="9"/>
  <c r="A1091" i="9"/>
  <c r="A1090" i="9"/>
  <c r="A1089" i="9"/>
  <c r="A1088" i="9"/>
  <c r="A1087" i="9"/>
  <c r="A1086" i="9"/>
  <c r="A1085" i="9"/>
  <c r="A1084" i="9"/>
  <c r="A1083" i="9"/>
  <c r="A1082" i="9"/>
  <c r="A1081" i="9"/>
  <c r="A1080" i="9"/>
  <c r="A1079" i="9"/>
  <c r="A1078" i="9"/>
  <c r="A1077" i="9"/>
  <c r="A1076" i="9"/>
  <c r="A1075" i="9"/>
  <c r="A1074" i="9"/>
  <c r="A1073" i="9"/>
  <c r="A1072" i="9"/>
  <c r="A1071" i="9"/>
  <c r="A1070" i="9"/>
  <c r="A1069" i="9"/>
  <c r="A1068" i="9"/>
  <c r="A1067" i="9"/>
  <c r="A1066" i="9"/>
  <c r="A1065" i="9"/>
  <c r="A1064" i="9"/>
  <c r="A1063" i="9"/>
  <c r="A1062" i="9"/>
  <c r="A1061" i="9"/>
  <c r="A1060" i="9"/>
  <c r="A1059" i="9"/>
  <c r="A1058" i="9"/>
  <c r="A1057" i="9"/>
  <c r="A1056" i="9"/>
  <c r="A1055" i="9"/>
  <c r="A1054" i="9"/>
  <c r="A1053" i="9"/>
  <c r="A1052" i="9"/>
  <c r="A1051" i="9"/>
  <c r="A1050" i="9"/>
  <c r="A1049" i="9"/>
  <c r="A1048" i="9"/>
  <c r="A1047" i="9"/>
  <c r="A1046" i="9"/>
  <c r="A1045" i="9"/>
  <c r="A1044" i="9"/>
  <c r="A1043" i="9"/>
  <c r="A1042" i="9"/>
  <c r="A1041" i="9"/>
  <c r="A1040" i="9"/>
  <c r="A1039" i="9"/>
  <c r="A1038" i="9"/>
  <c r="A1037" i="9"/>
  <c r="A1036" i="9"/>
  <c r="A1035" i="9"/>
  <c r="A1034" i="9"/>
  <c r="A1033" i="9"/>
  <c r="A1032" i="9"/>
  <c r="A1031" i="9"/>
  <c r="A1030" i="9"/>
  <c r="A1029" i="9"/>
  <c r="A1028" i="9"/>
  <c r="A1027" i="9"/>
  <c r="A1026" i="9"/>
  <c r="A1025" i="9"/>
  <c r="A1024" i="9"/>
  <c r="A1023" i="9"/>
  <c r="A1022" i="9"/>
  <c r="A1021" i="9"/>
  <c r="A1020" i="9"/>
  <c r="A1019" i="9"/>
  <c r="A1018" i="9"/>
  <c r="A1017" i="9"/>
  <c r="A1016" i="9"/>
  <c r="A1015" i="9"/>
  <c r="A1014" i="9"/>
  <c r="A1013" i="9"/>
  <c r="A1012" i="9"/>
  <c r="A1011" i="9"/>
  <c r="A1010" i="9"/>
  <c r="A1009" i="9"/>
  <c r="A1008" i="9"/>
  <c r="A1007" i="9"/>
  <c r="A1006" i="9"/>
  <c r="A1005" i="9"/>
  <c r="A1004" i="9"/>
  <c r="A1003" i="9"/>
  <c r="A1002" i="9"/>
  <c r="A1001" i="9"/>
  <c r="A1000" i="9"/>
  <c r="A999" i="9"/>
  <c r="A998" i="9"/>
  <c r="A997" i="9"/>
  <c r="A996" i="9"/>
  <c r="A995" i="9"/>
  <c r="A994" i="9"/>
  <c r="A993" i="9"/>
  <c r="A992" i="9"/>
  <c r="A991" i="9"/>
  <c r="A990" i="9"/>
  <c r="A989" i="9"/>
  <c r="A988" i="9"/>
  <c r="A987" i="9"/>
  <c r="A986" i="9"/>
  <c r="A985" i="9"/>
  <c r="A984" i="9"/>
  <c r="A983" i="9"/>
  <c r="A982" i="9"/>
  <c r="A981" i="9"/>
  <c r="A980" i="9"/>
  <c r="A979" i="9"/>
  <c r="A978" i="9"/>
  <c r="A977" i="9"/>
  <c r="A976" i="9"/>
  <c r="A975" i="9"/>
  <c r="A974" i="9"/>
  <c r="A973" i="9"/>
  <c r="A972" i="9"/>
  <c r="A971" i="9"/>
  <c r="A970" i="9"/>
  <c r="A969" i="9"/>
  <c r="A968" i="9"/>
  <c r="A967" i="9"/>
  <c r="A966" i="9"/>
  <c r="A965" i="9"/>
  <c r="A964" i="9"/>
  <c r="A963" i="9"/>
  <c r="A962" i="9"/>
  <c r="A961" i="9"/>
  <c r="A960" i="9"/>
  <c r="A959" i="9"/>
  <c r="A958" i="9"/>
  <c r="A957" i="9"/>
  <c r="A956" i="9"/>
  <c r="A955" i="9"/>
  <c r="A954" i="9"/>
  <c r="A953" i="9"/>
  <c r="A952" i="9"/>
  <c r="A951" i="9"/>
  <c r="A950" i="9"/>
  <c r="A949" i="9"/>
  <c r="A948" i="9"/>
  <c r="A947" i="9"/>
  <c r="A946" i="9"/>
  <c r="A945" i="9"/>
  <c r="A944" i="9"/>
  <c r="A943" i="9"/>
  <c r="A942" i="9"/>
  <c r="A941" i="9"/>
  <c r="A940" i="9"/>
  <c r="A939" i="9"/>
  <c r="A938" i="9"/>
  <c r="A937" i="9"/>
  <c r="A936" i="9"/>
  <c r="A935" i="9"/>
  <c r="A934" i="9"/>
  <c r="A933" i="9"/>
  <c r="A932" i="9"/>
  <c r="A931" i="9"/>
  <c r="A930" i="9"/>
  <c r="A929" i="9"/>
  <c r="A928" i="9"/>
  <c r="A927" i="9"/>
  <c r="A926" i="9"/>
  <c r="A925" i="9"/>
  <c r="A924" i="9"/>
  <c r="A923" i="9"/>
  <c r="A922" i="9"/>
  <c r="A921" i="9"/>
  <c r="A920" i="9"/>
  <c r="A919" i="9"/>
  <c r="A918" i="9"/>
  <c r="A917" i="9"/>
  <c r="A916" i="9"/>
  <c r="A915" i="9"/>
  <c r="A914" i="9"/>
  <c r="A913" i="9"/>
  <c r="A912" i="9"/>
  <c r="A911" i="9"/>
  <c r="A910" i="9"/>
  <c r="A909" i="9"/>
  <c r="A908" i="9"/>
  <c r="A907" i="9"/>
  <c r="A906" i="9"/>
  <c r="A905" i="9"/>
  <c r="A904" i="9"/>
  <c r="A903" i="9"/>
  <c r="A902" i="9"/>
  <c r="A901" i="9"/>
  <c r="A900" i="9"/>
  <c r="A899" i="9"/>
  <c r="A898" i="9"/>
  <c r="A897" i="9"/>
  <c r="A896" i="9"/>
  <c r="A895" i="9"/>
  <c r="A894" i="9"/>
  <c r="A893" i="9"/>
  <c r="A892" i="9"/>
  <c r="A891" i="9"/>
  <c r="A890" i="9"/>
  <c r="A889" i="9"/>
  <c r="A888" i="9"/>
  <c r="A887" i="9"/>
  <c r="A886" i="9"/>
  <c r="A885" i="9"/>
  <c r="A884" i="9"/>
  <c r="A883" i="9"/>
  <c r="A882" i="9"/>
  <c r="A881" i="9"/>
  <c r="A880" i="9"/>
  <c r="A879" i="9"/>
  <c r="A878" i="9"/>
  <c r="A877" i="9"/>
  <c r="A876" i="9"/>
  <c r="A875" i="9"/>
  <c r="A874" i="9"/>
  <c r="A873" i="9"/>
  <c r="A872" i="9"/>
  <c r="A871" i="9"/>
  <c r="A870" i="9"/>
  <c r="A869" i="9"/>
  <c r="A868" i="9"/>
  <c r="A867" i="9"/>
  <c r="A866" i="9"/>
  <c r="A865" i="9"/>
  <c r="A864" i="9"/>
  <c r="A863" i="9"/>
  <c r="A862" i="9"/>
  <c r="A861" i="9"/>
  <c r="A860" i="9"/>
  <c r="A859" i="9"/>
  <c r="A858" i="9"/>
  <c r="A857" i="9"/>
  <c r="A856" i="9"/>
  <c r="A855" i="9"/>
  <c r="A854" i="9"/>
  <c r="A853" i="9"/>
  <c r="A852" i="9"/>
  <c r="A851" i="9"/>
  <c r="A850" i="9"/>
  <c r="A849" i="9"/>
  <c r="A848" i="9"/>
  <c r="A847" i="9"/>
  <c r="A846" i="9"/>
  <c r="A845" i="9"/>
  <c r="A844" i="9"/>
  <c r="A843" i="9"/>
  <c r="A842" i="9"/>
  <c r="A841" i="9"/>
  <c r="A840" i="9"/>
  <c r="A839" i="9"/>
  <c r="A838" i="9"/>
  <c r="A837" i="9"/>
  <c r="A836" i="9"/>
  <c r="A835" i="9"/>
  <c r="A834" i="9"/>
  <c r="A833" i="9"/>
  <c r="A832" i="9"/>
  <c r="A831" i="9"/>
  <c r="A830" i="9"/>
  <c r="A829" i="9"/>
  <c r="A828" i="9"/>
  <c r="A827" i="9"/>
  <c r="A826" i="9"/>
  <c r="A825" i="9"/>
  <c r="A824" i="9"/>
  <c r="A823" i="9"/>
  <c r="A822" i="9"/>
  <c r="A821" i="9"/>
  <c r="A820" i="9"/>
  <c r="A819" i="9"/>
  <c r="A818" i="9"/>
  <c r="A817" i="9"/>
  <c r="A816" i="9"/>
  <c r="A815" i="9"/>
  <c r="A814" i="9"/>
  <c r="A813" i="9"/>
  <c r="A812" i="9"/>
  <c r="A811" i="9"/>
  <c r="A810" i="9"/>
  <c r="A809" i="9"/>
  <c r="A808" i="9"/>
  <c r="A807" i="9"/>
  <c r="A806" i="9"/>
  <c r="A805" i="9"/>
  <c r="A804" i="9"/>
  <c r="A803" i="9"/>
  <c r="A802" i="9"/>
  <c r="A801" i="9"/>
  <c r="A800" i="9"/>
  <c r="A799" i="9"/>
  <c r="A798" i="9"/>
  <c r="A797" i="9"/>
  <c r="A796" i="9"/>
  <c r="A795" i="9"/>
  <c r="A794" i="9"/>
  <c r="A793" i="9"/>
  <c r="A792" i="9"/>
  <c r="A791" i="9"/>
  <c r="A790" i="9"/>
  <c r="A789" i="9"/>
  <c r="A788" i="9"/>
  <c r="A787" i="9"/>
  <c r="A786" i="9"/>
  <c r="A785" i="9"/>
  <c r="A784" i="9"/>
  <c r="A783" i="9"/>
  <c r="A782" i="9"/>
  <c r="A781" i="9"/>
  <c r="A780" i="9"/>
  <c r="A779" i="9"/>
  <c r="A778" i="9"/>
  <c r="A777" i="9"/>
  <c r="A776" i="9"/>
  <c r="A775" i="9"/>
  <c r="A774" i="9"/>
  <c r="A773" i="9"/>
  <c r="A772" i="9"/>
  <c r="A771" i="9"/>
  <c r="A770" i="9"/>
  <c r="A769" i="9"/>
  <c r="A768" i="9"/>
  <c r="A767" i="9"/>
  <c r="A766" i="9"/>
  <c r="A765" i="9"/>
  <c r="A764" i="9"/>
  <c r="A763" i="9"/>
  <c r="A762" i="9"/>
  <c r="A761" i="9"/>
  <c r="A760" i="9"/>
  <c r="A759" i="9"/>
  <c r="A758" i="9"/>
  <c r="A757" i="9"/>
  <c r="A756" i="9"/>
  <c r="A755" i="9"/>
  <c r="A754" i="9"/>
  <c r="A753" i="9"/>
  <c r="A752" i="9"/>
  <c r="A751" i="9"/>
  <c r="A750" i="9"/>
  <c r="A749" i="9"/>
  <c r="A748" i="9"/>
  <c r="A747" i="9"/>
  <c r="A746" i="9"/>
  <c r="A745" i="9"/>
  <c r="A744" i="9"/>
  <c r="A743" i="9"/>
  <c r="A742" i="9"/>
  <c r="A741" i="9"/>
  <c r="A740" i="9"/>
  <c r="A739" i="9"/>
  <c r="A738" i="9"/>
  <c r="A737" i="9"/>
  <c r="A736" i="9"/>
  <c r="A735" i="9"/>
  <c r="A734" i="9"/>
  <c r="A733" i="9"/>
  <c r="A732" i="9"/>
  <c r="A731" i="9"/>
  <c r="A730" i="9"/>
  <c r="A729" i="9"/>
  <c r="A728" i="9"/>
  <c r="A727" i="9"/>
  <c r="A726" i="9"/>
  <c r="A725" i="9"/>
  <c r="A724" i="9"/>
  <c r="A723" i="9"/>
  <c r="A722" i="9"/>
  <c r="A721" i="9"/>
  <c r="A720" i="9"/>
  <c r="A719" i="9"/>
  <c r="A718" i="9"/>
  <c r="A717" i="9"/>
  <c r="A716" i="9"/>
  <c r="A715" i="9"/>
  <c r="A714" i="9"/>
  <c r="A713" i="9"/>
  <c r="A712" i="9"/>
  <c r="A711" i="9"/>
  <c r="A710" i="9"/>
  <c r="A709" i="9"/>
  <c r="A708" i="9"/>
  <c r="A707" i="9"/>
  <c r="A706" i="9"/>
  <c r="A705" i="9"/>
  <c r="A704" i="9"/>
  <c r="A703" i="9"/>
  <c r="A702" i="9"/>
  <c r="A701" i="9"/>
  <c r="A700" i="9"/>
  <c r="A699" i="9"/>
  <c r="A698" i="9"/>
  <c r="A697" i="9"/>
  <c r="A696" i="9"/>
  <c r="A695" i="9"/>
  <c r="A694" i="9"/>
  <c r="A693" i="9"/>
  <c r="A692" i="9"/>
  <c r="A691" i="9"/>
  <c r="A690" i="9"/>
  <c r="A689" i="9"/>
  <c r="A688" i="9"/>
  <c r="A687" i="9"/>
  <c r="A686" i="9"/>
  <c r="A685" i="9"/>
  <c r="A684" i="9"/>
  <c r="A683" i="9"/>
  <c r="A682" i="9"/>
  <c r="A681" i="9"/>
  <c r="A680" i="9"/>
  <c r="A679" i="9"/>
  <c r="A678" i="9"/>
  <c r="A677" i="9"/>
  <c r="A676" i="9"/>
  <c r="A675" i="9"/>
  <c r="A674" i="9"/>
  <c r="A673" i="9"/>
  <c r="A672" i="9"/>
  <c r="A671" i="9"/>
  <c r="A670" i="9"/>
  <c r="A669" i="9"/>
  <c r="A668" i="9"/>
  <c r="A667" i="9"/>
  <c r="A666" i="9"/>
  <c r="A665" i="9"/>
  <c r="A664" i="9"/>
  <c r="A663" i="9"/>
  <c r="A662" i="9"/>
  <c r="A661" i="9"/>
  <c r="A660" i="9"/>
  <c r="A659" i="9"/>
  <c r="A658" i="9"/>
  <c r="A657" i="9"/>
  <c r="A656" i="9"/>
  <c r="A655" i="9"/>
  <c r="A654" i="9"/>
  <c r="A653" i="9"/>
  <c r="A652" i="9"/>
  <c r="A651" i="9"/>
  <c r="A650" i="9"/>
  <c r="A649" i="9"/>
  <c r="A648" i="9"/>
  <c r="A647" i="9"/>
  <c r="A646" i="9"/>
  <c r="A645" i="9"/>
  <c r="A644" i="9"/>
  <c r="A643" i="9"/>
  <c r="A642" i="9"/>
  <c r="A641" i="9"/>
  <c r="A640" i="9"/>
  <c r="A639" i="9"/>
  <c r="A638" i="9"/>
  <c r="A637" i="9"/>
  <c r="A636" i="9"/>
  <c r="A635" i="9"/>
  <c r="A634" i="9"/>
  <c r="A633" i="9"/>
  <c r="A632" i="9"/>
  <c r="A631" i="9"/>
  <c r="A630" i="9"/>
  <c r="A629" i="9"/>
  <c r="A628" i="9"/>
  <c r="A627" i="9"/>
  <c r="A626" i="9"/>
  <c r="A625" i="9"/>
  <c r="A624" i="9"/>
  <c r="A623" i="9"/>
  <c r="A622" i="9"/>
  <c r="A621" i="9"/>
  <c r="A620" i="9"/>
  <c r="A619" i="9"/>
  <c r="A618" i="9"/>
  <c r="A617" i="9"/>
  <c r="A616" i="9"/>
  <c r="A615" i="9"/>
  <c r="A614" i="9"/>
  <c r="A613" i="9"/>
  <c r="A612" i="9"/>
  <c r="A611" i="9"/>
  <c r="A610" i="9"/>
  <c r="A609" i="9"/>
  <c r="A608" i="9"/>
  <c r="A607" i="9"/>
  <c r="A606" i="9"/>
  <c r="A605" i="9"/>
  <c r="A604" i="9"/>
  <c r="A603" i="9"/>
  <c r="A602" i="9"/>
  <c r="A601" i="9"/>
  <c r="A600" i="9"/>
  <c r="A599" i="9"/>
  <c r="A598" i="9"/>
  <c r="A597" i="9"/>
  <c r="A596" i="9"/>
  <c r="A595" i="9"/>
  <c r="A594" i="9"/>
  <c r="A593" i="9"/>
  <c r="A592" i="9"/>
  <c r="A591" i="9"/>
  <c r="A590" i="9"/>
  <c r="A589" i="9"/>
  <c r="A588" i="9"/>
  <c r="A587" i="9"/>
  <c r="A586" i="9"/>
  <c r="A585" i="9"/>
  <c r="A584" i="9"/>
  <c r="A583" i="9"/>
  <c r="A582" i="9"/>
  <c r="A581" i="9"/>
  <c r="A580" i="9"/>
  <c r="A579" i="9"/>
  <c r="A578" i="9"/>
  <c r="A577" i="9"/>
  <c r="A576" i="9"/>
  <c r="A575" i="9"/>
  <c r="A574" i="9"/>
  <c r="A573" i="9"/>
  <c r="A572" i="9"/>
  <c r="A571" i="9"/>
  <c r="A570" i="9"/>
  <c r="A569" i="9"/>
  <c r="A568" i="9"/>
  <c r="A567" i="9"/>
  <c r="A566" i="9"/>
  <c r="A565" i="9"/>
  <c r="A564" i="9"/>
  <c r="A563" i="9"/>
  <c r="A562" i="9"/>
  <c r="A561" i="9"/>
  <c r="A560" i="9"/>
  <c r="A559" i="9"/>
  <c r="A558" i="9"/>
  <c r="A557" i="9"/>
  <c r="A556" i="9"/>
  <c r="A555" i="9"/>
  <c r="A554" i="9"/>
  <c r="A553" i="9"/>
  <c r="A552" i="9"/>
  <c r="A551" i="9"/>
  <c r="A550" i="9"/>
  <c r="A549" i="9"/>
  <c r="A548" i="9"/>
  <c r="A547" i="9"/>
  <c r="A546" i="9"/>
  <c r="A545" i="9"/>
  <c r="A544" i="9"/>
  <c r="A543" i="9"/>
  <c r="A542" i="9"/>
  <c r="A541" i="9"/>
  <c r="A540" i="9"/>
  <c r="A539" i="9"/>
  <c r="A538" i="9"/>
  <c r="A537" i="9"/>
  <c r="A536" i="9"/>
  <c r="A535" i="9"/>
  <c r="A534" i="9"/>
  <c r="A533" i="9"/>
  <c r="A532" i="9"/>
  <c r="A531" i="9"/>
  <c r="A530" i="9"/>
  <c r="A529" i="9"/>
  <c r="A528" i="9"/>
  <c r="A527" i="9"/>
  <c r="A526" i="9"/>
  <c r="A525" i="9"/>
  <c r="A524" i="9"/>
  <c r="A523" i="9"/>
  <c r="A522" i="9"/>
  <c r="A521" i="9"/>
  <c r="A520" i="9"/>
  <c r="A519" i="9"/>
  <c r="A518" i="9"/>
  <c r="A517" i="9"/>
  <c r="A516" i="9"/>
  <c r="A515" i="9"/>
  <c r="A514" i="9"/>
  <c r="A513" i="9"/>
  <c r="A512" i="9"/>
  <c r="A511" i="9"/>
  <c r="A510" i="9"/>
  <c r="A509" i="9"/>
  <c r="A508" i="9"/>
  <c r="A507" i="9"/>
  <c r="A506" i="9"/>
  <c r="A505" i="9"/>
  <c r="A504" i="9"/>
  <c r="A503" i="9"/>
  <c r="A502" i="9"/>
  <c r="A501" i="9"/>
  <c r="A500" i="9"/>
  <c r="A499" i="9"/>
  <c r="A498" i="9"/>
  <c r="A497" i="9"/>
  <c r="A496" i="9"/>
  <c r="A495" i="9"/>
  <c r="A494" i="9"/>
  <c r="A493" i="9"/>
  <c r="A492" i="9"/>
  <c r="A491" i="9"/>
  <c r="A490" i="9"/>
  <c r="A489" i="9"/>
  <c r="A488" i="9"/>
  <c r="A487" i="9"/>
  <c r="A486" i="9"/>
  <c r="A485" i="9"/>
  <c r="A484" i="9"/>
  <c r="A483" i="9"/>
  <c r="A482" i="9"/>
  <c r="A481" i="9"/>
  <c r="A480" i="9"/>
  <c r="A479" i="9"/>
  <c r="A478" i="9"/>
  <c r="A477" i="9"/>
  <c r="A476" i="9"/>
  <c r="A475" i="9"/>
  <c r="A474" i="9"/>
  <c r="A473" i="9"/>
  <c r="A472" i="9"/>
  <c r="A471" i="9"/>
  <c r="A470" i="9"/>
  <c r="A469" i="9"/>
  <c r="A468" i="9"/>
  <c r="A467" i="9"/>
  <c r="A466" i="9"/>
  <c r="A465" i="9"/>
  <c r="A464" i="9"/>
  <c r="A463" i="9"/>
  <c r="A462" i="9"/>
  <c r="A461" i="9"/>
  <c r="A460" i="9"/>
  <c r="A459" i="9"/>
  <c r="A458" i="9"/>
  <c r="A457" i="9"/>
  <c r="A456" i="9"/>
  <c r="A455" i="9"/>
  <c r="A454" i="9"/>
  <c r="A453" i="9"/>
  <c r="A452" i="9"/>
  <c r="A451" i="9"/>
  <c r="A450" i="9"/>
  <c r="A449" i="9"/>
  <c r="A448" i="9"/>
  <c r="A447" i="9"/>
  <c r="A446" i="9"/>
  <c r="A445" i="9"/>
  <c r="A444" i="9"/>
  <c r="A443" i="9"/>
  <c r="A442" i="9"/>
  <c r="A441" i="9"/>
  <c r="A440" i="9"/>
  <c r="A439" i="9"/>
  <c r="A438" i="9"/>
  <c r="A437" i="9"/>
  <c r="A436" i="9"/>
  <c r="A435" i="9"/>
  <c r="A434" i="9"/>
  <c r="A433" i="9"/>
  <c r="A432" i="9"/>
  <c r="A431" i="9"/>
  <c r="A430" i="9"/>
  <c r="A429" i="9"/>
  <c r="A428" i="9"/>
  <c r="A427" i="9"/>
  <c r="A426" i="9"/>
  <c r="A425" i="9"/>
  <c r="A424" i="9"/>
  <c r="A423" i="9"/>
  <c r="A422" i="9"/>
  <c r="A421" i="9"/>
  <c r="A420" i="9"/>
  <c r="A419" i="9"/>
  <c r="A418" i="9"/>
  <c r="A417" i="9"/>
  <c r="A416" i="9"/>
  <c r="A415" i="9"/>
  <c r="A414" i="9"/>
  <c r="A413" i="9"/>
  <c r="A412" i="9"/>
  <c r="A411" i="9"/>
  <c r="A410" i="9"/>
  <c r="A409" i="9"/>
  <c r="A408" i="9"/>
  <c r="A407" i="9"/>
  <c r="A406" i="9"/>
  <c r="A405" i="9"/>
  <c r="A404" i="9"/>
  <c r="A403" i="9"/>
  <c r="A402" i="9"/>
  <c r="A401" i="9"/>
  <c r="A400" i="9"/>
  <c r="A399" i="9"/>
  <c r="A398" i="9"/>
  <c r="A397" i="9"/>
  <c r="A396" i="9"/>
  <c r="A395" i="9"/>
  <c r="A394" i="9"/>
  <c r="A393" i="9"/>
  <c r="A392" i="9"/>
  <c r="A391" i="9"/>
  <c r="A390" i="9"/>
  <c r="A389" i="9"/>
  <c r="A388" i="9"/>
  <c r="A387" i="9"/>
  <c r="A386" i="9"/>
  <c r="A385" i="9"/>
  <c r="A384" i="9"/>
  <c r="A383" i="9"/>
  <c r="A382" i="9"/>
  <c r="A381" i="9"/>
  <c r="A380" i="9"/>
  <c r="A379" i="9"/>
  <c r="A378" i="9"/>
  <c r="A377" i="9"/>
  <c r="A376" i="9"/>
  <c r="A375" i="9"/>
  <c r="A374" i="9"/>
  <c r="A373" i="9"/>
  <c r="A372" i="9"/>
  <c r="A371" i="9"/>
  <c r="A370" i="9"/>
  <c r="A369" i="9"/>
  <c r="A368" i="9"/>
  <c r="A367" i="9"/>
  <c r="A366" i="9"/>
  <c r="A365" i="9"/>
  <c r="A364" i="9"/>
  <c r="A363" i="9"/>
  <c r="A362" i="9"/>
  <c r="A361" i="9"/>
  <c r="A360" i="9"/>
  <c r="A359" i="9"/>
  <c r="A358" i="9"/>
  <c r="A357" i="9"/>
  <c r="A356" i="9"/>
  <c r="A355" i="9"/>
  <c r="A354" i="9"/>
  <c r="A353" i="9"/>
  <c r="A352" i="9"/>
  <c r="A351" i="9"/>
  <c r="A350" i="9"/>
  <c r="A349" i="9"/>
  <c r="A348" i="9"/>
  <c r="A347" i="9"/>
  <c r="A346" i="9"/>
  <c r="A345" i="9"/>
  <c r="A344" i="9"/>
  <c r="A343" i="9"/>
  <c r="A342" i="9"/>
  <c r="A341" i="9"/>
  <c r="A340" i="9"/>
  <c r="A339" i="9"/>
  <c r="A338" i="9"/>
  <c r="A337" i="9"/>
  <c r="A336" i="9"/>
  <c r="A335" i="9"/>
  <c r="A334" i="9"/>
  <c r="A333" i="9"/>
  <c r="A332" i="9"/>
  <c r="A331" i="9"/>
  <c r="A330" i="9"/>
  <c r="A329" i="9"/>
  <c r="A328" i="9"/>
  <c r="A327" i="9"/>
  <c r="A326" i="9"/>
  <c r="A325" i="9"/>
  <c r="A324" i="9"/>
  <c r="A323" i="9"/>
  <c r="A322" i="9"/>
  <c r="A321" i="9"/>
  <c r="A320" i="9"/>
  <c r="A319" i="9"/>
  <c r="A318" i="9"/>
  <c r="A317" i="9"/>
  <c r="A316" i="9"/>
  <c r="A315" i="9"/>
  <c r="A314" i="9"/>
  <c r="A313" i="9"/>
  <c r="A312" i="9"/>
  <c r="A311" i="9"/>
  <c r="A310" i="9"/>
  <c r="A309" i="9"/>
  <c r="A308" i="9"/>
  <c r="A307" i="9"/>
  <c r="A306" i="9"/>
  <c r="A305" i="9"/>
  <c r="A304" i="9"/>
  <c r="A303" i="9"/>
  <c r="A302" i="9"/>
  <c r="A301" i="9"/>
  <c r="A300" i="9"/>
  <c r="A299" i="9"/>
  <c r="A298" i="9"/>
  <c r="A297" i="9"/>
  <c r="A296" i="9"/>
  <c r="A295" i="9"/>
  <c r="A294" i="9"/>
  <c r="A293" i="9"/>
  <c r="A292" i="9"/>
  <c r="A291" i="9"/>
  <c r="A290" i="9"/>
  <c r="A289" i="9"/>
  <c r="A288" i="9"/>
  <c r="A287" i="9"/>
  <c r="A286" i="9"/>
  <c r="A285" i="9"/>
  <c r="A284" i="9"/>
  <c r="A283" i="9"/>
  <c r="A282" i="9"/>
  <c r="A281" i="9"/>
  <c r="A280" i="9"/>
  <c r="A279" i="9"/>
  <c r="A278" i="9"/>
  <c r="A277" i="9"/>
  <c r="A276" i="9"/>
  <c r="A275" i="9"/>
  <c r="A274" i="9"/>
  <c r="A273" i="9"/>
  <c r="A272" i="9"/>
  <c r="A271" i="9"/>
  <c r="A270" i="9"/>
  <c r="A269" i="9"/>
  <c r="A268" i="9"/>
  <c r="A267" i="9"/>
  <c r="A266" i="9"/>
  <c r="A265" i="9"/>
  <c r="A264" i="9"/>
  <c r="A263" i="9"/>
  <c r="A262" i="9"/>
  <c r="A261" i="9"/>
  <c r="A260" i="9"/>
  <c r="A259" i="9"/>
  <c r="A258" i="9"/>
  <c r="A257" i="9"/>
  <c r="A256" i="9"/>
  <c r="A255" i="9"/>
  <c r="A254" i="9"/>
  <c r="A253" i="9"/>
  <c r="A252" i="9"/>
  <c r="A251" i="9"/>
  <c r="A250" i="9"/>
  <c r="A249" i="9"/>
  <c r="A248" i="9"/>
  <c r="A247" i="9"/>
  <c r="A246" i="9"/>
  <c r="A245" i="9"/>
  <c r="A244" i="9"/>
  <c r="A243" i="9"/>
  <c r="A242" i="9"/>
  <c r="A241" i="9"/>
  <c r="A240" i="9"/>
  <c r="A239" i="9"/>
  <c r="A238" i="9"/>
  <c r="A237" i="9"/>
  <c r="A236" i="9"/>
  <c r="A235" i="9"/>
  <c r="A234" i="9"/>
  <c r="A233" i="9"/>
  <c r="A232" i="9"/>
  <c r="A231" i="9"/>
  <c r="A230" i="9"/>
  <c r="A229" i="9"/>
  <c r="A228" i="9"/>
  <c r="A227" i="9"/>
  <c r="A226" i="9"/>
  <c r="A225" i="9"/>
  <c r="A224" i="9"/>
  <c r="A223" i="9"/>
  <c r="A222" i="9"/>
  <c r="A221" i="9"/>
  <c r="A220" i="9"/>
  <c r="A219" i="9"/>
  <c r="A218" i="9"/>
  <c r="A217" i="9"/>
  <c r="A216" i="9"/>
  <c r="A215" i="9"/>
  <c r="A214" i="9"/>
  <c r="A213" i="9"/>
  <c r="A212" i="9"/>
  <c r="A211" i="9"/>
  <c r="A210" i="9"/>
  <c r="A209" i="9"/>
  <c r="A208" i="9"/>
  <c r="A207" i="9"/>
  <c r="A206" i="9"/>
  <c r="A205" i="9"/>
  <c r="A204" i="9"/>
  <c r="A203" i="9"/>
  <c r="A202" i="9"/>
  <c r="A201" i="9"/>
  <c r="A200" i="9"/>
  <c r="A199" i="9"/>
  <c r="A198" i="9"/>
  <c r="A197" i="9"/>
  <c r="A196" i="9"/>
  <c r="A195" i="9"/>
  <c r="A194" i="9"/>
  <c r="A193" i="9"/>
  <c r="A192" i="9"/>
  <c r="A191" i="9"/>
  <c r="A190" i="9"/>
  <c r="A189" i="9"/>
  <c r="A188" i="9"/>
  <c r="A187" i="9"/>
  <c r="A186" i="9"/>
  <c r="A185" i="9"/>
  <c r="A184" i="9"/>
  <c r="A183" i="9"/>
  <c r="A182" i="9"/>
  <c r="A181" i="9"/>
  <c r="A180" i="9"/>
  <c r="A179" i="9"/>
  <c r="A178" i="9"/>
  <c r="A177" i="9"/>
  <c r="A176" i="9"/>
  <c r="A175" i="9"/>
  <c r="A174" i="9"/>
  <c r="A173" i="9"/>
  <c r="A172" i="9"/>
  <c r="A171" i="9"/>
  <c r="A170" i="9"/>
  <c r="A169" i="9"/>
  <c r="A168" i="9"/>
  <c r="A167" i="9"/>
  <c r="A166" i="9"/>
  <c r="A165" i="9"/>
  <c r="A164" i="9"/>
  <c r="A163" i="9"/>
  <c r="A162" i="9"/>
  <c r="A161" i="9"/>
  <c r="A160" i="9"/>
  <c r="A159" i="9"/>
  <c r="A158" i="9"/>
  <c r="A157" i="9"/>
  <c r="A156" i="9"/>
  <c r="A155" i="9"/>
  <c r="A154" i="9"/>
  <c r="A153" i="9"/>
  <c r="A152" i="9"/>
  <c r="A151" i="9"/>
  <c r="A150" i="9"/>
  <c r="A149" i="9"/>
  <c r="A148" i="9"/>
  <c r="A147" i="9"/>
  <c r="A146" i="9"/>
  <c r="A145" i="9"/>
  <c r="A144" i="9"/>
  <c r="A143" i="9"/>
  <c r="A142" i="9"/>
  <c r="A141" i="9"/>
  <c r="A140" i="9"/>
  <c r="A139" i="9"/>
  <c r="A138" i="9"/>
  <c r="A137" i="9"/>
  <c r="A136" i="9"/>
  <c r="A135" i="9"/>
  <c r="A134" i="9"/>
  <c r="A133" i="9"/>
  <c r="A132" i="9"/>
  <c r="A131" i="9"/>
  <c r="A130" i="9"/>
  <c r="A129" i="9"/>
  <c r="A128" i="9"/>
  <c r="A127" i="9"/>
  <c r="A126" i="9"/>
  <c r="A125" i="9"/>
  <c r="A124" i="9"/>
  <c r="A123" i="9"/>
  <c r="A122" i="9"/>
  <c r="A121" i="9"/>
  <c r="A120" i="9"/>
  <c r="A119" i="9"/>
  <c r="A118" i="9"/>
  <c r="A117" i="9"/>
  <c r="A116" i="9"/>
  <c r="A115" i="9"/>
  <c r="A114" i="9"/>
  <c r="A113" i="9"/>
  <c r="A112" i="9"/>
  <c r="A111" i="9"/>
  <c r="A110" i="9"/>
  <c r="A109" i="9"/>
  <c r="A108" i="9"/>
  <c r="A107" i="9"/>
  <c r="A106" i="9"/>
  <c r="A105" i="9"/>
  <c r="A104" i="9"/>
  <c r="A103" i="9"/>
  <c r="A102" i="9"/>
  <c r="A101" i="9"/>
  <c r="A100" i="9"/>
  <c r="A99" i="9"/>
  <c r="A98" i="9"/>
  <c r="A97" i="9"/>
  <c r="A96" i="9"/>
  <c r="A95" i="9"/>
  <c r="A94" i="9"/>
  <c r="A93" i="9"/>
  <c r="A92" i="9"/>
  <c r="A91" i="9"/>
  <c r="A90" i="9"/>
  <c r="A89" i="9"/>
  <c r="A88" i="9"/>
  <c r="A87" i="9"/>
  <c r="A86" i="9"/>
  <c r="A85" i="9"/>
  <c r="A84" i="9"/>
  <c r="A83" i="9"/>
  <c r="A82" i="9"/>
  <c r="A81" i="9"/>
  <c r="A80" i="9"/>
  <c r="A79" i="9"/>
  <c r="A78" i="9"/>
  <c r="A77" i="9"/>
  <c r="A76" i="9"/>
  <c r="A75" i="9"/>
  <c r="A74" i="9"/>
  <c r="A73" i="9"/>
  <c r="A72" i="9"/>
  <c r="A71" i="9"/>
  <c r="A70" i="9"/>
  <c r="A69" i="9"/>
  <c r="A68" i="9"/>
  <c r="A67" i="9"/>
  <c r="A66" i="9"/>
  <c r="A65" i="9"/>
  <c r="A64" i="9"/>
  <c r="A63" i="9"/>
  <c r="A62" i="9"/>
  <c r="A61" i="9"/>
  <c r="A60" i="9"/>
  <c r="A59" i="9"/>
  <c r="A58" i="9"/>
  <c r="A57" i="9"/>
  <c r="A56" i="9"/>
  <c r="A55" i="9"/>
  <c r="A54" i="9"/>
  <c r="A53" i="9"/>
  <c r="A52" i="9"/>
  <c r="A51" i="9"/>
  <c r="A50" i="9"/>
  <c r="A49" i="9"/>
  <c r="A48" i="9"/>
  <c r="A47"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5" i="9"/>
  <c r="A14" i="9"/>
  <c r="A13" i="9"/>
  <c r="A12" i="9"/>
  <c r="A11" i="9"/>
  <c r="A10" i="9"/>
  <c r="A9" i="9"/>
  <c r="A8" i="9"/>
  <c r="A7" i="9"/>
  <c r="A6" i="9"/>
  <c r="A5" i="9"/>
  <c r="A4" i="9"/>
  <c r="A3" i="9"/>
  <c r="A2" i="9"/>
  <c r="A2000" i="5" l="1"/>
  <c r="A2001" i="5"/>
  <c r="A2002" i="5"/>
  <c r="A2003" i="5"/>
  <c r="A2004" i="5"/>
  <c r="A2005" i="5"/>
  <c r="A2006" i="5"/>
  <c r="A2007" i="5"/>
  <c r="A2008" i="5"/>
  <c r="A2009" i="5"/>
  <c r="A2010" i="5"/>
  <c r="A2011" i="5"/>
  <c r="A2012" i="5"/>
  <c r="A2013" i="5"/>
  <c r="A2014" i="5"/>
  <c r="A2015" i="5"/>
  <c r="A2016" i="5"/>
  <c r="A2017" i="5"/>
  <c r="A2018" i="5"/>
  <c r="A2019" i="5"/>
  <c r="A2020" i="5"/>
  <c r="A2021" i="5"/>
  <c r="A2022" i="5"/>
  <c r="A2023" i="5"/>
  <c r="A2024" i="5"/>
  <c r="A2025" i="5"/>
  <c r="A2026" i="5"/>
  <c r="A2027" i="5"/>
  <c r="A2028" i="5"/>
  <c r="A2029" i="5"/>
  <c r="A2030" i="5"/>
  <c r="A2031" i="5"/>
  <c r="A2032" i="5"/>
  <c r="A2033" i="5"/>
  <c r="A2034" i="5"/>
  <c r="A2035" i="5"/>
  <c r="A2036" i="5"/>
  <c r="A2037" i="5"/>
  <c r="A2038" i="5"/>
  <c r="A2039" i="5"/>
  <c r="A2040" i="5"/>
  <c r="A2041" i="5"/>
  <c r="A2042" i="5"/>
  <c r="A2043" i="5"/>
  <c r="A2044" i="5"/>
  <c r="A2045" i="5"/>
  <c r="A2046" i="5"/>
  <c r="A2047" i="5"/>
  <c r="A2048" i="5"/>
  <c r="A2049" i="5"/>
  <c r="A2050" i="5"/>
  <c r="A2051" i="5"/>
  <c r="A2052" i="5"/>
  <c r="A2053" i="5"/>
  <c r="A335" i="7"/>
  <c r="A336" i="7"/>
  <c r="A337" i="7"/>
  <c r="A338" i="7"/>
  <c r="A339" i="7"/>
  <c r="A340" i="7"/>
  <c r="A341" i="7"/>
  <c r="A342" i="7"/>
  <c r="A343" i="7"/>
  <c r="D30" i="1" l="1"/>
  <c r="J37" i="1" s="1"/>
  <c r="D29" i="1"/>
  <c r="D31" i="1" s="1"/>
  <c r="D28" i="1"/>
  <c r="D32" i="1" s="1"/>
  <c r="J35" i="1" l="1"/>
  <c r="J36" i="1"/>
  <c r="A305" i="7"/>
  <c r="A273" i="7"/>
  <c r="A241" i="7"/>
  <c r="A209" i="7"/>
  <c r="A177" i="7"/>
  <c r="A145" i="7"/>
  <c r="A113" i="7"/>
  <c r="A7" i="7" l="1"/>
  <c r="A14" i="7"/>
  <c r="A22" i="7"/>
  <c r="A26" i="7"/>
  <c r="A30" i="7"/>
  <c r="A34" i="7"/>
  <c r="A38" i="7"/>
  <c r="A46" i="7"/>
  <c r="A50" i="7"/>
  <c r="A58" i="7"/>
  <c r="A62" i="7"/>
  <c r="A66" i="7"/>
  <c r="A74" i="7"/>
  <c r="A78" i="7"/>
  <c r="A82" i="7"/>
  <c r="A86" i="7"/>
  <c r="A94" i="7"/>
  <c r="A102" i="7"/>
  <c r="A106" i="7"/>
  <c r="A110" i="7"/>
  <c r="A118" i="7"/>
  <c r="A122" i="7"/>
  <c r="A134" i="7"/>
  <c r="A138" i="7"/>
  <c r="A146" i="7"/>
  <c r="A150" i="7"/>
  <c r="A166" i="7"/>
  <c r="A174" i="7"/>
  <c r="A178" i="7"/>
  <c r="A182" i="7"/>
  <c r="A190" i="7"/>
  <c r="A206" i="7"/>
  <c r="A214" i="7"/>
  <c r="A222" i="7"/>
  <c r="A230" i="7"/>
  <c r="A234" i="7"/>
  <c r="A242" i="7"/>
  <c r="A250" i="7"/>
  <c r="A254" i="7"/>
  <c r="A262" i="7"/>
  <c r="A270" i="7"/>
  <c r="A282" i="7"/>
  <c r="A286" i="7"/>
  <c r="A294" i="7"/>
  <c r="A306" i="7"/>
  <c r="A310" i="7"/>
  <c r="A318" i="7"/>
  <c r="A322" i="7"/>
  <c r="A326" i="7"/>
  <c r="A6" i="7"/>
  <c r="A21" i="7"/>
  <c r="A25" i="7"/>
  <c r="A29" i="7"/>
  <c r="A33" i="7"/>
  <c r="A41" i="7"/>
  <c r="A45" i="7"/>
  <c r="A61" i="7"/>
  <c r="A77" i="7"/>
  <c r="A85" i="7"/>
  <c r="A93" i="7"/>
  <c r="A101" i="7"/>
  <c r="A117" i="7"/>
  <c r="A121" i="7"/>
  <c r="A125" i="7"/>
  <c r="A141" i="7"/>
  <c r="A153" i="7"/>
  <c r="A173" i="7"/>
  <c r="A181" i="7"/>
  <c r="A189" i="7"/>
  <c r="A197" i="7"/>
  <c r="A201" i="7"/>
  <c r="A205" i="7"/>
  <c r="A225" i="7"/>
  <c r="A229" i="7"/>
  <c r="A233" i="7"/>
  <c r="A257" i="7"/>
  <c r="A261" i="7"/>
  <c r="A265" i="7"/>
  <c r="A269" i="7"/>
  <c r="A281" i="7"/>
  <c r="A285" i="7"/>
  <c r="A293" i="7"/>
  <c r="A297" i="7"/>
  <c r="A301" i="7"/>
  <c r="A309" i="7"/>
  <c r="A313" i="7"/>
  <c r="A317" i="7"/>
  <c r="A321" i="7"/>
  <c r="A325" i="7"/>
  <c r="A329" i="7"/>
  <c r="A333" i="7"/>
  <c r="A5" i="7"/>
  <c r="A9" i="7"/>
  <c r="A12" i="7"/>
  <c r="A16" i="7"/>
  <c r="A20" i="7"/>
  <c r="A24" i="7"/>
  <c r="A28" i="7"/>
  <c r="A32" i="7"/>
  <c r="A36" i="7"/>
  <c r="A40" i="7"/>
  <c r="A44" i="7"/>
  <c r="A48" i="7"/>
  <c r="A52" i="7"/>
  <c r="A56" i="7"/>
  <c r="A60" i="7"/>
  <c r="A64" i="7"/>
  <c r="A68" i="7"/>
  <c r="A72" i="7"/>
  <c r="A76" i="7"/>
  <c r="A80" i="7"/>
  <c r="A84" i="7"/>
  <c r="A88" i="7"/>
  <c r="A92" i="7"/>
  <c r="A96" i="7"/>
  <c r="A100" i="7"/>
  <c r="A104" i="7"/>
  <c r="A108" i="7"/>
  <c r="A112" i="7"/>
  <c r="A116" i="7"/>
  <c r="A120" i="7"/>
  <c r="A124" i="7"/>
  <c r="A128" i="7"/>
  <c r="A132" i="7"/>
  <c r="A136" i="7"/>
  <c r="A140" i="7"/>
  <c r="A144" i="7"/>
  <c r="A148" i="7"/>
  <c r="A152" i="7"/>
  <c r="A156" i="7"/>
  <c r="A160" i="7"/>
  <c r="A164" i="7"/>
  <c r="A168" i="7"/>
  <c r="A172" i="7"/>
  <c r="A176" i="7"/>
  <c r="A180" i="7"/>
  <c r="A184" i="7"/>
  <c r="A188" i="7"/>
  <c r="A192" i="7"/>
  <c r="A196" i="7"/>
  <c r="A200" i="7"/>
  <c r="A204" i="7"/>
  <c r="A208" i="7"/>
  <c r="A212" i="7"/>
  <c r="A216" i="7"/>
  <c r="A220" i="7"/>
  <c r="A224" i="7"/>
  <c r="A228" i="7"/>
  <c r="A232" i="7"/>
  <c r="A236" i="7"/>
  <c r="A240" i="7"/>
  <c r="A244" i="7"/>
  <c r="A248" i="7"/>
  <c r="A252" i="7"/>
  <c r="A256" i="7"/>
  <c r="A260" i="7"/>
  <c r="A264" i="7"/>
  <c r="A268" i="7"/>
  <c r="A272" i="7"/>
  <c r="A276" i="7"/>
  <c r="A280" i="7"/>
  <c r="A284" i="7"/>
  <c r="A288" i="7"/>
  <c r="A292" i="7"/>
  <c r="A296" i="7"/>
  <c r="A300" i="7"/>
  <c r="A304" i="7"/>
  <c r="A308" i="7"/>
  <c r="A312" i="7"/>
  <c r="A316" i="7"/>
  <c r="A320" i="7"/>
  <c r="A324" i="7"/>
  <c r="A328" i="7"/>
  <c r="A332" i="7"/>
  <c r="A4" i="7"/>
  <c r="A8" i="7"/>
  <c r="A11" i="7"/>
  <c r="A15" i="7"/>
  <c r="A19" i="7"/>
  <c r="A23" i="7"/>
  <c r="A27" i="7"/>
  <c r="A31" i="7"/>
  <c r="A35" i="7"/>
  <c r="A39" i="7"/>
  <c r="A43" i="7"/>
  <c r="A47" i="7"/>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279" i="7"/>
  <c r="A283" i="7"/>
  <c r="A287" i="7"/>
  <c r="A291" i="7"/>
  <c r="A295" i="7"/>
  <c r="A299" i="7"/>
  <c r="A303" i="7"/>
  <c r="A307" i="7"/>
  <c r="A311" i="7"/>
  <c r="A315" i="7"/>
  <c r="A319" i="7"/>
  <c r="A323" i="7"/>
  <c r="A327" i="7"/>
  <c r="A331" i="7"/>
  <c r="A3" i="7"/>
  <c r="A18" i="7"/>
  <c r="A42" i="7"/>
  <c r="A54" i="7"/>
  <c r="A70" i="7"/>
  <c r="A90" i="7"/>
  <c r="A98" i="7"/>
  <c r="A114" i="7"/>
  <c r="A126" i="7"/>
  <c r="A130" i="7"/>
  <c r="A142" i="7"/>
  <c r="A154" i="7"/>
  <c r="A158" i="7"/>
  <c r="A162" i="7"/>
  <c r="A170" i="7"/>
  <c r="A186" i="7"/>
  <c r="A194" i="7"/>
  <c r="A198" i="7"/>
  <c r="A202" i="7"/>
  <c r="A210" i="7"/>
  <c r="A218" i="7"/>
  <c r="A226" i="7"/>
  <c r="A238" i="7"/>
  <c r="A246" i="7"/>
  <c r="A258" i="7"/>
  <c r="A266" i="7"/>
  <c r="A274" i="7"/>
  <c r="A278" i="7"/>
  <c r="A290" i="7"/>
  <c r="A298" i="7"/>
  <c r="A302" i="7"/>
  <c r="A314" i="7"/>
  <c r="A330" i="7"/>
  <c r="A334" i="7"/>
  <c r="A2" i="7"/>
  <c r="A10" i="7"/>
  <c r="A13" i="7"/>
  <c r="A17" i="7"/>
  <c r="A37" i="7"/>
  <c r="A49" i="7"/>
  <c r="A53" i="7"/>
  <c r="A57" i="7"/>
  <c r="A65" i="7"/>
  <c r="A69" i="7"/>
  <c r="A73" i="7"/>
  <c r="A81" i="7"/>
  <c r="A89" i="7"/>
  <c r="A97" i="7"/>
  <c r="A105" i="7"/>
  <c r="A109" i="7"/>
  <c r="A129" i="7"/>
  <c r="A133" i="7"/>
  <c r="A137" i="7"/>
  <c r="A149" i="7"/>
  <c r="A157" i="7"/>
  <c r="A161" i="7"/>
  <c r="A165" i="7"/>
  <c r="A169" i="7"/>
  <c r="A185" i="7"/>
  <c r="A193" i="7"/>
  <c r="A213" i="7"/>
  <c r="A217" i="7"/>
  <c r="A221" i="7"/>
  <c r="A237" i="7"/>
  <c r="A245" i="7"/>
  <c r="A249" i="7"/>
  <c r="A253" i="7"/>
  <c r="A277" i="7"/>
  <c r="A289" i="7"/>
  <c r="A3" i="5" l="1"/>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A349" i="5"/>
  <c r="A350" i="5"/>
  <c r="A351" i="5"/>
  <c r="A352" i="5"/>
  <c r="A353" i="5"/>
  <c r="A354" i="5"/>
  <c r="A355" i="5"/>
  <c r="A356" i="5"/>
  <c r="A357" i="5"/>
  <c r="A358" i="5"/>
  <c r="A359" i="5"/>
  <c r="A360" i="5"/>
  <c r="A361" i="5"/>
  <c r="A362" i="5"/>
  <c r="A363" i="5"/>
  <c r="A364" i="5"/>
  <c r="A365" i="5"/>
  <c r="A366" i="5"/>
  <c r="A367" i="5"/>
  <c r="A368" i="5"/>
  <c r="A369" i="5"/>
  <c r="A370" i="5"/>
  <c r="A371" i="5"/>
  <c r="A372" i="5"/>
  <c r="A373" i="5"/>
  <c r="A374" i="5"/>
  <c r="A375" i="5"/>
  <c r="A376" i="5"/>
  <c r="A377" i="5"/>
  <c r="A378" i="5"/>
  <c r="A379" i="5"/>
  <c r="A380" i="5"/>
  <c r="A381" i="5"/>
  <c r="A382" i="5"/>
  <c r="A383" i="5"/>
  <c r="A384" i="5"/>
  <c r="A385" i="5"/>
  <c r="A386" i="5"/>
  <c r="A387" i="5"/>
  <c r="A388" i="5"/>
  <c r="A389" i="5"/>
  <c r="A390" i="5"/>
  <c r="A391" i="5"/>
  <c r="A392" i="5"/>
  <c r="A393" i="5"/>
  <c r="A394" i="5"/>
  <c r="A395" i="5"/>
  <c r="A396" i="5"/>
  <c r="A397" i="5"/>
  <c r="A398" i="5"/>
  <c r="A399" i="5"/>
  <c r="A400" i="5"/>
  <c r="A401" i="5"/>
  <c r="A402" i="5"/>
  <c r="A403" i="5"/>
  <c r="A404" i="5"/>
  <c r="A405" i="5"/>
  <c r="A406" i="5"/>
  <c r="A407" i="5"/>
  <c r="A408" i="5"/>
  <c r="A409" i="5"/>
  <c r="A410" i="5"/>
  <c r="A411" i="5"/>
  <c r="A412" i="5"/>
  <c r="A413" i="5"/>
  <c r="A414" i="5"/>
  <c r="A415" i="5"/>
  <c r="A416" i="5"/>
  <c r="A417" i="5"/>
  <c r="A418" i="5"/>
  <c r="A419" i="5"/>
  <c r="A420" i="5"/>
  <c r="A421" i="5"/>
  <c r="A422" i="5"/>
  <c r="A423" i="5"/>
  <c r="A424" i="5"/>
  <c r="A425" i="5"/>
  <c r="A426" i="5"/>
  <c r="A427" i="5"/>
  <c r="A428" i="5"/>
  <c r="A429" i="5"/>
  <c r="A430" i="5"/>
  <c r="A431" i="5"/>
  <c r="A432" i="5"/>
  <c r="A433" i="5"/>
  <c r="A434" i="5"/>
  <c r="A435" i="5"/>
  <c r="A436" i="5"/>
  <c r="A437" i="5"/>
  <c r="A438" i="5"/>
  <c r="A439" i="5"/>
  <c r="A440" i="5"/>
  <c r="A441" i="5"/>
  <c r="A442" i="5"/>
  <c r="A443" i="5"/>
  <c r="A444" i="5"/>
  <c r="A445" i="5"/>
  <c r="A446" i="5"/>
  <c r="A447" i="5"/>
  <c r="A448" i="5"/>
  <c r="A449" i="5"/>
  <c r="A450" i="5"/>
  <c r="A451" i="5"/>
  <c r="A452" i="5"/>
  <c r="A453" i="5"/>
  <c r="A454" i="5"/>
  <c r="A455" i="5"/>
  <c r="A456" i="5"/>
  <c r="A457" i="5"/>
  <c r="A458" i="5"/>
  <c r="A459" i="5"/>
  <c r="A460" i="5"/>
  <c r="A461" i="5"/>
  <c r="A462" i="5"/>
  <c r="A463" i="5"/>
  <c r="A464" i="5"/>
  <c r="A465" i="5"/>
  <c r="A466" i="5"/>
  <c r="A467" i="5"/>
  <c r="A468" i="5"/>
  <c r="A469" i="5"/>
  <c r="A470" i="5"/>
  <c r="A471" i="5"/>
  <c r="A472" i="5"/>
  <c r="A473" i="5"/>
  <c r="A474" i="5"/>
  <c r="A475" i="5"/>
  <c r="A476" i="5"/>
  <c r="A477" i="5"/>
  <c r="A478" i="5"/>
  <c r="A479" i="5"/>
  <c r="A480" i="5"/>
  <c r="A481" i="5"/>
  <c r="A482" i="5"/>
  <c r="A483" i="5"/>
  <c r="A484" i="5"/>
  <c r="A485" i="5"/>
  <c r="A486" i="5"/>
  <c r="A487" i="5"/>
  <c r="A488" i="5"/>
  <c r="A489" i="5"/>
  <c r="A490" i="5"/>
  <c r="A491" i="5"/>
  <c r="A492" i="5"/>
  <c r="A493" i="5"/>
  <c r="A494" i="5"/>
  <c r="A495" i="5"/>
  <c r="A496" i="5"/>
  <c r="A497" i="5"/>
  <c r="A498" i="5"/>
  <c r="A499" i="5"/>
  <c r="A500" i="5"/>
  <c r="A501" i="5"/>
  <c r="A502" i="5"/>
  <c r="A503" i="5"/>
  <c r="A504" i="5"/>
  <c r="A505" i="5"/>
  <c r="A506" i="5"/>
  <c r="A507" i="5"/>
  <c r="A508" i="5"/>
  <c r="A509" i="5"/>
  <c r="A510" i="5"/>
  <c r="A511" i="5"/>
  <c r="A512" i="5"/>
  <c r="A513" i="5"/>
  <c r="A514" i="5"/>
  <c r="A515" i="5"/>
  <c r="A516" i="5"/>
  <c r="A517" i="5"/>
  <c r="A518" i="5"/>
  <c r="A519" i="5"/>
  <c r="A520" i="5"/>
  <c r="A521" i="5"/>
  <c r="A522" i="5"/>
  <c r="A523" i="5"/>
  <c r="A524" i="5"/>
  <c r="A525" i="5"/>
  <c r="A526" i="5"/>
  <c r="A527" i="5"/>
  <c r="A528" i="5"/>
  <c r="A529" i="5"/>
  <c r="A530" i="5"/>
  <c r="A531" i="5"/>
  <c r="A532" i="5"/>
  <c r="A533" i="5"/>
  <c r="A534" i="5"/>
  <c r="A535" i="5"/>
  <c r="A536" i="5"/>
  <c r="A537" i="5"/>
  <c r="A538" i="5"/>
  <c r="A539" i="5"/>
  <c r="A540" i="5"/>
  <c r="A541" i="5"/>
  <c r="A542" i="5"/>
  <c r="A543" i="5"/>
  <c r="A544" i="5"/>
  <c r="A545" i="5"/>
  <c r="A546" i="5"/>
  <c r="A547" i="5"/>
  <c r="A548" i="5"/>
  <c r="A549" i="5"/>
  <c r="A550" i="5"/>
  <c r="A551" i="5"/>
  <c r="A552" i="5"/>
  <c r="A553" i="5"/>
  <c r="A554" i="5"/>
  <c r="A555" i="5"/>
  <c r="A556" i="5"/>
  <c r="A557" i="5"/>
  <c r="A558" i="5"/>
  <c r="A559" i="5"/>
  <c r="A560" i="5"/>
  <c r="A561" i="5"/>
  <c r="A562" i="5"/>
  <c r="A563" i="5"/>
  <c r="A564" i="5"/>
  <c r="A565" i="5"/>
  <c r="A566" i="5"/>
  <c r="A567" i="5"/>
  <c r="A568" i="5"/>
  <c r="A569" i="5"/>
  <c r="A570" i="5"/>
  <c r="A571" i="5"/>
  <c r="A572" i="5"/>
  <c r="A573" i="5"/>
  <c r="A574" i="5"/>
  <c r="A575" i="5"/>
  <c r="A576" i="5"/>
  <c r="A577" i="5"/>
  <c r="A578" i="5"/>
  <c r="A579" i="5"/>
  <c r="A580" i="5"/>
  <c r="A581" i="5"/>
  <c r="A582" i="5"/>
  <c r="A583" i="5"/>
  <c r="A584" i="5"/>
  <c r="A585" i="5"/>
  <c r="A586" i="5"/>
  <c r="A587" i="5"/>
  <c r="A588" i="5"/>
  <c r="A589" i="5"/>
  <c r="A590" i="5"/>
  <c r="A591" i="5"/>
  <c r="A592" i="5"/>
  <c r="A593" i="5"/>
  <c r="A594" i="5"/>
  <c r="A595" i="5"/>
  <c r="A596" i="5"/>
  <c r="A597" i="5"/>
  <c r="A598" i="5"/>
  <c r="A599" i="5"/>
  <c r="A600" i="5"/>
  <c r="A601" i="5"/>
  <c r="A602" i="5"/>
  <c r="A603" i="5"/>
  <c r="A604" i="5"/>
  <c r="A605" i="5"/>
  <c r="A606" i="5"/>
  <c r="A607" i="5"/>
  <c r="A608" i="5"/>
  <c r="A609" i="5"/>
  <c r="A610" i="5"/>
  <c r="A611" i="5"/>
  <c r="A612" i="5"/>
  <c r="A613" i="5"/>
  <c r="A614" i="5"/>
  <c r="A615" i="5"/>
  <c r="A616" i="5"/>
  <c r="A617" i="5"/>
  <c r="A618" i="5"/>
  <c r="A619" i="5"/>
  <c r="A620" i="5"/>
  <c r="A621" i="5"/>
  <c r="A622" i="5"/>
  <c r="A623" i="5"/>
  <c r="A624" i="5"/>
  <c r="A625" i="5"/>
  <c r="A626" i="5"/>
  <c r="A627" i="5"/>
  <c r="A628" i="5"/>
  <c r="A629" i="5"/>
  <c r="A630" i="5"/>
  <c r="A631" i="5"/>
  <c r="A632" i="5"/>
  <c r="A633" i="5"/>
  <c r="A634" i="5"/>
  <c r="A635" i="5"/>
  <c r="A636" i="5"/>
  <c r="A637" i="5"/>
  <c r="A638" i="5"/>
  <c r="A639" i="5"/>
  <c r="A640" i="5"/>
  <c r="A641" i="5"/>
  <c r="A642" i="5"/>
  <c r="A643" i="5"/>
  <c r="A644" i="5"/>
  <c r="A645" i="5"/>
  <c r="A646" i="5"/>
  <c r="A647" i="5"/>
  <c r="A648" i="5"/>
  <c r="A649" i="5"/>
  <c r="A650" i="5"/>
  <c r="A651" i="5"/>
  <c r="A652" i="5"/>
  <c r="A653" i="5"/>
  <c r="A654" i="5"/>
  <c r="A655" i="5"/>
  <c r="A656" i="5"/>
  <c r="A657" i="5"/>
  <c r="A658" i="5"/>
  <c r="A659" i="5"/>
  <c r="A660" i="5"/>
  <c r="A661" i="5"/>
  <c r="A662" i="5"/>
  <c r="A663" i="5"/>
  <c r="A664" i="5"/>
  <c r="A665" i="5"/>
  <c r="A666" i="5"/>
  <c r="A667" i="5"/>
  <c r="A668" i="5"/>
  <c r="A669" i="5"/>
  <c r="A670" i="5"/>
  <c r="A671" i="5"/>
  <c r="A672" i="5"/>
  <c r="A673" i="5"/>
  <c r="A674" i="5"/>
  <c r="A675" i="5"/>
  <c r="A676" i="5"/>
  <c r="A677" i="5"/>
  <c r="A678" i="5"/>
  <c r="A679" i="5"/>
  <c r="A680" i="5"/>
  <c r="A681" i="5"/>
  <c r="A682" i="5"/>
  <c r="A683" i="5"/>
  <c r="A684" i="5"/>
  <c r="A685" i="5"/>
  <c r="A686" i="5"/>
  <c r="A687" i="5"/>
  <c r="A688" i="5"/>
  <c r="A689" i="5"/>
  <c r="A690" i="5"/>
  <c r="A691" i="5"/>
  <c r="A692" i="5"/>
  <c r="A693" i="5"/>
  <c r="A694" i="5"/>
  <c r="A695" i="5"/>
  <c r="A696" i="5"/>
  <c r="A697" i="5"/>
  <c r="A698" i="5"/>
  <c r="A699" i="5"/>
  <c r="A700" i="5"/>
  <c r="A701" i="5"/>
  <c r="A702" i="5"/>
  <c r="A703" i="5"/>
  <c r="A704" i="5"/>
  <c r="A705" i="5"/>
  <c r="A706" i="5"/>
  <c r="A707" i="5"/>
  <c r="A708" i="5"/>
  <c r="A709" i="5"/>
  <c r="A710" i="5"/>
  <c r="A711" i="5"/>
  <c r="A712" i="5"/>
  <c r="A713" i="5"/>
  <c r="A714" i="5"/>
  <c r="A715" i="5"/>
  <c r="A716" i="5"/>
  <c r="A717" i="5"/>
  <c r="A718" i="5"/>
  <c r="A719" i="5"/>
  <c r="A720" i="5"/>
  <c r="A721" i="5"/>
  <c r="A722" i="5"/>
  <c r="A723" i="5"/>
  <c r="A724" i="5"/>
  <c r="A725" i="5"/>
  <c r="A726" i="5"/>
  <c r="A727" i="5"/>
  <c r="A728" i="5"/>
  <c r="A729" i="5"/>
  <c r="A730" i="5"/>
  <c r="A731" i="5"/>
  <c r="A732" i="5"/>
  <c r="A733" i="5"/>
  <c r="A734" i="5"/>
  <c r="A735" i="5"/>
  <c r="A736" i="5"/>
  <c r="A737" i="5"/>
  <c r="A738" i="5"/>
  <c r="A739" i="5"/>
  <c r="A740" i="5"/>
  <c r="A741" i="5"/>
  <c r="A742" i="5"/>
  <c r="A743" i="5"/>
  <c r="A744" i="5"/>
  <c r="A745" i="5"/>
  <c r="A746" i="5"/>
  <c r="A747" i="5"/>
  <c r="A748" i="5"/>
  <c r="A749" i="5"/>
  <c r="A750" i="5"/>
  <c r="A751" i="5"/>
  <c r="A752" i="5"/>
  <c r="A753" i="5"/>
  <c r="A754" i="5"/>
  <c r="A755" i="5"/>
  <c r="A756" i="5"/>
  <c r="A757" i="5"/>
  <c r="A758" i="5"/>
  <c r="A759" i="5"/>
  <c r="A760" i="5"/>
  <c r="A761" i="5"/>
  <c r="A762" i="5"/>
  <c r="A763" i="5"/>
  <c r="A764" i="5"/>
  <c r="A765" i="5"/>
  <c r="A766" i="5"/>
  <c r="A767" i="5"/>
  <c r="A768" i="5"/>
  <c r="A769" i="5"/>
  <c r="A770" i="5"/>
  <c r="A771" i="5"/>
  <c r="A772" i="5"/>
  <c r="A773" i="5"/>
  <c r="A774" i="5"/>
  <c r="A775" i="5"/>
  <c r="A776" i="5"/>
  <c r="A777" i="5"/>
  <c r="A778" i="5"/>
  <c r="A779" i="5"/>
  <c r="A780" i="5"/>
  <c r="A781" i="5"/>
  <c r="A782" i="5"/>
  <c r="A783" i="5"/>
  <c r="A784" i="5"/>
  <c r="A785" i="5"/>
  <c r="A786" i="5"/>
  <c r="A787" i="5"/>
  <c r="A788" i="5"/>
  <c r="A789" i="5"/>
  <c r="A790" i="5"/>
  <c r="A791" i="5"/>
  <c r="A792" i="5"/>
  <c r="A793" i="5"/>
  <c r="A794" i="5"/>
  <c r="A795" i="5"/>
  <c r="A796" i="5"/>
  <c r="A797" i="5"/>
  <c r="A798" i="5"/>
  <c r="A799" i="5"/>
  <c r="A800" i="5"/>
  <c r="A801" i="5"/>
  <c r="A802" i="5"/>
  <c r="A803" i="5"/>
  <c r="A804" i="5"/>
  <c r="A805" i="5"/>
  <c r="A806" i="5"/>
  <c r="A807" i="5"/>
  <c r="A808" i="5"/>
  <c r="A809" i="5"/>
  <c r="A810" i="5"/>
  <c r="A811" i="5"/>
  <c r="A812" i="5"/>
  <c r="A813" i="5"/>
  <c r="A814" i="5"/>
  <c r="A815" i="5"/>
  <c r="A816" i="5"/>
  <c r="A817" i="5"/>
  <c r="A818" i="5"/>
  <c r="A819" i="5"/>
  <c r="A820" i="5"/>
  <c r="A821" i="5"/>
  <c r="A822" i="5"/>
  <c r="A823" i="5"/>
  <c r="A824" i="5"/>
  <c r="A825" i="5"/>
  <c r="A826" i="5"/>
  <c r="A827" i="5"/>
  <c r="A828" i="5"/>
  <c r="A829" i="5"/>
  <c r="A830" i="5"/>
  <c r="A831" i="5"/>
  <c r="A832" i="5"/>
  <c r="A833" i="5"/>
  <c r="A834" i="5"/>
  <c r="A835" i="5"/>
  <c r="A836" i="5"/>
  <c r="A837" i="5"/>
  <c r="A838" i="5"/>
  <c r="A839" i="5"/>
  <c r="A840" i="5"/>
  <c r="A841" i="5"/>
  <c r="A842" i="5"/>
  <c r="A843" i="5"/>
  <c r="A844" i="5"/>
  <c r="A845" i="5"/>
  <c r="A846" i="5"/>
  <c r="A847" i="5"/>
  <c r="A848" i="5"/>
  <c r="A849" i="5"/>
  <c r="A850" i="5"/>
  <c r="A851" i="5"/>
  <c r="A852" i="5"/>
  <c r="A853" i="5"/>
  <c r="A854" i="5"/>
  <c r="A855" i="5"/>
  <c r="A856" i="5"/>
  <c r="A857" i="5"/>
  <c r="A858" i="5"/>
  <c r="A859" i="5"/>
  <c r="A860" i="5"/>
  <c r="A861" i="5"/>
  <c r="A862" i="5"/>
  <c r="A863" i="5"/>
  <c r="A864" i="5"/>
  <c r="A865" i="5"/>
  <c r="A866" i="5"/>
  <c r="A867" i="5"/>
  <c r="A868" i="5"/>
  <c r="A869" i="5"/>
  <c r="A870" i="5"/>
  <c r="A871" i="5"/>
  <c r="A872" i="5"/>
  <c r="A873" i="5"/>
  <c r="A874" i="5"/>
  <c r="A875" i="5"/>
  <c r="A876" i="5"/>
  <c r="A877" i="5"/>
  <c r="A878" i="5"/>
  <c r="A879" i="5"/>
  <c r="A880" i="5"/>
  <c r="A881" i="5"/>
  <c r="A882" i="5"/>
  <c r="A883" i="5"/>
  <c r="A884" i="5"/>
  <c r="A885" i="5"/>
  <c r="A886" i="5"/>
  <c r="A887" i="5"/>
  <c r="A888" i="5"/>
  <c r="A889" i="5"/>
  <c r="A890" i="5"/>
  <c r="A891" i="5"/>
  <c r="A892" i="5"/>
  <c r="A893" i="5"/>
  <c r="A894" i="5"/>
  <c r="A895" i="5"/>
  <c r="A896" i="5"/>
  <c r="A897" i="5"/>
  <c r="A898" i="5"/>
  <c r="A899" i="5"/>
  <c r="A900" i="5"/>
  <c r="A901" i="5"/>
  <c r="A902" i="5"/>
  <c r="A903" i="5"/>
  <c r="A904" i="5"/>
  <c r="A905" i="5"/>
  <c r="A906" i="5"/>
  <c r="A907" i="5"/>
  <c r="A908" i="5"/>
  <c r="A909" i="5"/>
  <c r="A910" i="5"/>
  <c r="A911" i="5"/>
  <c r="A912" i="5"/>
  <c r="A913" i="5"/>
  <c r="A914" i="5"/>
  <c r="A915" i="5"/>
  <c r="A916" i="5"/>
  <c r="A917" i="5"/>
  <c r="A918" i="5"/>
  <c r="A919" i="5"/>
  <c r="A920" i="5"/>
  <c r="A921" i="5"/>
  <c r="A922" i="5"/>
  <c r="A923" i="5"/>
  <c r="A924" i="5"/>
  <c r="A925" i="5"/>
  <c r="A926" i="5"/>
  <c r="A927" i="5"/>
  <c r="A928" i="5"/>
  <c r="A929" i="5"/>
  <c r="A930" i="5"/>
  <c r="A931" i="5"/>
  <c r="A932" i="5"/>
  <c r="A933" i="5"/>
  <c r="A934" i="5"/>
  <c r="A935" i="5"/>
  <c r="A936" i="5"/>
  <c r="A937" i="5"/>
  <c r="A938" i="5"/>
  <c r="A939" i="5"/>
  <c r="A940" i="5"/>
  <c r="A941" i="5"/>
  <c r="A942" i="5"/>
  <c r="A943" i="5"/>
  <c r="A944" i="5"/>
  <c r="A945" i="5"/>
  <c r="A946" i="5"/>
  <c r="A947" i="5"/>
  <c r="A948" i="5"/>
  <c r="A949" i="5"/>
  <c r="A950" i="5"/>
  <c r="A951" i="5"/>
  <c r="A952" i="5"/>
  <c r="A953" i="5"/>
  <c r="A954" i="5"/>
  <c r="A955" i="5"/>
  <c r="A956" i="5"/>
  <c r="A957" i="5"/>
  <c r="A958" i="5"/>
  <c r="A959" i="5"/>
  <c r="A960" i="5"/>
  <c r="A961" i="5"/>
  <c r="A962" i="5"/>
  <c r="A963" i="5"/>
  <c r="A964" i="5"/>
  <c r="A965" i="5"/>
  <c r="A966" i="5"/>
  <c r="A967" i="5"/>
  <c r="A968" i="5"/>
  <c r="A969" i="5"/>
  <c r="A970" i="5"/>
  <c r="A971" i="5"/>
  <c r="A972" i="5"/>
  <c r="A973" i="5"/>
  <c r="A974" i="5"/>
  <c r="A975" i="5"/>
  <c r="A976" i="5"/>
  <c r="A977" i="5"/>
  <c r="A978" i="5"/>
  <c r="A979" i="5"/>
  <c r="A980" i="5"/>
  <c r="A981" i="5"/>
  <c r="A982" i="5"/>
  <c r="A983" i="5"/>
  <c r="A984" i="5"/>
  <c r="A985" i="5"/>
  <c r="A986" i="5"/>
  <c r="A987" i="5"/>
  <c r="A988" i="5"/>
  <c r="A989" i="5"/>
  <c r="A990" i="5"/>
  <c r="A991" i="5"/>
  <c r="A992" i="5"/>
  <c r="A993" i="5"/>
  <c r="A994" i="5"/>
  <c r="A995" i="5"/>
  <c r="A996" i="5"/>
  <c r="A997" i="5"/>
  <c r="A998" i="5"/>
  <c r="A999" i="5"/>
  <c r="A1000" i="5"/>
  <c r="A1001" i="5"/>
  <c r="A1002" i="5"/>
  <c r="A1003" i="5"/>
  <c r="A1004" i="5"/>
  <c r="A1005" i="5"/>
  <c r="A1006" i="5"/>
  <c r="A1007" i="5"/>
  <c r="A1008" i="5"/>
  <c r="A1009" i="5"/>
  <c r="A1010" i="5"/>
  <c r="A1011" i="5"/>
  <c r="A1012" i="5"/>
  <c r="A1013" i="5"/>
  <c r="A1014" i="5"/>
  <c r="A1015" i="5"/>
  <c r="A1016" i="5"/>
  <c r="A1017" i="5"/>
  <c r="A1018" i="5"/>
  <c r="A1019" i="5"/>
  <c r="A1020" i="5"/>
  <c r="A1021" i="5"/>
  <c r="A1022" i="5"/>
  <c r="A1023" i="5"/>
  <c r="A1024" i="5"/>
  <c r="A1025" i="5"/>
  <c r="A1026" i="5"/>
  <c r="A1027" i="5"/>
  <c r="A1028" i="5"/>
  <c r="A1029" i="5"/>
  <c r="A1030" i="5"/>
  <c r="A1031" i="5"/>
  <c r="A1032" i="5"/>
  <c r="A1033" i="5"/>
  <c r="A1034" i="5"/>
  <c r="A1035" i="5"/>
  <c r="A1036" i="5"/>
  <c r="A1037" i="5"/>
  <c r="A1038" i="5"/>
  <c r="A1039" i="5"/>
  <c r="A1040" i="5"/>
  <c r="A1041" i="5"/>
  <c r="A1042" i="5"/>
  <c r="A1043" i="5"/>
  <c r="A1044" i="5"/>
  <c r="A1045" i="5"/>
  <c r="A1046" i="5"/>
  <c r="A1047" i="5"/>
  <c r="A1048" i="5"/>
  <c r="A1049" i="5"/>
  <c r="A1050" i="5"/>
  <c r="A1051" i="5"/>
  <c r="A1052" i="5"/>
  <c r="A1053" i="5"/>
  <c r="A1054" i="5"/>
  <c r="A1055" i="5"/>
  <c r="A1056" i="5"/>
  <c r="A1057" i="5"/>
  <c r="A1058" i="5"/>
  <c r="A1059" i="5"/>
  <c r="A1060" i="5"/>
  <c r="A1061" i="5"/>
  <c r="A1062" i="5"/>
  <c r="A1063" i="5"/>
  <c r="A1064" i="5"/>
  <c r="A1065" i="5"/>
  <c r="A1066" i="5"/>
  <c r="A1067" i="5"/>
  <c r="A1068" i="5"/>
  <c r="A1069" i="5"/>
  <c r="A1070" i="5"/>
  <c r="A1071" i="5"/>
  <c r="A1072" i="5"/>
  <c r="A1073" i="5"/>
  <c r="A1074" i="5"/>
  <c r="A1075" i="5"/>
  <c r="A1076" i="5"/>
  <c r="A1077" i="5"/>
  <c r="A1078" i="5"/>
  <c r="A1079" i="5"/>
  <c r="A1080" i="5"/>
  <c r="A1081" i="5"/>
  <c r="A1082" i="5"/>
  <c r="A1083" i="5"/>
  <c r="A1084" i="5"/>
  <c r="A1085" i="5"/>
  <c r="A1086" i="5"/>
  <c r="A1087" i="5"/>
  <c r="A1088" i="5"/>
  <c r="A1089" i="5"/>
  <c r="A1090" i="5"/>
  <c r="A1091" i="5"/>
  <c r="A1092" i="5"/>
  <c r="A1093" i="5"/>
  <c r="A1094" i="5"/>
  <c r="A1095" i="5"/>
  <c r="A1096" i="5"/>
  <c r="A1097" i="5"/>
  <c r="A1098" i="5"/>
  <c r="A1099" i="5"/>
  <c r="A1100" i="5"/>
  <c r="A1101" i="5"/>
  <c r="A1102" i="5"/>
  <c r="A1103" i="5"/>
  <c r="A1104" i="5"/>
  <c r="A1105" i="5"/>
  <c r="A1106" i="5"/>
  <c r="A1107" i="5"/>
  <c r="A1108" i="5"/>
  <c r="A1109" i="5"/>
  <c r="A1110" i="5"/>
  <c r="A1111" i="5"/>
  <c r="A1112" i="5"/>
  <c r="A1113" i="5"/>
  <c r="A1114" i="5"/>
  <c r="A1115" i="5"/>
  <c r="A1116" i="5"/>
  <c r="A1117" i="5"/>
  <c r="A1118" i="5"/>
  <c r="A1119" i="5"/>
  <c r="A1120" i="5"/>
  <c r="A1121" i="5"/>
  <c r="A1122" i="5"/>
  <c r="A1123" i="5"/>
  <c r="A1124" i="5"/>
  <c r="A1125" i="5"/>
  <c r="A1126" i="5"/>
  <c r="A1127" i="5"/>
  <c r="A1128" i="5"/>
  <c r="A1129" i="5"/>
  <c r="A1130" i="5"/>
  <c r="A1131" i="5"/>
  <c r="A1132" i="5"/>
  <c r="A1133" i="5"/>
  <c r="A1134" i="5"/>
  <c r="A1135" i="5"/>
  <c r="A1136" i="5"/>
  <c r="A1137" i="5"/>
  <c r="A1138" i="5"/>
  <c r="A1139" i="5"/>
  <c r="A1140" i="5"/>
  <c r="A1141" i="5"/>
  <c r="A1142" i="5"/>
  <c r="A1143" i="5"/>
  <c r="A1144" i="5"/>
  <c r="A1145" i="5"/>
  <c r="A1146" i="5"/>
  <c r="A1147" i="5"/>
  <c r="A1148" i="5"/>
  <c r="A1149" i="5"/>
  <c r="A1150" i="5"/>
  <c r="A1151" i="5"/>
  <c r="A1152" i="5"/>
  <c r="A1153" i="5"/>
  <c r="A1154" i="5"/>
  <c r="A1155" i="5"/>
  <c r="A1156" i="5"/>
  <c r="A1157" i="5"/>
  <c r="A1158" i="5"/>
  <c r="A1159" i="5"/>
  <c r="A1160" i="5"/>
  <c r="A1161" i="5"/>
  <c r="A1162" i="5"/>
  <c r="A1163" i="5"/>
  <c r="A1164" i="5"/>
  <c r="A1165" i="5"/>
  <c r="A1166" i="5"/>
  <c r="A1167" i="5"/>
  <c r="A1168" i="5"/>
  <c r="A1169" i="5"/>
  <c r="A1170" i="5"/>
  <c r="A1171" i="5"/>
  <c r="A1172" i="5"/>
  <c r="A1173" i="5"/>
  <c r="A1174" i="5"/>
  <c r="A1175" i="5"/>
  <c r="A1176" i="5"/>
  <c r="A1177" i="5"/>
  <c r="A1178" i="5"/>
  <c r="A1179" i="5"/>
  <c r="A1180" i="5"/>
  <c r="A1181" i="5"/>
  <c r="A1182" i="5"/>
  <c r="A1183" i="5"/>
  <c r="A1184" i="5"/>
  <c r="A1185" i="5"/>
  <c r="A1186" i="5"/>
  <c r="A1187" i="5"/>
  <c r="A1188" i="5"/>
  <c r="A1189" i="5"/>
  <c r="A1190" i="5"/>
  <c r="A1191" i="5"/>
  <c r="A1192" i="5"/>
  <c r="A1193" i="5"/>
  <c r="A1194" i="5"/>
  <c r="A1195" i="5"/>
  <c r="A1196" i="5"/>
  <c r="A1197" i="5"/>
  <c r="A1198" i="5"/>
  <c r="A1199" i="5"/>
  <c r="A1200" i="5"/>
  <c r="A1201" i="5"/>
  <c r="A1202" i="5"/>
  <c r="A1203" i="5"/>
  <c r="A1204" i="5"/>
  <c r="A1205" i="5"/>
  <c r="A1206" i="5"/>
  <c r="A1207" i="5"/>
  <c r="A1208" i="5"/>
  <c r="A1209" i="5"/>
  <c r="A1210" i="5"/>
  <c r="A1211" i="5"/>
  <c r="A1212" i="5"/>
  <c r="A1213" i="5"/>
  <c r="A1214" i="5"/>
  <c r="A1215" i="5"/>
  <c r="A1216" i="5"/>
  <c r="A1217" i="5"/>
  <c r="A1218" i="5"/>
  <c r="A1219" i="5"/>
  <c r="A1220" i="5"/>
  <c r="A1221" i="5"/>
  <c r="A1222" i="5"/>
  <c r="A1223" i="5"/>
  <c r="A1224" i="5"/>
  <c r="A1225" i="5"/>
  <c r="A1226" i="5"/>
  <c r="A1227" i="5"/>
  <c r="A1228" i="5"/>
  <c r="A1229" i="5"/>
  <c r="A1230" i="5"/>
  <c r="A1231" i="5"/>
  <c r="A1232" i="5"/>
  <c r="A1233" i="5"/>
  <c r="A1234" i="5"/>
  <c r="A1235" i="5"/>
  <c r="A1236" i="5"/>
  <c r="A1237" i="5"/>
  <c r="A1238" i="5"/>
  <c r="A1239" i="5"/>
  <c r="A1240" i="5"/>
  <c r="A1241" i="5"/>
  <c r="A1242" i="5"/>
  <c r="A1243" i="5"/>
  <c r="A1244" i="5"/>
  <c r="A1245" i="5"/>
  <c r="A1246" i="5"/>
  <c r="A1247" i="5"/>
  <c r="A1248" i="5"/>
  <c r="A1249" i="5"/>
  <c r="A1250" i="5"/>
  <c r="A1251" i="5"/>
  <c r="A1252" i="5"/>
  <c r="A1253" i="5"/>
  <c r="A1254" i="5"/>
  <c r="A1255" i="5"/>
  <c r="A1256" i="5"/>
  <c r="A1257" i="5"/>
  <c r="A1258" i="5"/>
  <c r="A1259" i="5"/>
  <c r="A1260" i="5"/>
  <c r="A1261" i="5"/>
  <c r="A1262" i="5"/>
  <c r="A1263" i="5"/>
  <c r="A1264" i="5"/>
  <c r="A1265" i="5"/>
  <c r="A1266" i="5"/>
  <c r="A1267" i="5"/>
  <c r="A1268" i="5"/>
  <c r="A1269" i="5"/>
  <c r="A1270" i="5"/>
  <c r="A1271" i="5"/>
  <c r="A1272" i="5"/>
  <c r="A1273" i="5"/>
  <c r="A1274" i="5"/>
  <c r="A1275" i="5"/>
  <c r="A1276" i="5"/>
  <c r="A1277" i="5"/>
  <c r="A1278" i="5"/>
  <c r="A1279" i="5"/>
  <c r="A1280" i="5"/>
  <c r="A1281" i="5"/>
  <c r="A1282" i="5"/>
  <c r="A1283" i="5"/>
  <c r="A1284" i="5"/>
  <c r="A1285" i="5"/>
  <c r="A1286" i="5"/>
  <c r="A1287" i="5"/>
  <c r="A1288" i="5"/>
  <c r="A1289" i="5"/>
  <c r="A1290" i="5"/>
  <c r="A1291" i="5"/>
  <c r="A1292" i="5"/>
  <c r="A1293" i="5"/>
  <c r="A1294" i="5"/>
  <c r="A1295" i="5"/>
  <c r="A1296" i="5"/>
  <c r="A1297" i="5"/>
  <c r="A1298" i="5"/>
  <c r="A1299" i="5"/>
  <c r="A1300" i="5"/>
  <c r="A1301" i="5"/>
  <c r="A1302" i="5"/>
  <c r="A1303" i="5"/>
  <c r="A1304" i="5"/>
  <c r="A1305" i="5"/>
  <c r="A1306" i="5"/>
  <c r="A1307" i="5"/>
  <c r="A1308" i="5"/>
  <c r="A1309" i="5"/>
  <c r="A1310" i="5"/>
  <c r="A1311" i="5"/>
  <c r="A1312" i="5"/>
  <c r="A1313" i="5"/>
  <c r="A1314" i="5"/>
  <c r="A1315" i="5"/>
  <c r="A1316" i="5"/>
  <c r="A1317" i="5"/>
  <c r="A1318" i="5"/>
  <c r="A1319" i="5"/>
  <c r="A1320" i="5"/>
  <c r="A1321" i="5"/>
  <c r="A1322" i="5"/>
  <c r="A1323" i="5"/>
  <c r="A1324" i="5"/>
  <c r="A1325" i="5"/>
  <c r="A1326" i="5"/>
  <c r="A1327" i="5"/>
  <c r="A1328" i="5"/>
  <c r="A1329" i="5"/>
  <c r="A1330" i="5"/>
  <c r="A1331" i="5"/>
  <c r="A1332" i="5"/>
  <c r="A1333" i="5"/>
  <c r="A1334" i="5"/>
  <c r="A1335" i="5"/>
  <c r="A1336" i="5"/>
  <c r="A1337" i="5"/>
  <c r="A1338" i="5"/>
  <c r="A1339" i="5"/>
  <c r="A1340" i="5"/>
  <c r="A1341" i="5"/>
  <c r="A1342" i="5"/>
  <c r="A1343" i="5"/>
  <c r="A1344" i="5"/>
  <c r="A1345" i="5"/>
  <c r="A1346" i="5"/>
  <c r="A1347" i="5"/>
  <c r="A1348" i="5"/>
  <c r="A1349" i="5"/>
  <c r="A1350" i="5"/>
  <c r="A1351" i="5"/>
  <c r="A1352" i="5"/>
  <c r="A1353" i="5"/>
  <c r="A1354" i="5"/>
  <c r="A1355" i="5"/>
  <c r="A1356" i="5"/>
  <c r="A1357" i="5"/>
  <c r="A1358" i="5"/>
  <c r="A1359" i="5"/>
  <c r="A1360" i="5"/>
  <c r="A1361" i="5"/>
  <c r="A1362" i="5"/>
  <c r="A1363" i="5"/>
  <c r="A1364" i="5"/>
  <c r="A1365" i="5"/>
  <c r="A1366" i="5"/>
  <c r="A1367" i="5"/>
  <c r="A1368" i="5"/>
  <c r="A1369" i="5"/>
  <c r="A1370" i="5"/>
  <c r="A1371" i="5"/>
  <c r="A1372" i="5"/>
  <c r="A1373" i="5"/>
  <c r="A1374" i="5"/>
  <c r="A1375" i="5"/>
  <c r="A1376" i="5"/>
  <c r="A1377" i="5"/>
  <c r="A1378" i="5"/>
  <c r="A1379" i="5"/>
  <c r="A1380" i="5"/>
  <c r="A1381" i="5"/>
  <c r="A1382" i="5"/>
  <c r="A1383" i="5"/>
  <c r="A1384" i="5"/>
  <c r="A1385" i="5"/>
  <c r="A1386" i="5"/>
  <c r="A1387" i="5"/>
  <c r="A1388" i="5"/>
  <c r="A1389" i="5"/>
  <c r="A1390" i="5"/>
  <c r="A1391" i="5"/>
  <c r="A1392" i="5"/>
  <c r="A1393" i="5"/>
  <c r="A1394" i="5"/>
  <c r="A1395" i="5"/>
  <c r="A1396" i="5"/>
  <c r="A1397" i="5"/>
  <c r="A1398" i="5"/>
  <c r="A1399" i="5"/>
  <c r="A1400" i="5"/>
  <c r="A1401" i="5"/>
  <c r="A1402" i="5"/>
  <c r="A1403" i="5"/>
  <c r="A1404" i="5"/>
  <c r="A1405" i="5"/>
  <c r="A1406" i="5"/>
  <c r="A1407" i="5"/>
  <c r="A1408" i="5"/>
  <c r="A1409" i="5"/>
  <c r="A1410" i="5"/>
  <c r="A1411" i="5"/>
  <c r="A1412" i="5"/>
  <c r="A1413" i="5"/>
  <c r="A1414" i="5"/>
  <c r="A1415" i="5"/>
  <c r="A1416" i="5"/>
  <c r="A1417" i="5"/>
  <c r="A1418" i="5"/>
  <c r="A1419" i="5"/>
  <c r="A1420" i="5"/>
  <c r="A1421" i="5"/>
  <c r="A1422" i="5"/>
  <c r="A1423" i="5"/>
  <c r="A1424" i="5"/>
  <c r="A1425" i="5"/>
  <c r="A1426" i="5"/>
  <c r="A1427" i="5"/>
  <c r="A1428" i="5"/>
  <c r="A1429" i="5"/>
  <c r="A1430" i="5"/>
  <c r="A1431" i="5"/>
  <c r="A1432" i="5"/>
  <c r="A1433" i="5"/>
  <c r="A1434" i="5"/>
  <c r="A1435" i="5"/>
  <c r="A1436" i="5"/>
  <c r="A1437" i="5"/>
  <c r="A1438" i="5"/>
  <c r="A1439" i="5"/>
  <c r="A1440" i="5"/>
  <c r="A1441" i="5"/>
  <c r="A1442" i="5"/>
  <c r="A1443" i="5"/>
  <c r="A1444" i="5"/>
  <c r="A1445" i="5"/>
  <c r="A1446" i="5"/>
  <c r="A1447" i="5"/>
  <c r="A1448" i="5"/>
  <c r="A1449" i="5"/>
  <c r="A1450" i="5"/>
  <c r="A1451" i="5"/>
  <c r="A1452" i="5"/>
  <c r="A1453" i="5"/>
  <c r="A1454" i="5"/>
  <c r="A1455" i="5"/>
  <c r="A1456" i="5"/>
  <c r="A1457" i="5"/>
  <c r="A1458" i="5"/>
  <c r="A1459" i="5"/>
  <c r="A1460" i="5"/>
  <c r="A1461" i="5"/>
  <c r="A1462" i="5"/>
  <c r="A1463" i="5"/>
  <c r="A1464" i="5"/>
  <c r="A1465" i="5"/>
  <c r="A1466" i="5"/>
  <c r="A1467" i="5"/>
  <c r="A1468" i="5"/>
  <c r="A1469" i="5"/>
  <c r="A1470" i="5"/>
  <c r="A1471" i="5"/>
  <c r="A1472" i="5"/>
  <c r="A1473" i="5"/>
  <c r="A1474" i="5"/>
  <c r="A1475" i="5"/>
  <c r="A1476" i="5"/>
  <c r="A1477" i="5"/>
  <c r="A1478" i="5"/>
  <c r="A1479" i="5"/>
  <c r="A1480" i="5"/>
  <c r="A1481" i="5"/>
  <c r="A1482" i="5"/>
  <c r="A1483" i="5"/>
  <c r="A1484" i="5"/>
  <c r="A1485" i="5"/>
  <c r="A1486" i="5"/>
  <c r="A1487" i="5"/>
  <c r="A1488" i="5"/>
  <c r="A1489" i="5"/>
  <c r="A1490" i="5"/>
  <c r="A1491" i="5"/>
  <c r="A1492" i="5"/>
  <c r="A1493" i="5"/>
  <c r="A1494" i="5"/>
  <c r="A1495" i="5"/>
  <c r="A1496" i="5"/>
  <c r="A1497" i="5"/>
  <c r="A1498" i="5"/>
  <c r="A1499" i="5"/>
  <c r="A1500" i="5"/>
  <c r="A1501" i="5"/>
  <c r="A1502" i="5"/>
  <c r="A1503" i="5"/>
  <c r="A1504" i="5"/>
  <c r="A1505" i="5"/>
  <c r="A1506" i="5"/>
  <c r="A1507" i="5"/>
  <c r="A1508" i="5"/>
  <c r="A1509" i="5"/>
  <c r="A1510" i="5"/>
  <c r="A1511" i="5"/>
  <c r="A1512" i="5"/>
  <c r="A1513" i="5"/>
  <c r="A1514" i="5"/>
  <c r="A1515" i="5"/>
  <c r="A1516" i="5"/>
  <c r="A1517" i="5"/>
  <c r="A1518" i="5"/>
  <c r="A1519" i="5"/>
  <c r="A1520" i="5"/>
  <c r="A1521" i="5"/>
  <c r="A1522" i="5"/>
  <c r="A1523" i="5"/>
  <c r="A1524" i="5"/>
  <c r="A1525" i="5"/>
  <c r="A1526" i="5"/>
  <c r="A1527" i="5"/>
  <c r="A1528" i="5"/>
  <c r="A1529" i="5"/>
  <c r="A1530" i="5"/>
  <c r="A1531" i="5"/>
  <c r="A1532" i="5"/>
  <c r="A1533" i="5"/>
  <c r="A1534" i="5"/>
  <c r="A1535" i="5"/>
  <c r="A1536" i="5"/>
  <c r="A1537" i="5"/>
  <c r="A1538" i="5"/>
  <c r="A1539" i="5"/>
  <c r="A1540" i="5"/>
  <c r="A1541" i="5"/>
  <c r="A1542" i="5"/>
  <c r="A1543" i="5"/>
  <c r="A1544" i="5"/>
  <c r="A1545" i="5"/>
  <c r="A1546" i="5"/>
  <c r="A1547" i="5"/>
  <c r="A1548" i="5"/>
  <c r="A1549" i="5"/>
  <c r="A1550" i="5"/>
  <c r="A1551" i="5"/>
  <c r="A1552" i="5"/>
  <c r="A1553" i="5"/>
  <c r="A1554" i="5"/>
  <c r="A1555" i="5"/>
  <c r="A1556" i="5"/>
  <c r="A1557" i="5"/>
  <c r="A1558" i="5"/>
  <c r="A1559" i="5"/>
  <c r="A1560" i="5"/>
  <c r="A1561" i="5"/>
  <c r="A1562" i="5"/>
  <c r="A1563" i="5"/>
  <c r="A1564" i="5"/>
  <c r="A1565" i="5"/>
  <c r="A1566" i="5"/>
  <c r="A1567" i="5"/>
  <c r="A1568" i="5"/>
  <c r="A1569" i="5"/>
  <c r="A1570" i="5"/>
  <c r="A1571" i="5"/>
  <c r="A1572" i="5"/>
  <c r="A1573" i="5"/>
  <c r="A1574" i="5"/>
  <c r="A1575" i="5"/>
  <c r="A1576" i="5"/>
  <c r="A1577" i="5"/>
  <c r="A1578" i="5"/>
  <c r="A1579" i="5"/>
  <c r="A1580" i="5"/>
  <c r="A1581" i="5"/>
  <c r="A1582" i="5"/>
  <c r="A1583" i="5"/>
  <c r="A1584" i="5"/>
  <c r="A1585" i="5"/>
  <c r="A1586" i="5"/>
  <c r="A1587" i="5"/>
  <c r="A1588" i="5"/>
  <c r="A1589" i="5"/>
  <c r="A1590" i="5"/>
  <c r="A1591" i="5"/>
  <c r="A1592" i="5"/>
  <c r="A1593" i="5"/>
  <c r="A1594" i="5"/>
  <c r="A1595" i="5"/>
  <c r="A1596" i="5"/>
  <c r="A1597" i="5"/>
  <c r="A1598" i="5"/>
  <c r="A1599" i="5"/>
  <c r="A1600" i="5"/>
  <c r="A1601" i="5"/>
  <c r="A1602" i="5"/>
  <c r="A1603" i="5"/>
  <c r="A1604" i="5"/>
  <c r="A1605" i="5"/>
  <c r="A1606" i="5"/>
  <c r="A1607" i="5"/>
  <c r="A1608" i="5"/>
  <c r="A1609" i="5"/>
  <c r="A1610" i="5"/>
  <c r="A1611" i="5"/>
  <c r="A1612" i="5"/>
  <c r="A1613" i="5"/>
  <c r="A1614" i="5"/>
  <c r="A1615" i="5"/>
  <c r="A1616" i="5"/>
  <c r="A1617" i="5"/>
  <c r="A1618" i="5"/>
  <c r="A1619" i="5"/>
  <c r="A1620" i="5"/>
  <c r="A1621" i="5"/>
  <c r="A1622" i="5"/>
  <c r="A1623" i="5"/>
  <c r="A1624" i="5"/>
  <c r="A1625" i="5"/>
  <c r="A1626" i="5"/>
  <c r="A1627" i="5"/>
  <c r="A1628" i="5"/>
  <c r="A1629" i="5"/>
  <c r="A1630" i="5"/>
  <c r="A1631" i="5"/>
  <c r="A1632" i="5"/>
  <c r="A1633" i="5"/>
  <c r="A1634" i="5"/>
  <c r="A1635" i="5"/>
  <c r="A1636" i="5"/>
  <c r="A1637" i="5"/>
  <c r="A1638" i="5"/>
  <c r="A1639" i="5"/>
  <c r="A1640" i="5"/>
  <c r="A1641" i="5"/>
  <c r="A1642" i="5"/>
  <c r="A1643" i="5"/>
  <c r="A1644" i="5"/>
  <c r="A1645" i="5"/>
  <c r="A1646" i="5"/>
  <c r="A1647" i="5"/>
  <c r="A1648" i="5"/>
  <c r="A1649" i="5"/>
  <c r="A1650" i="5"/>
  <c r="A1651" i="5"/>
  <c r="A1652" i="5"/>
  <c r="A1653" i="5"/>
  <c r="A1654" i="5"/>
  <c r="A1655" i="5"/>
  <c r="A1656" i="5"/>
  <c r="A1657" i="5"/>
  <c r="A1658" i="5"/>
  <c r="A1659" i="5"/>
  <c r="A1660" i="5"/>
  <c r="A1661" i="5"/>
  <c r="A1662" i="5"/>
  <c r="A1663" i="5"/>
  <c r="A1664" i="5"/>
  <c r="A1665" i="5"/>
  <c r="A1666" i="5"/>
  <c r="A1667" i="5"/>
  <c r="A1668" i="5"/>
  <c r="A1669" i="5"/>
  <c r="A1670" i="5"/>
  <c r="A1671" i="5"/>
  <c r="A1672" i="5"/>
  <c r="A1673" i="5"/>
  <c r="A1674" i="5"/>
  <c r="A1675" i="5"/>
  <c r="A1676" i="5"/>
  <c r="A1677" i="5"/>
  <c r="A1678" i="5"/>
  <c r="A1679" i="5"/>
  <c r="A1680" i="5"/>
  <c r="A1681" i="5"/>
  <c r="A1682" i="5"/>
  <c r="A1683" i="5"/>
  <c r="A1684" i="5"/>
  <c r="A1685" i="5"/>
  <c r="A1686" i="5"/>
  <c r="A1687" i="5"/>
  <c r="A1688" i="5"/>
  <c r="A1689" i="5"/>
  <c r="A1690" i="5"/>
  <c r="A1691" i="5"/>
  <c r="A1692" i="5"/>
  <c r="A1693" i="5"/>
  <c r="A1694" i="5"/>
  <c r="A1695" i="5"/>
  <c r="A1696" i="5"/>
  <c r="A1697" i="5"/>
  <c r="A1698" i="5"/>
  <c r="A1699" i="5"/>
  <c r="A1700" i="5"/>
  <c r="A1701" i="5"/>
  <c r="A1702" i="5"/>
  <c r="A1703" i="5"/>
  <c r="A1704" i="5"/>
  <c r="A1705" i="5"/>
  <c r="A1706" i="5"/>
  <c r="A1707" i="5"/>
  <c r="A1708" i="5"/>
  <c r="A1709" i="5"/>
  <c r="A1710" i="5"/>
  <c r="A1711" i="5"/>
  <c r="A1712" i="5"/>
  <c r="A1713" i="5"/>
  <c r="A1714" i="5"/>
  <c r="A1715" i="5"/>
  <c r="A1716" i="5"/>
  <c r="A1717" i="5"/>
  <c r="A1718" i="5"/>
  <c r="A1719" i="5"/>
  <c r="A1720" i="5"/>
  <c r="A1721" i="5"/>
  <c r="A1722" i="5"/>
  <c r="A1723" i="5"/>
  <c r="A1724" i="5"/>
  <c r="A1725" i="5"/>
  <c r="A1726" i="5"/>
  <c r="A1727" i="5"/>
  <c r="A1728" i="5"/>
  <c r="A1729" i="5"/>
  <c r="A1730" i="5"/>
  <c r="A1731" i="5"/>
  <c r="A1732" i="5"/>
  <c r="A1733" i="5"/>
  <c r="A1734" i="5"/>
  <c r="A1735" i="5"/>
  <c r="A1736" i="5"/>
  <c r="A1737" i="5"/>
  <c r="A1738" i="5"/>
  <c r="A1739" i="5"/>
  <c r="A1740" i="5"/>
  <c r="A1741" i="5"/>
  <c r="A1742" i="5"/>
  <c r="A1743" i="5"/>
  <c r="A1744" i="5"/>
  <c r="A1745" i="5"/>
  <c r="A1746" i="5"/>
  <c r="A1747" i="5"/>
  <c r="A1748" i="5"/>
  <c r="A1749" i="5"/>
  <c r="A1750" i="5"/>
  <c r="A1751" i="5"/>
  <c r="A1752" i="5"/>
  <c r="A1753" i="5"/>
  <c r="A1754" i="5"/>
  <c r="A1755" i="5"/>
  <c r="A1756" i="5"/>
  <c r="A1757" i="5"/>
  <c r="A1758" i="5"/>
  <c r="A1759" i="5"/>
  <c r="A1760" i="5"/>
  <c r="A1761" i="5"/>
  <c r="A1762" i="5"/>
  <c r="A1763" i="5"/>
  <c r="A1764" i="5"/>
  <c r="A1765" i="5"/>
  <c r="A1766" i="5"/>
  <c r="A1767" i="5"/>
  <c r="A1768" i="5"/>
  <c r="A1769" i="5"/>
  <c r="A1770" i="5"/>
  <c r="A1771" i="5"/>
  <c r="A1772" i="5"/>
  <c r="A1773" i="5"/>
  <c r="A1774" i="5"/>
  <c r="A1775" i="5"/>
  <c r="A1776" i="5"/>
  <c r="A1777" i="5"/>
  <c r="A1778" i="5"/>
  <c r="A1779" i="5"/>
  <c r="A1780" i="5"/>
  <c r="A1781" i="5"/>
  <c r="A1782" i="5"/>
  <c r="A1783" i="5"/>
  <c r="A1784" i="5"/>
  <c r="A1785" i="5"/>
  <c r="A1786" i="5"/>
  <c r="A1787" i="5"/>
  <c r="A1788" i="5"/>
  <c r="A1789" i="5"/>
  <c r="A1790" i="5"/>
  <c r="A1791" i="5"/>
  <c r="A1792" i="5"/>
  <c r="A1793" i="5"/>
  <c r="A1794" i="5"/>
  <c r="A1795" i="5"/>
  <c r="A1796" i="5"/>
  <c r="A1797" i="5"/>
  <c r="A1798" i="5"/>
  <c r="A1799" i="5"/>
  <c r="A1800" i="5"/>
  <c r="A1801" i="5"/>
  <c r="A1802" i="5"/>
  <c r="A1803" i="5"/>
  <c r="A1804" i="5"/>
  <c r="A1805" i="5"/>
  <c r="A1806" i="5"/>
  <c r="A1807" i="5"/>
  <c r="A1808" i="5"/>
  <c r="A1809" i="5"/>
  <c r="A1810" i="5"/>
  <c r="A1811" i="5"/>
  <c r="A1812" i="5"/>
  <c r="A1813" i="5"/>
  <c r="A1814" i="5"/>
  <c r="A1815" i="5"/>
  <c r="A1816" i="5"/>
  <c r="A1817" i="5"/>
  <c r="A1818" i="5"/>
  <c r="A1819" i="5"/>
  <c r="A1820" i="5"/>
  <c r="A1821" i="5"/>
  <c r="A1822" i="5"/>
  <c r="A1823" i="5"/>
  <c r="A1824" i="5"/>
  <c r="A1825" i="5"/>
  <c r="A1826" i="5"/>
  <c r="A1827" i="5"/>
  <c r="A1828" i="5"/>
  <c r="A1829" i="5"/>
  <c r="A1830" i="5"/>
  <c r="A1831" i="5"/>
  <c r="A1832" i="5"/>
  <c r="A1833" i="5"/>
  <c r="A1834" i="5"/>
  <c r="A1835" i="5"/>
  <c r="A1836" i="5"/>
  <c r="A1837" i="5"/>
  <c r="A1838" i="5"/>
  <c r="A1839" i="5"/>
  <c r="A1840" i="5"/>
  <c r="A1841" i="5"/>
  <c r="A1842" i="5"/>
  <c r="A1843" i="5"/>
  <c r="A1844" i="5"/>
  <c r="A1845" i="5"/>
  <c r="A1846" i="5"/>
  <c r="A1847" i="5"/>
  <c r="A1848" i="5"/>
  <c r="A1849" i="5"/>
  <c r="A1850" i="5"/>
  <c r="A1851" i="5"/>
  <c r="A1852" i="5"/>
  <c r="A1853" i="5"/>
  <c r="A1854" i="5"/>
  <c r="A1855" i="5"/>
  <c r="A1856" i="5"/>
  <c r="A1857" i="5"/>
  <c r="A1858" i="5"/>
  <c r="A1859" i="5"/>
  <c r="A1860" i="5"/>
  <c r="A1861" i="5"/>
  <c r="A1862" i="5"/>
  <c r="A1863" i="5"/>
  <c r="A1864" i="5"/>
  <c r="A1865" i="5"/>
  <c r="A1866" i="5"/>
  <c r="A1867" i="5"/>
  <c r="A1868" i="5"/>
  <c r="A1869" i="5"/>
  <c r="A1870" i="5"/>
  <c r="A1871" i="5"/>
  <c r="A1872" i="5"/>
  <c r="A1873" i="5"/>
  <c r="A1874" i="5"/>
  <c r="A1875" i="5"/>
  <c r="A1876" i="5"/>
  <c r="A1877" i="5"/>
  <c r="A1878" i="5"/>
  <c r="A1879" i="5"/>
  <c r="A1880" i="5"/>
  <c r="A1881" i="5"/>
  <c r="A1882" i="5"/>
  <c r="A1883" i="5"/>
  <c r="A1884" i="5"/>
  <c r="A1885" i="5"/>
  <c r="A1886" i="5"/>
  <c r="A1887" i="5"/>
  <c r="A1888" i="5"/>
  <c r="A1889" i="5"/>
  <c r="A1890" i="5"/>
  <c r="A1891" i="5"/>
  <c r="A1892" i="5"/>
  <c r="A1893" i="5"/>
  <c r="A1894" i="5"/>
  <c r="A1895" i="5"/>
  <c r="A1896" i="5"/>
  <c r="A1897" i="5"/>
  <c r="A1898" i="5"/>
  <c r="A1899" i="5"/>
  <c r="A1900" i="5"/>
  <c r="A1901" i="5"/>
  <c r="A1902" i="5"/>
  <c r="A1903" i="5"/>
  <c r="A1904" i="5"/>
  <c r="A1905" i="5"/>
  <c r="A1906" i="5"/>
  <c r="A1907" i="5"/>
  <c r="A1908" i="5"/>
  <c r="A1909" i="5"/>
  <c r="A1910" i="5"/>
  <c r="A1911" i="5"/>
  <c r="A1912" i="5"/>
  <c r="A1913" i="5"/>
  <c r="A1914" i="5"/>
  <c r="A1915" i="5"/>
  <c r="A1916" i="5"/>
  <c r="A1917" i="5"/>
  <c r="A1918" i="5"/>
  <c r="A1919" i="5"/>
  <c r="A1920" i="5"/>
  <c r="A1921" i="5"/>
  <c r="A1922" i="5"/>
  <c r="A1923" i="5"/>
  <c r="A1924" i="5"/>
  <c r="A1925" i="5"/>
  <c r="A1926" i="5"/>
  <c r="A1927" i="5"/>
  <c r="A1928" i="5"/>
  <c r="A1929" i="5"/>
  <c r="A1930" i="5"/>
  <c r="A1931" i="5"/>
  <c r="A1932" i="5"/>
  <c r="A1933" i="5"/>
  <c r="A1934" i="5"/>
  <c r="A1935" i="5"/>
  <c r="A1936" i="5"/>
  <c r="A1937" i="5"/>
  <c r="A1938" i="5"/>
  <c r="A1939" i="5"/>
  <c r="A1940" i="5"/>
  <c r="A1941" i="5"/>
  <c r="A1942" i="5"/>
  <c r="A1943" i="5"/>
  <c r="A1944" i="5"/>
  <c r="A1945" i="5"/>
  <c r="A1946" i="5"/>
  <c r="A1947" i="5"/>
  <c r="A1948" i="5"/>
  <c r="A1949" i="5"/>
  <c r="A1950" i="5"/>
  <c r="A1951" i="5"/>
  <c r="A1952" i="5"/>
  <c r="A1953" i="5"/>
  <c r="A1954" i="5"/>
  <c r="A1955" i="5"/>
  <c r="A1956" i="5"/>
  <c r="A1957" i="5"/>
  <c r="A1958" i="5"/>
  <c r="A1959" i="5"/>
  <c r="A1960" i="5"/>
  <c r="A1961" i="5"/>
  <c r="A1962" i="5"/>
  <c r="A1963" i="5"/>
  <c r="A1964" i="5"/>
  <c r="A1965" i="5"/>
  <c r="A1966" i="5"/>
  <c r="A1967" i="5"/>
  <c r="A1968" i="5"/>
  <c r="A1969" i="5"/>
  <c r="A1970" i="5"/>
  <c r="A1971" i="5"/>
  <c r="A1972" i="5"/>
  <c r="A1973" i="5"/>
  <c r="A1974" i="5"/>
  <c r="A1975" i="5"/>
  <c r="A1976" i="5"/>
  <c r="A1977" i="5"/>
  <c r="A1978" i="5"/>
  <c r="A1979" i="5"/>
  <c r="A1980" i="5"/>
  <c r="A1981" i="5"/>
  <c r="A1982" i="5"/>
  <c r="A1983" i="5"/>
  <c r="A1984" i="5"/>
  <c r="A1985" i="5"/>
  <c r="A1986" i="5"/>
  <c r="A1987" i="5"/>
  <c r="A1988" i="5"/>
  <c r="A1989" i="5"/>
  <c r="A1990" i="5"/>
  <c r="A1991" i="5"/>
  <c r="A1992" i="5"/>
  <c r="A1993" i="5"/>
  <c r="A1994" i="5"/>
  <c r="A1995" i="5"/>
  <c r="A1996" i="5"/>
  <c r="A1997" i="5"/>
  <c r="A1998" i="5"/>
  <c r="A1999" i="5"/>
  <c r="A2" i="5"/>
  <c r="L28" i="1" l="1"/>
  <c r="L6" i="1"/>
  <c r="Z28" i="1"/>
  <c r="T28" i="1"/>
  <c r="N28" i="1"/>
  <c r="H28" i="1"/>
  <c r="Y28" i="1"/>
  <c r="R28" i="1"/>
  <c r="F28" i="1"/>
  <c r="AB28" i="1"/>
  <c r="P28" i="1"/>
  <c r="O35" i="1"/>
  <c r="X28" i="1"/>
  <c r="Q28" i="1"/>
  <c r="J28" i="1"/>
  <c r="V28" i="1"/>
  <c r="I28" i="1"/>
  <c r="AA28" i="1"/>
  <c r="S28" i="1"/>
  <c r="K28" i="1"/>
  <c r="P11" i="1"/>
  <c r="Q10" i="1"/>
  <c r="AA9" i="1"/>
  <c r="N9" i="1"/>
  <c r="X8" i="1"/>
  <c r="J8" i="1"/>
  <c r="Y7" i="1"/>
  <c r="K7" i="1"/>
  <c r="Z6" i="1"/>
  <c r="Q6" i="1"/>
  <c r="X11" i="1"/>
  <c r="O11" i="1"/>
  <c r="Y10" i="1"/>
  <c r="P10" i="1"/>
  <c r="G10" i="1"/>
  <c r="V9" i="1"/>
  <c r="L9" i="1"/>
  <c r="AA8" i="1"/>
  <c r="R8" i="1"/>
  <c r="I8" i="1"/>
  <c r="X7" i="1"/>
  <c r="O7" i="1"/>
  <c r="F7" i="1"/>
  <c r="T6" i="1"/>
  <c r="K6" i="1"/>
  <c r="Z11" i="1"/>
  <c r="V11" i="1"/>
  <c r="Q11" i="1"/>
  <c r="L11" i="1"/>
  <c r="H11" i="1"/>
  <c r="AA10" i="1"/>
  <c r="W10" i="1"/>
  <c r="R10" i="1"/>
  <c r="N10" i="1"/>
  <c r="I10" i="1"/>
  <c r="AB9" i="1"/>
  <c r="X9" i="1"/>
  <c r="S9" i="1"/>
  <c r="O9" i="1"/>
  <c r="J9" i="1"/>
  <c r="F9" i="1"/>
  <c r="Y8" i="1"/>
  <c r="T8" i="1"/>
  <c r="P8" i="1"/>
  <c r="K8" i="1"/>
  <c r="G8" i="1"/>
  <c r="Z7" i="1"/>
  <c r="V7" i="1"/>
  <c r="Q7" i="1"/>
  <c r="L7" i="1"/>
  <c r="H7" i="1"/>
  <c r="AA6" i="1"/>
  <c r="W6" i="1"/>
  <c r="R6" i="1"/>
  <c r="N6" i="1"/>
  <c r="I6" i="1"/>
  <c r="Y11" i="1"/>
  <c r="T11" i="1"/>
  <c r="K11" i="1"/>
  <c r="G11" i="1"/>
  <c r="Z10" i="1"/>
  <c r="V10" i="1"/>
  <c r="L10" i="1"/>
  <c r="H10" i="1"/>
  <c r="W9" i="1"/>
  <c r="R9" i="1"/>
  <c r="I9" i="1"/>
  <c r="AB8" i="1"/>
  <c r="S8" i="1"/>
  <c r="O8" i="1"/>
  <c r="F8" i="1"/>
  <c r="T7" i="1"/>
  <c r="P7" i="1"/>
  <c r="G7" i="1"/>
  <c r="V6" i="1"/>
  <c r="H6" i="1"/>
  <c r="AB11" i="1"/>
  <c r="S11" i="1"/>
  <c r="J11" i="1"/>
  <c r="F11" i="1"/>
  <c r="T10" i="1"/>
  <c r="K10" i="1"/>
  <c r="Z9" i="1"/>
  <c r="Q9" i="1"/>
  <c r="H9" i="1"/>
  <c r="W8" i="1"/>
  <c r="N8" i="1"/>
  <c r="AB7" i="1"/>
  <c r="S7" i="1"/>
  <c r="J7" i="1"/>
  <c r="Y6" i="1"/>
  <c r="P6" i="1"/>
  <c r="G6" i="1"/>
  <c r="AA11" i="1"/>
  <c r="W11" i="1"/>
  <c r="R11" i="1"/>
  <c r="N11" i="1"/>
  <c r="AB10" i="1"/>
  <c r="J10" i="1"/>
  <c r="P9" i="1"/>
  <c r="V8" i="1"/>
  <c r="AA7" i="1"/>
  <c r="I7" i="1"/>
  <c r="O6" i="1"/>
  <c r="X10" i="1"/>
  <c r="F10" i="1"/>
  <c r="K9" i="1"/>
  <c r="Q8" i="1"/>
  <c r="W7" i="1"/>
  <c r="AB6" i="1"/>
  <c r="J6" i="1"/>
  <c r="S10" i="1"/>
  <c r="Y9" i="1"/>
  <c r="G9" i="1"/>
  <c r="L8" i="1"/>
  <c r="R7" i="1"/>
  <c r="X6" i="1"/>
  <c r="F6" i="1"/>
  <c r="I11" i="1"/>
  <c r="O10" i="1"/>
  <c r="T9" i="1"/>
  <c r="Z8" i="1"/>
  <c r="H8" i="1"/>
  <c r="N7" i="1"/>
  <c r="S6" i="1"/>
  <c r="AB25" i="1"/>
  <c r="X25" i="1"/>
  <c r="S25" i="1"/>
  <c r="O25" i="1"/>
  <c r="J25" i="1"/>
  <c r="F25" i="1"/>
  <c r="Y24" i="1"/>
  <c r="T24" i="1"/>
  <c r="P24" i="1"/>
  <c r="K24" i="1"/>
  <c r="G24" i="1"/>
  <c r="Z23" i="1"/>
  <c r="V23" i="1"/>
  <c r="Q23" i="1"/>
  <c r="L23" i="1"/>
  <c r="H23" i="1"/>
  <c r="AA22" i="1"/>
  <c r="W22" i="1"/>
  <c r="R22" i="1"/>
  <c r="N22" i="1"/>
  <c r="I22" i="1"/>
  <c r="AB21" i="1"/>
  <c r="X21" i="1"/>
  <c r="S21" i="1"/>
  <c r="O21" i="1"/>
  <c r="J21" i="1"/>
  <c r="AA25" i="1"/>
  <c r="W25" i="1"/>
  <c r="R25" i="1"/>
  <c r="N25" i="1"/>
  <c r="I25" i="1"/>
  <c r="AB24" i="1"/>
  <c r="X24" i="1"/>
  <c r="S24" i="1"/>
  <c r="O24" i="1"/>
  <c r="J24" i="1"/>
  <c r="F24" i="1"/>
  <c r="Y23" i="1"/>
  <c r="T23" i="1"/>
  <c r="P23" i="1"/>
  <c r="K23" i="1"/>
  <c r="G23" i="1"/>
  <c r="Z22" i="1"/>
  <c r="V22" i="1"/>
  <c r="Q22" i="1"/>
  <c r="L22" i="1"/>
  <c r="H22" i="1"/>
  <c r="AA21" i="1"/>
  <c r="W21" i="1"/>
  <c r="R21" i="1"/>
  <c r="N21" i="1"/>
  <c r="I21" i="1"/>
  <c r="AB20" i="1"/>
  <c r="X20" i="1"/>
  <c r="S20" i="1"/>
  <c r="O20" i="1"/>
  <c r="J20" i="1"/>
  <c r="F20" i="1"/>
  <c r="Y18" i="1"/>
  <c r="T18" i="1"/>
  <c r="P18" i="1"/>
  <c r="K18" i="1"/>
  <c r="G18" i="1"/>
  <c r="Z17" i="1"/>
  <c r="V17" i="1"/>
  <c r="Q17" i="1"/>
  <c r="L17" i="1"/>
  <c r="H17" i="1"/>
  <c r="AA16" i="1"/>
  <c r="W16" i="1"/>
  <c r="R16" i="1"/>
  <c r="N16" i="1"/>
  <c r="I16" i="1"/>
  <c r="AB15" i="1"/>
  <c r="X15" i="1"/>
  <c r="S15" i="1"/>
  <c r="O15" i="1"/>
  <c r="J15" i="1"/>
  <c r="F15" i="1"/>
  <c r="Y14" i="1"/>
  <c r="T14" i="1"/>
  <c r="P14" i="1"/>
  <c r="K14" i="1"/>
  <c r="G14" i="1"/>
  <c r="Z13" i="1"/>
  <c r="V13" i="1"/>
  <c r="Q13" i="1"/>
  <c r="L13" i="1"/>
  <c r="H13" i="1"/>
  <c r="Z25" i="1"/>
  <c r="Q25" i="1"/>
  <c r="H25" i="1"/>
  <c r="W24" i="1"/>
  <c r="N24" i="1"/>
  <c r="AB23" i="1"/>
  <c r="S23" i="1"/>
  <c r="J23" i="1"/>
  <c r="Y22" i="1"/>
  <c r="P22" i="1"/>
  <c r="G22" i="1"/>
  <c r="V21" i="1"/>
  <c r="L21" i="1"/>
  <c r="F21" i="1"/>
  <c r="W20" i="1"/>
  <c r="Q20" i="1"/>
  <c r="K20" i="1"/>
  <c r="AB18" i="1"/>
  <c r="W18" i="1"/>
  <c r="Q18" i="1"/>
  <c r="J18" i="1"/>
  <c r="AB17" i="1"/>
  <c r="W17" i="1"/>
  <c r="P17" i="1"/>
  <c r="J17" i="1"/>
  <c r="AB16" i="1"/>
  <c r="V16" i="1"/>
  <c r="P16" i="1"/>
  <c r="J16" i="1"/>
  <c r="AA15" i="1"/>
  <c r="V15" i="1"/>
  <c r="P15" i="1"/>
  <c r="I15" i="1"/>
  <c r="AA14" i="1"/>
  <c r="V14" i="1"/>
  <c r="O14" i="1"/>
  <c r="I14" i="1"/>
  <c r="AA13" i="1"/>
  <c r="T13" i="1"/>
  <c r="O13" i="1"/>
  <c r="I13" i="1"/>
  <c r="L25" i="1"/>
  <c r="I24" i="1"/>
  <c r="O23" i="1"/>
  <c r="T22" i="1"/>
  <c r="Z21" i="1"/>
  <c r="H21" i="1"/>
  <c r="T20" i="1"/>
  <c r="N20" i="1"/>
  <c r="Z18" i="1"/>
  <c r="N18" i="1"/>
  <c r="Y17" i="1"/>
  <c r="N17" i="1"/>
  <c r="Y16" i="1"/>
  <c r="G16" i="1"/>
  <c r="R15" i="1"/>
  <c r="G15" i="1"/>
  <c r="X14" i="1"/>
  <c r="L14" i="1"/>
  <c r="Y25" i="1"/>
  <c r="P25" i="1"/>
  <c r="G25" i="1"/>
  <c r="V24" i="1"/>
  <c r="L24" i="1"/>
  <c r="AA23" i="1"/>
  <c r="R23" i="1"/>
  <c r="I23" i="1"/>
  <c r="X22" i="1"/>
  <c r="O22" i="1"/>
  <c r="F22" i="1"/>
  <c r="T21" i="1"/>
  <c r="K21" i="1"/>
  <c r="AA20" i="1"/>
  <c r="V20" i="1"/>
  <c r="P20" i="1"/>
  <c r="I20" i="1"/>
  <c r="AA18" i="1"/>
  <c r="V18" i="1"/>
  <c r="O18" i="1"/>
  <c r="I18" i="1"/>
  <c r="AA17" i="1"/>
  <c r="T17" i="1"/>
  <c r="O17" i="1"/>
  <c r="I17" i="1"/>
  <c r="Z16" i="1"/>
  <c r="T16" i="1"/>
  <c r="O16" i="1"/>
  <c r="H16" i="1"/>
  <c r="Z15" i="1"/>
  <c r="T15" i="1"/>
  <c r="N15" i="1"/>
  <c r="H15" i="1"/>
  <c r="Z14" i="1"/>
  <c r="S14" i="1"/>
  <c r="N14" i="1"/>
  <c r="H14" i="1"/>
  <c r="Y13" i="1"/>
  <c r="S13" i="1"/>
  <c r="N13" i="1"/>
  <c r="G13" i="1"/>
  <c r="V25" i="1"/>
  <c r="AA24" i="1"/>
  <c r="R24" i="1"/>
  <c r="X23" i="1"/>
  <c r="F23" i="1"/>
  <c r="K22" i="1"/>
  <c r="Q21" i="1"/>
  <c r="Z20" i="1"/>
  <c r="H20" i="1"/>
  <c r="S18" i="1"/>
  <c r="H18" i="1"/>
  <c r="S17" i="1"/>
  <c r="G17" i="1"/>
  <c r="S16" i="1"/>
  <c r="L16" i="1"/>
  <c r="Y15" i="1"/>
  <c r="L15" i="1"/>
  <c r="R14" i="1"/>
  <c r="F14" i="1"/>
  <c r="X13" i="1"/>
  <c r="T25" i="1"/>
  <c r="H24" i="1"/>
  <c r="S22" i="1"/>
  <c r="G21" i="1"/>
  <c r="G20" i="1"/>
  <c r="F18" i="1"/>
  <c r="F17" i="1"/>
  <c r="F16" i="1"/>
  <c r="AB14" i="1"/>
  <c r="AB13" i="1"/>
  <c r="K13" i="1"/>
  <c r="R17" i="1"/>
  <c r="AB22" i="1"/>
  <c r="K25" i="1"/>
  <c r="W23" i="1"/>
  <c r="J22" i="1"/>
  <c r="Y20" i="1"/>
  <c r="X18" i="1"/>
  <c r="X17" i="1"/>
  <c r="X16" i="1"/>
  <c r="W15" i="1"/>
  <c r="W14" i="1"/>
  <c r="W13" i="1"/>
  <c r="J13" i="1"/>
  <c r="Z24" i="1"/>
  <c r="N23" i="1"/>
  <c r="Y21" i="1"/>
  <c r="R20" i="1"/>
  <c r="R18" i="1"/>
  <c r="Q16" i="1"/>
  <c r="Q15" i="1"/>
  <c r="Q14" i="1"/>
  <c r="R13" i="1"/>
  <c r="F13" i="1"/>
  <c r="Q24" i="1"/>
  <c r="P21" i="1"/>
  <c r="L20" i="1"/>
  <c r="L18" i="1"/>
  <c r="K17" i="1"/>
  <c r="K16" i="1"/>
  <c r="K15" i="1"/>
  <c r="J14" i="1"/>
  <c r="P13" i="1"/>
  <c r="O36" i="1"/>
  <c r="L32" i="1"/>
  <c r="AB30" i="1"/>
  <c r="V30" i="1"/>
  <c r="P30" i="1"/>
  <c r="I30" i="1"/>
  <c r="Z29" i="1"/>
  <c r="T29" i="1"/>
  <c r="N29" i="1"/>
  <c r="H29" i="1"/>
  <c r="T31" i="1"/>
  <c r="X30" i="1"/>
  <c r="N30" i="1"/>
  <c r="F30" i="1"/>
  <c r="V29" i="1"/>
  <c r="L29" i="1"/>
  <c r="AB32" i="1"/>
  <c r="L31" i="1"/>
  <c r="T30" i="1"/>
  <c r="L30" i="1"/>
  <c r="AB29" i="1"/>
  <c r="R29" i="1"/>
  <c r="J29" i="1"/>
  <c r="T32" i="1"/>
  <c r="R30" i="1"/>
  <c r="Y29" i="1"/>
  <c r="I29" i="1"/>
  <c r="AB31" i="1"/>
  <c r="Q30" i="1"/>
  <c r="X29" i="1"/>
  <c r="F29" i="1"/>
  <c r="Z30" i="1"/>
  <c r="J30" i="1"/>
  <c r="Q29" i="1"/>
  <c r="O37" i="1"/>
  <c r="Y30" i="1"/>
  <c r="H30" i="1"/>
  <c r="P29" i="1"/>
  <c r="AA30" i="1"/>
  <c r="AA29" i="1"/>
  <c r="S29" i="1"/>
  <c r="K30" i="1"/>
  <c r="S30" i="1"/>
  <c r="K29" i="1"/>
  <c r="B2" i="1" l="1"/>
  <c r="N37" i="1"/>
  <c r="L37" i="1"/>
  <c r="N35" i="1"/>
  <c r="L35" i="1"/>
  <c r="N36" i="1"/>
  <c r="L36" i="1"/>
</calcChain>
</file>

<file path=xl/comments1.xml><?xml version="1.0" encoding="utf-8"?>
<comments xmlns="http://schemas.openxmlformats.org/spreadsheetml/2006/main">
  <authors>
    <author>Claudia Oehler</author>
  </authors>
  <commentList>
    <comment ref="L1" authorId="0">
      <text>
        <r>
          <rPr>
            <b/>
            <sz val="7"/>
            <color indexed="81"/>
            <rFont val="Calibri"/>
            <family val="2"/>
            <scheme val="minor"/>
          </rPr>
          <t>NOTE:</t>
        </r>
        <r>
          <rPr>
            <sz val="7"/>
            <color indexed="81"/>
            <rFont val="Calibri"/>
            <family val="2"/>
            <scheme val="minor"/>
          </rPr>
          <t xml:space="preserve"> p-value relates to male/female comparison, not just to females; merely stored in row of female data as it needs to be saved somehow.</t>
        </r>
      </text>
    </comment>
  </commentList>
</comments>
</file>

<file path=xl/comments2.xml><?xml version="1.0" encoding="utf-8"?>
<comments xmlns="http://schemas.openxmlformats.org/spreadsheetml/2006/main">
  <authors>
    <author>Claudia Oehler</author>
  </authors>
  <commentList>
    <comment ref="L1" authorId="0">
      <text>
        <r>
          <rPr>
            <b/>
            <sz val="7"/>
            <color indexed="81"/>
            <rFont val="Calibri"/>
            <family val="2"/>
            <scheme val="minor"/>
          </rPr>
          <t>NOTE:</t>
        </r>
        <r>
          <rPr>
            <sz val="7"/>
            <color indexed="81"/>
            <rFont val="Calibri"/>
            <family val="2"/>
            <scheme val="minor"/>
          </rPr>
          <t xml:space="preserve"> p-value relates to male/female comparison, not just to females; merely stored in row of female data as it needs to be saved somehow.</t>
        </r>
      </text>
    </comment>
  </commentList>
</comments>
</file>

<file path=xl/sharedStrings.xml><?xml version="1.0" encoding="utf-8"?>
<sst xmlns="http://schemas.openxmlformats.org/spreadsheetml/2006/main" count="16468" uniqueCount="235">
  <si>
    <t>C00-C97, excl. C44</t>
  </si>
  <si>
    <t>C21</t>
  </si>
  <si>
    <t>C67</t>
  </si>
  <si>
    <t>Breast</t>
  </si>
  <si>
    <t>C50</t>
  </si>
  <si>
    <t>C77-C80</t>
  </si>
  <si>
    <t>C53</t>
  </si>
  <si>
    <t>C18-C20</t>
  </si>
  <si>
    <t>C32</t>
  </si>
  <si>
    <t>C07-C08</t>
  </si>
  <si>
    <t>C73</t>
  </si>
  <si>
    <t>C81</t>
  </si>
  <si>
    <t>C910</t>
  </si>
  <si>
    <t>C911</t>
  </si>
  <si>
    <t>C921</t>
  </si>
  <si>
    <t>C22</t>
  </si>
  <si>
    <t>C33-C34</t>
  </si>
  <si>
    <t>C43</t>
  </si>
  <si>
    <t>C45</t>
  </si>
  <si>
    <t>C90</t>
  </si>
  <si>
    <t>C82-C85</t>
  </si>
  <si>
    <t>C15</t>
  </si>
  <si>
    <t>C56-C57</t>
  </si>
  <si>
    <t>C25</t>
  </si>
  <si>
    <t>C60</t>
  </si>
  <si>
    <t>C61</t>
  </si>
  <si>
    <t>C40-C41</t>
  </si>
  <si>
    <t>C49</t>
  </si>
  <si>
    <t>C17</t>
  </si>
  <si>
    <t>C16</t>
  </si>
  <si>
    <t>C62</t>
  </si>
  <si>
    <t>C54-C55</t>
  </si>
  <si>
    <t>C52</t>
  </si>
  <si>
    <t>C51</t>
  </si>
  <si>
    <t>Male</t>
  </si>
  <si>
    <t>Female</t>
  </si>
  <si>
    <t>Persons</t>
  </si>
  <si>
    <t>Cases</t>
  </si>
  <si>
    <t>Crude rate</t>
  </si>
  <si>
    <t>LCI</t>
  </si>
  <si>
    <t>UCI</t>
  </si>
  <si>
    <t>ASR ratio</t>
  </si>
  <si>
    <t>Yearly excess cases</t>
  </si>
  <si>
    <t>1996-2000</t>
  </si>
  <si>
    <t>1 - least deprived</t>
  </si>
  <si>
    <t>5 - most deprived</t>
  </si>
  <si>
    <t>Overall</t>
  </si>
  <si>
    <t>2001-2005</t>
  </si>
  <si>
    <t>2006-2010</t>
  </si>
  <si>
    <t>Diag_Year_Group</t>
  </si>
  <si>
    <t>Sex</t>
  </si>
  <si>
    <t>ICD10 Group</t>
  </si>
  <si>
    <t>Quintile_VarIMD</t>
  </si>
  <si>
    <t>CountOfID</t>
  </si>
  <si>
    <t>CrudeRate</t>
  </si>
  <si>
    <t>ASRate</t>
  </si>
  <si>
    <t>Lower_CI</t>
  </si>
  <si>
    <t>Upper_CI</t>
  </si>
  <si>
    <t>ASRRatio</t>
  </si>
  <si>
    <t>LookupID</t>
  </si>
  <si>
    <t>Pseudonym</t>
  </si>
  <si>
    <t>anal cancer</t>
  </si>
  <si>
    <t>bladder cancer</t>
  </si>
  <si>
    <t>breast cancer</t>
  </si>
  <si>
    <t>cancer of unknown primary</t>
  </si>
  <si>
    <t>C70-C72,C751-3,D32-D33,D352-4,D42-D43,D443-5</t>
  </si>
  <si>
    <t>cervical cancer</t>
  </si>
  <si>
    <t>colorectal cancer</t>
  </si>
  <si>
    <t>laryngeal cancer</t>
  </si>
  <si>
    <t>C02-C04,C06</t>
  </si>
  <si>
    <t>oral cancer</t>
  </si>
  <si>
    <t>C01,C09-C10</t>
  </si>
  <si>
    <t>oropharyngeal cancer</t>
  </si>
  <si>
    <t>thyroid cancer</t>
  </si>
  <si>
    <t>Hodgkin lymphoma</t>
  </si>
  <si>
    <t>C64-C66,C68</t>
  </si>
  <si>
    <t>acute lymphoblastic leukaemia</t>
  </si>
  <si>
    <t>C920,C924,C925,C930,C940,C942</t>
  </si>
  <si>
    <t>acute myeloid leukaemia</t>
  </si>
  <si>
    <t>chronic lymphocytic leukaemia</t>
  </si>
  <si>
    <t>chronic myeloid leukaemia</t>
  </si>
  <si>
    <t>liver cancer</t>
  </si>
  <si>
    <t>lung cancer</t>
  </si>
  <si>
    <t>melanoma</t>
  </si>
  <si>
    <t>mesothelioma</t>
  </si>
  <si>
    <t>multiple myeloma</t>
  </si>
  <si>
    <t>non-Hodgkin lymphoma</t>
  </si>
  <si>
    <t>oesophageal cancer</t>
  </si>
  <si>
    <t>ovarian cancer</t>
  </si>
  <si>
    <t>pancreatic cancer</t>
  </si>
  <si>
    <t>penile cancer</t>
  </si>
  <si>
    <t>prostate cancer</t>
  </si>
  <si>
    <t>bone sarcoma</t>
  </si>
  <si>
    <t>connective and soft tissue sarcoma</t>
  </si>
  <si>
    <t>small intestine cancer</t>
  </si>
  <si>
    <t>stomach cancer</t>
  </si>
  <si>
    <t>testicular cancer</t>
  </si>
  <si>
    <t>uterine cancer</t>
  </si>
  <si>
    <t>vaginal cancer</t>
  </si>
  <si>
    <t>vulval cancer</t>
  </si>
  <si>
    <t>No</t>
  </si>
  <si>
    <t>Sex-specific</t>
  </si>
  <si>
    <t>icd10group</t>
  </si>
  <si>
    <t>diag_year_group</t>
  </si>
  <si>
    <t>sex</t>
  </si>
  <si>
    <t>Est.dep. gap</t>
  </si>
  <si>
    <t>LCL</t>
  </si>
  <si>
    <t>UCL</t>
  </si>
  <si>
    <t>Modelled change</t>
  </si>
  <si>
    <t>p-value for dep gap</t>
  </si>
  <si>
    <t>Modelled % change</t>
  </si>
  <si>
    <t>p-value 
for trend</t>
  </si>
  <si>
    <t>Estimated Deprivation Gap
(diff. in ASR)</t>
  </si>
  <si>
    <t>ASR</t>
  </si>
  <si>
    <t>1997-2001</t>
  </si>
  <si>
    <t>2002-2006</t>
  </si>
  <si>
    <t>2007-2011</t>
  </si>
  <si>
    <t>renal cancer</t>
  </si>
  <si>
    <t>Codes (short/for print)</t>
  </si>
  <si>
    <t>All cancers, excl. non-melanoma skin cancer</t>
  </si>
  <si>
    <t>Head&amp;Neck - Oropharynx</t>
  </si>
  <si>
    <t>Head&amp;Neck - Oral Cavity</t>
  </si>
  <si>
    <t>Head&amp;Neck - Salivary Glands</t>
  </si>
  <si>
    <t>Head&amp;Neck - Larynx</t>
  </si>
  <si>
    <t>Head&amp;Neck - Thyroid</t>
  </si>
  <si>
    <t>CNS - Central Nervous System, incl. brain</t>
  </si>
  <si>
    <t>UpperGI - Oesophagus</t>
  </si>
  <si>
    <t>UpperGI - Stomach</t>
  </si>
  <si>
    <t>UpperGI - Small Intestine</t>
  </si>
  <si>
    <t>UpperGI - Liver</t>
  </si>
  <si>
    <t>UpperGI - Pancreas</t>
  </si>
  <si>
    <t>LowerGI - Anus</t>
  </si>
  <si>
    <t>Respiratory - Lung</t>
  </si>
  <si>
    <t>Respiratory - Mesothelioma</t>
  </si>
  <si>
    <t>Breast - Breast</t>
  </si>
  <si>
    <t>Gynae - Vulva</t>
  </si>
  <si>
    <t>Gynae - Vagina</t>
  </si>
  <si>
    <t>Gynae - Cervix</t>
  </si>
  <si>
    <t>Gynae - Uterus</t>
  </si>
  <si>
    <t>Gynae - Ovary</t>
  </si>
  <si>
    <t>Urology - Penis</t>
  </si>
  <si>
    <t>Urology - Prostate</t>
  </si>
  <si>
    <t>Urology - Testis</t>
  </si>
  <si>
    <t>Urology - Bladder</t>
  </si>
  <si>
    <t>Sarcoma - Bone Sarcoma</t>
  </si>
  <si>
    <t>Skin - Melanoma</t>
  </si>
  <si>
    <t>CUP - Cancer of Unknown Primary</t>
  </si>
  <si>
    <t>Haematology - Hodgkin Lymphoma</t>
  </si>
  <si>
    <t>Haematology - Non-Hodgkin Lymphoma</t>
  </si>
  <si>
    <t>Haematology - Multiple Myeloma</t>
  </si>
  <si>
    <t>Haematology - Acute Lymphoblastic Leukaemia</t>
  </si>
  <si>
    <t>Haematology - Acute Myeloid Leukaemia</t>
  </si>
  <si>
    <t>Haematology - Chronic Lymphocytic Leukaemia</t>
  </si>
  <si>
    <t>Haematology - Chronic Myeloid Leukaemia</t>
  </si>
  <si>
    <t>Yes-F</t>
  </si>
  <si>
    <t>Yes-M</t>
  </si>
  <si>
    <t>Urology - Kidney and unsp. urinary organs</t>
  </si>
  <si>
    <t>Sarcoma - Connective/Soft Tissue Sarcoma</t>
  </si>
  <si>
    <t>cancer of the salivary glands</t>
  </si>
  <si>
    <t>LowerGI - Colorectum</t>
  </si>
  <si>
    <t>Dep. gap
LCI</t>
  </si>
  <si>
    <t>Dep. Gap
UCI</t>
  </si>
  <si>
    <t>cancer of the central nervous system, incl. brain</t>
  </si>
  <si>
    <t>Yrs</t>
  </si>
  <si>
    <t>Quintiles</t>
  </si>
  <si>
    <t>Head&amp;Neck</t>
  </si>
  <si>
    <t>Oropharynx (C01,C09-C10)</t>
  </si>
  <si>
    <t>Oral Cavity (C02-C04,C06)</t>
  </si>
  <si>
    <t>Salivary Glands (C07-C08)</t>
  </si>
  <si>
    <t>Larynx (C32)</t>
  </si>
  <si>
    <t>Thyroid (C73)</t>
  </si>
  <si>
    <t>CNS</t>
  </si>
  <si>
    <t>Central Nervous System, incl. brain (C70-C72,C751-3,D32-D33,D352-4,D42-D43,D443-5)</t>
  </si>
  <si>
    <t>UpperGI</t>
  </si>
  <si>
    <t>Oesophagus (C15)</t>
  </si>
  <si>
    <t>Stomach (C16)</t>
  </si>
  <si>
    <t>Small Intestine (C17)</t>
  </si>
  <si>
    <t>Liver (C22)</t>
  </si>
  <si>
    <t>Pancreas (C25)</t>
  </si>
  <si>
    <t>LowerGI</t>
  </si>
  <si>
    <t>Colorectal (C18-C20)</t>
  </si>
  <si>
    <t>Anus (C21)</t>
  </si>
  <si>
    <t>Respiratory</t>
  </si>
  <si>
    <t>Lung (C33-C34)</t>
  </si>
  <si>
    <t>Mesothelioma (C45)</t>
  </si>
  <si>
    <t>Breast (C50)</t>
  </si>
  <si>
    <t>Gynae</t>
  </si>
  <si>
    <t>Vulva (C51)</t>
  </si>
  <si>
    <t>Vagina (C52)</t>
  </si>
  <si>
    <t>Cervix (C53)</t>
  </si>
  <si>
    <t>Uterus (C54-C55)</t>
  </si>
  <si>
    <t>Ovary (C56-C57)</t>
  </si>
  <si>
    <t>Urology</t>
  </si>
  <si>
    <t>Penis (C60)</t>
  </si>
  <si>
    <t>Prostate (C61)</t>
  </si>
  <si>
    <t>Testis (C62)</t>
  </si>
  <si>
    <t>Kidney and unspecified urinary organs (C64-C66,C68)</t>
  </si>
  <si>
    <t>Bladder (C67)</t>
  </si>
  <si>
    <t>Sarcoma</t>
  </si>
  <si>
    <t>Bone Sarcoma (C40-C41)</t>
  </si>
  <si>
    <t>Connective and Soft Tissue Sarcoma (C49)</t>
  </si>
  <si>
    <t>Skin</t>
  </si>
  <si>
    <t>Melanoma (C43)</t>
  </si>
  <si>
    <t>CUP</t>
  </si>
  <si>
    <t>Cancer of Unknown Primary (C77-C80)</t>
  </si>
  <si>
    <t>Haematology</t>
  </si>
  <si>
    <t>Hodgkin Lymphoma (C81)</t>
  </si>
  <si>
    <t>Non-Hodgkin Lymphoma (C82-C85)</t>
  </si>
  <si>
    <t>Multiple Myeloma (C90)</t>
  </si>
  <si>
    <t>Acute Lymphoblastic Leukaemia (C910)</t>
  </si>
  <si>
    <t>Chronic Lymphocytic Leukaemia (C911)</t>
  </si>
  <si>
    <t>Acute Myeloid Leukaemia (C920,C924,C925,C930,C940,C942)</t>
  </si>
  <si>
    <t>Chronic Myeloid Leukaemia (C921)</t>
  </si>
  <si>
    <t>Chapter</t>
  </si>
  <si>
    <t>p-value dep gap</t>
  </si>
  <si>
    <t>p-value sex diff</t>
  </si>
  <si>
    <t>p-value trend diff period 
2 to 3</t>
  </si>
  <si>
    <t>p-value trend diff period 
1 to 3</t>
  </si>
  <si>
    <t>Yearly Excess Cases</t>
  </si>
  <si>
    <t>Yearly Excess Deaths</t>
  </si>
  <si>
    <t>-</t>
  </si>
  <si>
    <t>all cancers combined, excl. non-melanoma skin cancer</t>
  </si>
  <si>
    <t>All cancers combined, excl. non-melanoma skin cancer (C00-C97, excl.C44)</t>
  </si>
  <si>
    <t xml:space="preserve">Cancer groups </t>
  </si>
  <si>
    <t>All cancers</t>
  </si>
  <si>
    <t>National Cancer Intelligence Network</t>
  </si>
  <si>
    <t>Cancer by deprivation in England - data workbook</t>
  </si>
  <si>
    <t>Head and Neck</t>
  </si>
  <si>
    <t>List name</t>
  </si>
  <si>
    <r>
      <rPr>
        <b/>
        <sz val="9"/>
        <color theme="0"/>
        <rFont val="Calibri"/>
        <family val="2"/>
        <scheme val="minor"/>
      </rPr>
      <t>DO NOT DELETE CELLS A1 AND A2</t>
    </r>
    <r>
      <rPr>
        <b/>
        <sz val="8"/>
        <color theme="0"/>
        <rFont val="Calibri"/>
        <family val="2"/>
        <scheme val="minor"/>
      </rPr>
      <t xml:space="preserve">
(USED BY DROP-DOWN LIST AND LOOKUP)</t>
    </r>
  </si>
  <si>
    <t>Cancer sites were grouped using codes from the 10th revision of the International Classification of Diseases (ICD-10). Sites averaging approximately 1,000 newly diagnosed cases or more per five-year cohort, for males and females separately, were included in the analysis. Mortality figures have been shown for all sites, including some sites with relatively small death counts. These need to be treated with care as small numbers can result in relatively high levels of statistical uncertainty.
The following cancer groups underlie the tables of this workbook and the report:</t>
  </si>
  <si>
    <t>Estimated gaps and p-value for difference male/female trends</t>
  </si>
  <si>
    <t>Deaths</t>
  </si>
  <si>
    <t>Yearly excess deaths</t>
  </si>
  <si>
    <t>Version 1.1; released on 3 June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</si>
</sst>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quot;-&quot;"/>
    <numFmt numFmtId="165" formatCode="#,##0.0;\-#,##0.0;&quot;-&quot;"/>
    <numFmt numFmtId="166" formatCode="#,##0.00;\-#,##0.00;&quot;-&quot;"/>
    <numFmt numFmtId="167" formatCode="#,##0.0000;\-#,##0.0000;&quot;-&quot;"/>
    <numFmt numFmtId="168" formatCode="0.0%;\-0.0%;&quot;-&quot;"/>
    <numFmt numFmtId="169" formatCode="#,##0_-;\-#,##0_-;&quot;-&quot;_-"/>
    <numFmt numFmtId="170" formatCode="#,##0.0000_-;\-#,##0.0000_-;&quot;-&quot;_-"/>
  </numFmts>
  <fonts count="32" x14ac:knownFonts="1">
    <font>
      <sz val="8"/>
      <name val="Arial"/>
      <family val="2"/>
    </font>
    <font>
      <sz val="8"/>
      <name val="Calibri"/>
      <family val="2"/>
      <scheme val="minor"/>
    </font>
    <font>
      <sz val="8"/>
      <color rgb="FF0070C0"/>
      <name val="Calibri"/>
      <family val="2"/>
      <scheme val="minor"/>
    </font>
    <font>
      <b/>
      <sz val="8"/>
      <name val="Calibri"/>
      <family val="2"/>
      <scheme val="minor"/>
    </font>
    <font>
      <sz val="8"/>
      <color rgb="FFFF0000"/>
      <name val="Calibri"/>
      <family val="2"/>
      <scheme val="minor"/>
    </font>
    <font>
      <b/>
      <sz val="8"/>
      <color theme="0"/>
      <name val="Calibri"/>
      <family val="2"/>
      <scheme val="minor"/>
    </font>
    <font>
      <sz val="7"/>
      <color indexed="81"/>
      <name val="Calibri"/>
      <family val="2"/>
      <scheme val="minor"/>
    </font>
    <font>
      <b/>
      <sz val="7"/>
      <color indexed="81"/>
      <name val="Calibri"/>
      <family val="2"/>
      <scheme val="minor"/>
    </font>
    <font>
      <sz val="8"/>
      <name val="Arial"/>
      <family val="2"/>
    </font>
    <font>
      <b/>
      <sz val="12"/>
      <name val="Arial"/>
      <family val="2"/>
    </font>
    <font>
      <sz val="11"/>
      <color rgb="FF000000"/>
      <name val="Arial"/>
      <family val="2"/>
    </font>
    <font>
      <b/>
      <sz val="24"/>
      <color rgb="FF98002E"/>
      <name val="Arial"/>
      <family val="2"/>
    </font>
    <font>
      <sz val="20"/>
      <name val="Arial"/>
      <family val="2"/>
    </font>
    <font>
      <sz val="20"/>
      <color rgb="FF98002E"/>
      <name val="Arial"/>
      <family val="2"/>
    </font>
    <font>
      <b/>
      <sz val="8"/>
      <name val="Arial"/>
      <family val="2"/>
    </font>
    <font>
      <sz val="24"/>
      <color rgb="FF98002E"/>
      <name val="Arial"/>
      <family val="2"/>
    </font>
    <font>
      <b/>
      <sz val="16"/>
      <color rgb="FF98002E"/>
      <name val="Arial"/>
      <family val="2"/>
    </font>
    <font>
      <sz val="12"/>
      <color rgb="FF000000"/>
      <name val="Arial"/>
      <family val="2"/>
    </font>
    <font>
      <sz val="12"/>
      <name val="Arial"/>
      <family val="2"/>
    </font>
    <font>
      <b/>
      <sz val="12"/>
      <color theme="1"/>
      <name val="Arial"/>
      <family val="2"/>
    </font>
    <font>
      <b/>
      <sz val="8"/>
      <color rgb="FFC00000"/>
      <name val="Calibri"/>
      <family val="2"/>
      <scheme val="minor"/>
    </font>
    <font>
      <sz val="8"/>
      <color theme="0"/>
      <name val="Calibri"/>
      <family val="2"/>
      <scheme val="minor"/>
    </font>
    <font>
      <b/>
      <sz val="9"/>
      <color theme="0"/>
      <name val="Calibri"/>
      <family val="2"/>
      <scheme val="minor"/>
    </font>
    <font>
      <b/>
      <sz val="8"/>
      <color theme="0"/>
      <name val="Arial"/>
      <family val="2"/>
    </font>
    <font>
      <b/>
      <sz val="8"/>
      <color rgb="FF000000"/>
      <name val="Arial"/>
      <family val="2"/>
    </font>
    <font>
      <b/>
      <sz val="11"/>
      <name val="Arial"/>
      <family val="2"/>
    </font>
    <font>
      <sz val="11"/>
      <name val="Arial"/>
      <family val="2"/>
    </font>
    <font>
      <sz val="8"/>
      <color theme="0" tint="-0.499984740745262"/>
      <name val="Arial"/>
      <family val="2"/>
    </font>
    <font>
      <b/>
      <sz val="8"/>
      <color rgb="FF0071BD"/>
      <name val="Arial"/>
      <family val="2"/>
    </font>
    <font>
      <b/>
      <sz val="8"/>
      <color rgb="FF810262"/>
      <name val="Arial"/>
      <family val="2"/>
    </font>
    <font>
      <sz val="7"/>
      <name val="Arial"/>
      <family val="2"/>
    </font>
    <font>
      <b/>
      <sz val="20"/>
      <color rgb="FF98002E"/>
      <name val="Arial"/>
      <family val="2"/>
    </font>
  </fonts>
  <fills count="7">
    <fill>
      <patternFill patternType="none"/>
    </fill>
    <fill>
      <patternFill patternType="gray125"/>
    </fill>
    <fill>
      <patternFill patternType="solid">
        <fgColor theme="0" tint="-0.499984740745262"/>
        <bgColor indexed="64"/>
      </patternFill>
    </fill>
    <fill>
      <patternFill patternType="solid">
        <fgColor rgb="FF0071BD"/>
        <bgColor indexed="64"/>
      </patternFill>
    </fill>
    <fill>
      <patternFill patternType="solid">
        <fgColor rgb="FF810262"/>
        <bgColor indexed="64"/>
      </patternFill>
    </fill>
    <fill>
      <patternFill patternType="solid">
        <fgColor rgb="FFD7DBE3"/>
        <bgColor indexed="64"/>
      </patternFill>
    </fill>
    <fill>
      <patternFill patternType="solid">
        <fgColor rgb="FFC00000"/>
        <bgColor indexed="64"/>
      </patternFill>
    </fill>
  </fills>
  <borders count="93">
    <border>
      <left/>
      <right/>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right/>
      <top/>
      <bottom style="dashed">
        <color theme="0" tint="-0.499984740745262"/>
      </bottom>
      <diagonal/>
    </border>
    <border>
      <left/>
      <right/>
      <top style="medium">
        <color theme="0" tint="-0.499984740745262"/>
      </top>
      <bottom style="thin">
        <color theme="0" tint="-4.9989318521683403E-2"/>
      </bottom>
      <diagonal/>
    </border>
    <border>
      <left/>
      <right/>
      <top style="thin">
        <color theme="0" tint="-4.9989318521683403E-2"/>
      </top>
      <bottom style="thin">
        <color theme="0" tint="-4.9989318521683403E-2"/>
      </bottom>
      <diagonal/>
    </border>
    <border>
      <left/>
      <right/>
      <top style="thin">
        <color theme="0" tint="-4.9989318521683403E-2"/>
      </top>
      <bottom style="dashed">
        <color theme="0" tint="-0.499984740745262"/>
      </bottom>
      <diagonal/>
    </border>
    <border>
      <left/>
      <right style="medium">
        <color theme="0" tint="-0.499984740745262"/>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diagonal/>
    </border>
    <border>
      <left/>
      <right/>
      <top style="dashed">
        <color theme="0" tint="-0.499984740745262"/>
      </top>
      <bottom/>
      <diagonal/>
    </border>
    <border>
      <left style="medium">
        <color rgb="FF0071BD"/>
      </left>
      <right/>
      <top/>
      <bottom/>
      <diagonal/>
    </border>
    <border>
      <left/>
      <right style="medium">
        <color rgb="FF0071BD"/>
      </right>
      <top/>
      <bottom/>
      <diagonal/>
    </border>
    <border>
      <left style="medium">
        <color rgb="FF0071BD"/>
      </left>
      <right/>
      <top style="medium">
        <color theme="0" tint="-0.499984740745262"/>
      </top>
      <bottom style="medium">
        <color theme="0" tint="-0.499984740745262"/>
      </bottom>
      <diagonal/>
    </border>
    <border>
      <left/>
      <right style="medium">
        <color rgb="FF0071BD"/>
      </right>
      <top style="medium">
        <color theme="0" tint="-0.499984740745262"/>
      </top>
      <bottom style="medium">
        <color theme="0" tint="-0.499984740745262"/>
      </bottom>
      <diagonal/>
    </border>
    <border>
      <left style="medium">
        <color rgb="FF0071BD"/>
      </left>
      <right/>
      <top/>
      <bottom style="medium">
        <color rgb="FF0071BD"/>
      </bottom>
      <diagonal/>
    </border>
    <border>
      <left/>
      <right/>
      <top/>
      <bottom style="medium">
        <color rgb="FF0071BD"/>
      </bottom>
      <diagonal/>
    </border>
    <border>
      <left/>
      <right style="medium">
        <color rgb="FF0071BD"/>
      </right>
      <top/>
      <bottom style="medium">
        <color rgb="FF0071BD"/>
      </bottom>
      <diagonal/>
    </border>
    <border>
      <left/>
      <right style="medium">
        <color theme="0" tint="-0.499984740745262"/>
      </right>
      <top/>
      <bottom style="dashed">
        <color theme="0" tint="-0.499984740745262"/>
      </bottom>
      <diagonal/>
    </border>
    <border>
      <left style="medium">
        <color rgb="FF810262"/>
      </left>
      <right/>
      <top/>
      <bottom/>
      <diagonal/>
    </border>
    <border>
      <left/>
      <right style="medium">
        <color rgb="FF810262"/>
      </right>
      <top/>
      <bottom/>
      <diagonal/>
    </border>
    <border>
      <left style="medium">
        <color rgb="FF810262"/>
      </left>
      <right/>
      <top style="medium">
        <color theme="0" tint="-0.499984740745262"/>
      </top>
      <bottom style="medium">
        <color theme="0" tint="-0.499984740745262"/>
      </bottom>
      <diagonal/>
    </border>
    <border>
      <left/>
      <right style="medium">
        <color rgb="FF810262"/>
      </right>
      <top style="medium">
        <color theme="0" tint="-0.499984740745262"/>
      </top>
      <bottom style="medium">
        <color theme="0" tint="-0.499984740745262"/>
      </bottom>
      <diagonal/>
    </border>
    <border>
      <left style="medium">
        <color rgb="FF810262"/>
      </left>
      <right/>
      <top/>
      <bottom style="medium">
        <color rgb="FF810262"/>
      </bottom>
      <diagonal/>
    </border>
    <border>
      <left/>
      <right/>
      <top/>
      <bottom style="medium">
        <color rgb="FF810262"/>
      </bottom>
      <diagonal/>
    </border>
    <border>
      <left/>
      <right style="medium">
        <color rgb="FF810262"/>
      </right>
      <top/>
      <bottom style="medium">
        <color rgb="FF810262"/>
      </bottom>
      <diagonal/>
    </border>
    <border>
      <left style="medium">
        <color rgb="FF0071BD"/>
      </left>
      <right/>
      <top style="medium">
        <color rgb="FF0071BD"/>
      </top>
      <bottom style="thin">
        <color theme="0" tint="-4.9989318521683403E-2"/>
      </bottom>
      <diagonal/>
    </border>
    <border>
      <left/>
      <right/>
      <top style="medium">
        <color rgb="FF0071BD"/>
      </top>
      <bottom style="thin">
        <color theme="0" tint="-4.9989318521683403E-2"/>
      </bottom>
      <diagonal/>
    </border>
    <border>
      <left/>
      <right style="medium">
        <color rgb="FF0071BD"/>
      </right>
      <top style="medium">
        <color rgb="FF0071BD"/>
      </top>
      <bottom style="thin">
        <color theme="0" tint="-4.9989318521683403E-2"/>
      </bottom>
      <diagonal/>
    </border>
    <border>
      <left style="medium">
        <color rgb="FF0071BD"/>
      </left>
      <right/>
      <top style="thin">
        <color theme="0" tint="-4.9989318521683403E-2"/>
      </top>
      <bottom style="thin">
        <color theme="0" tint="-4.9989318521683403E-2"/>
      </bottom>
      <diagonal/>
    </border>
    <border>
      <left/>
      <right style="medium">
        <color rgb="FF0071BD"/>
      </right>
      <top style="thin">
        <color theme="0" tint="-4.9989318521683403E-2"/>
      </top>
      <bottom style="thin">
        <color theme="0" tint="-4.9989318521683403E-2"/>
      </bottom>
      <diagonal/>
    </border>
    <border>
      <left style="medium">
        <color rgb="FF0071BD"/>
      </left>
      <right/>
      <top style="thin">
        <color theme="0" tint="-4.9989318521683403E-2"/>
      </top>
      <bottom style="dashed">
        <color theme="0" tint="-0.499984740745262"/>
      </bottom>
      <diagonal/>
    </border>
    <border>
      <left/>
      <right style="medium">
        <color rgb="FF0071BD"/>
      </right>
      <top style="thin">
        <color theme="0" tint="-4.9989318521683403E-2"/>
      </top>
      <bottom style="dashed">
        <color theme="0" tint="-0.499984740745262"/>
      </bottom>
      <diagonal/>
    </border>
    <border>
      <left style="medium">
        <color rgb="FF0071BD"/>
      </left>
      <right/>
      <top/>
      <bottom style="medium">
        <color theme="0" tint="-0.499984740745262"/>
      </bottom>
      <diagonal/>
    </border>
    <border>
      <left/>
      <right style="medium">
        <color rgb="FF0071BD"/>
      </right>
      <top/>
      <bottom style="medium">
        <color theme="0" tint="-0.499984740745262"/>
      </bottom>
      <diagonal/>
    </border>
    <border>
      <left style="medium">
        <color rgb="FF0071BD"/>
      </left>
      <right/>
      <top style="medium">
        <color theme="0" tint="-0.499984740745262"/>
      </top>
      <bottom style="thin">
        <color theme="0" tint="-4.9989318521683403E-2"/>
      </bottom>
      <diagonal/>
    </border>
    <border>
      <left/>
      <right style="medium">
        <color rgb="FF0071BD"/>
      </right>
      <top style="medium">
        <color theme="0" tint="-0.499984740745262"/>
      </top>
      <bottom style="thin">
        <color theme="0" tint="-4.9989318521683403E-2"/>
      </bottom>
      <diagonal/>
    </border>
    <border>
      <left style="medium">
        <color rgb="FF810262"/>
      </left>
      <right/>
      <top style="medium">
        <color rgb="FF810262"/>
      </top>
      <bottom style="thin">
        <color theme="0" tint="-4.9989318521683403E-2"/>
      </bottom>
      <diagonal/>
    </border>
    <border>
      <left/>
      <right/>
      <top style="medium">
        <color rgb="FF810262"/>
      </top>
      <bottom style="thin">
        <color theme="0" tint="-4.9989318521683403E-2"/>
      </bottom>
      <diagonal/>
    </border>
    <border>
      <left/>
      <right style="medium">
        <color rgb="FF810262"/>
      </right>
      <top style="medium">
        <color rgb="FF810262"/>
      </top>
      <bottom style="thin">
        <color theme="0" tint="-4.9989318521683403E-2"/>
      </bottom>
      <diagonal/>
    </border>
    <border>
      <left style="medium">
        <color rgb="FF810262"/>
      </left>
      <right/>
      <top style="thin">
        <color theme="0" tint="-4.9989318521683403E-2"/>
      </top>
      <bottom style="thin">
        <color theme="0" tint="-4.9989318521683403E-2"/>
      </bottom>
      <diagonal/>
    </border>
    <border>
      <left/>
      <right style="medium">
        <color rgb="FF810262"/>
      </right>
      <top style="thin">
        <color theme="0" tint="-4.9989318521683403E-2"/>
      </top>
      <bottom style="thin">
        <color theme="0" tint="-4.9989318521683403E-2"/>
      </bottom>
      <diagonal/>
    </border>
    <border>
      <left style="medium">
        <color rgb="FF810262"/>
      </left>
      <right/>
      <top style="thin">
        <color theme="0" tint="-4.9989318521683403E-2"/>
      </top>
      <bottom style="dashed">
        <color theme="0" tint="-0.499984740745262"/>
      </bottom>
      <diagonal/>
    </border>
    <border>
      <left/>
      <right style="medium">
        <color rgb="FF810262"/>
      </right>
      <top style="thin">
        <color theme="0" tint="-4.9989318521683403E-2"/>
      </top>
      <bottom style="dashed">
        <color theme="0" tint="-0.499984740745262"/>
      </bottom>
      <diagonal/>
    </border>
    <border>
      <left style="medium">
        <color rgb="FF810262"/>
      </left>
      <right/>
      <top/>
      <bottom style="medium">
        <color theme="0" tint="-0.499984740745262"/>
      </bottom>
      <diagonal/>
    </border>
    <border>
      <left/>
      <right style="medium">
        <color rgb="FF810262"/>
      </right>
      <top/>
      <bottom style="medium">
        <color theme="0" tint="-0.499984740745262"/>
      </bottom>
      <diagonal/>
    </border>
    <border>
      <left style="medium">
        <color rgb="FF810262"/>
      </left>
      <right/>
      <top style="medium">
        <color theme="0" tint="-0.499984740745262"/>
      </top>
      <bottom style="thin">
        <color theme="0" tint="-4.9989318521683403E-2"/>
      </bottom>
      <diagonal/>
    </border>
    <border>
      <left/>
      <right style="medium">
        <color rgb="FF810262"/>
      </right>
      <top style="medium">
        <color theme="0" tint="-0.499984740745262"/>
      </top>
      <bottom style="thin">
        <color theme="0" tint="-4.9989318521683403E-2"/>
      </bottom>
      <diagonal/>
    </border>
    <border>
      <left style="medium">
        <color theme="0" tint="-0.499984740745262"/>
      </left>
      <right/>
      <top style="medium">
        <color theme="0" tint="-0.499984740745262"/>
      </top>
      <bottom style="thin">
        <color theme="0" tint="-4.9989318521683403E-2"/>
      </bottom>
      <diagonal/>
    </border>
    <border>
      <left style="medium">
        <color theme="0" tint="-0.499984740745262"/>
      </left>
      <right/>
      <top style="thin">
        <color theme="0" tint="-4.9989318521683403E-2"/>
      </top>
      <bottom style="thin">
        <color theme="0" tint="-4.9989318521683403E-2"/>
      </bottom>
      <diagonal/>
    </border>
    <border>
      <left style="medium">
        <color theme="0" tint="-0.499984740745262"/>
      </left>
      <right/>
      <top style="thin">
        <color theme="0" tint="-4.9989318521683403E-2"/>
      </top>
      <bottom/>
      <diagonal/>
    </border>
    <border>
      <left/>
      <right/>
      <top style="thin">
        <color theme="0" tint="-4.9989318521683403E-2"/>
      </top>
      <bottom/>
      <diagonal/>
    </border>
    <border>
      <left style="medium">
        <color rgb="FF0071BD"/>
      </left>
      <right/>
      <top style="thin">
        <color theme="0" tint="-4.9989318521683403E-2"/>
      </top>
      <bottom/>
      <diagonal/>
    </border>
    <border>
      <left/>
      <right style="medium">
        <color rgb="FF0071BD"/>
      </right>
      <top style="thin">
        <color theme="0" tint="-4.9989318521683403E-2"/>
      </top>
      <bottom/>
      <diagonal/>
    </border>
    <border>
      <left style="medium">
        <color theme="0" tint="-0.499984740745262"/>
      </left>
      <right/>
      <top style="thin">
        <color theme="0" tint="-4.9989318521683403E-2"/>
      </top>
      <bottom style="dashed">
        <color theme="0" tint="-0.499984740745262"/>
      </bottom>
      <diagonal/>
    </border>
    <border>
      <left style="medium">
        <color theme="0" tint="-0.499984740745262"/>
      </left>
      <right/>
      <top/>
      <bottom style="thin">
        <color theme="0" tint="-4.9989318521683403E-2"/>
      </bottom>
      <diagonal/>
    </border>
    <border>
      <left/>
      <right/>
      <top style="dashed">
        <color theme="0" tint="-0.499984740745262"/>
      </top>
      <bottom style="thin">
        <color theme="0" tint="-4.9989318521683403E-2"/>
      </bottom>
      <diagonal/>
    </border>
    <border>
      <left style="medium">
        <color rgb="FF0071BD"/>
      </left>
      <right/>
      <top style="dashed">
        <color theme="0" tint="-0.499984740745262"/>
      </top>
      <bottom style="thin">
        <color theme="0" tint="-4.9989318521683403E-2"/>
      </bottom>
      <diagonal/>
    </border>
    <border>
      <left/>
      <right style="medium">
        <color rgb="FF0071BD"/>
      </right>
      <top style="dashed">
        <color theme="0" tint="-0.499984740745262"/>
      </top>
      <bottom style="thin">
        <color theme="0" tint="-4.9989318521683403E-2"/>
      </bottom>
      <diagonal/>
    </border>
    <border>
      <left style="medium">
        <color theme="0" tint="-0.499984740745262"/>
      </left>
      <right/>
      <top style="thin">
        <color theme="0" tint="-4.9989318521683403E-2"/>
      </top>
      <bottom style="medium">
        <color theme="0" tint="-0.499984740745262"/>
      </bottom>
      <diagonal/>
    </border>
    <border>
      <left/>
      <right/>
      <top style="thin">
        <color theme="0" tint="-4.9989318521683403E-2"/>
      </top>
      <bottom style="medium">
        <color theme="0" tint="-0.499984740745262"/>
      </bottom>
      <diagonal/>
    </border>
    <border>
      <left style="medium">
        <color rgb="FF0071BD"/>
      </left>
      <right/>
      <top style="thin">
        <color theme="0" tint="-4.9989318521683403E-2"/>
      </top>
      <bottom style="medium">
        <color rgb="FF0071BD"/>
      </bottom>
      <diagonal/>
    </border>
    <border>
      <left/>
      <right/>
      <top style="thin">
        <color theme="0" tint="-4.9989318521683403E-2"/>
      </top>
      <bottom style="medium">
        <color rgb="FF0071BD"/>
      </bottom>
      <diagonal/>
    </border>
    <border>
      <left/>
      <right style="medium">
        <color rgb="FF0071BD"/>
      </right>
      <top style="thin">
        <color theme="0" tint="-4.9989318521683403E-2"/>
      </top>
      <bottom style="medium">
        <color rgb="FF0071BD"/>
      </bottom>
      <diagonal/>
    </border>
    <border>
      <left style="medium">
        <color rgb="FF810262"/>
      </left>
      <right/>
      <top style="dashed">
        <color theme="0" tint="-0.499984740745262"/>
      </top>
      <bottom style="thin">
        <color theme="0" tint="-4.9989318521683403E-2"/>
      </bottom>
      <diagonal/>
    </border>
    <border>
      <left/>
      <right style="medium">
        <color rgb="FF810262"/>
      </right>
      <top style="dashed">
        <color theme="0" tint="-0.499984740745262"/>
      </top>
      <bottom style="thin">
        <color theme="0" tint="-4.9989318521683403E-2"/>
      </bottom>
      <diagonal/>
    </border>
    <border>
      <left style="medium">
        <color rgb="FF810262"/>
      </left>
      <right/>
      <top style="thin">
        <color theme="0" tint="-4.9989318521683403E-2"/>
      </top>
      <bottom style="medium">
        <color rgb="FF810262"/>
      </bottom>
      <diagonal/>
    </border>
    <border>
      <left/>
      <right/>
      <top style="thin">
        <color theme="0" tint="-4.9989318521683403E-2"/>
      </top>
      <bottom style="medium">
        <color rgb="FF810262"/>
      </bottom>
      <diagonal/>
    </border>
    <border>
      <left/>
      <right style="medium">
        <color rgb="FF810262"/>
      </right>
      <top style="thin">
        <color theme="0" tint="-4.9989318521683403E-2"/>
      </top>
      <bottom style="medium">
        <color rgb="FF810262"/>
      </bottom>
      <diagonal/>
    </border>
    <border>
      <left/>
      <right style="medium">
        <color theme="0" tint="-0.499984740745262"/>
      </right>
      <top style="medium">
        <color theme="0" tint="-0.499984740745262"/>
      </top>
      <bottom style="thin">
        <color theme="0" tint="-4.9989318521683403E-2"/>
      </bottom>
      <diagonal/>
    </border>
    <border>
      <left/>
      <right style="medium">
        <color theme="0" tint="-0.499984740745262"/>
      </right>
      <top style="thin">
        <color theme="0" tint="-4.9989318521683403E-2"/>
      </top>
      <bottom style="thin">
        <color theme="0" tint="-4.9989318521683403E-2"/>
      </bottom>
      <diagonal/>
    </border>
    <border>
      <left/>
      <right style="medium">
        <color theme="0" tint="-0.499984740745262"/>
      </right>
      <top style="thin">
        <color theme="0" tint="-4.9989318521683403E-2"/>
      </top>
      <bottom style="dashed">
        <color theme="0" tint="-0.499984740745262"/>
      </bottom>
      <diagonal/>
    </border>
    <border>
      <left style="medium">
        <color theme="0" tint="-0.499984740745262"/>
      </left>
      <right/>
      <top style="dashed">
        <color theme="0" tint="-0.499984740745262"/>
      </top>
      <bottom style="thin">
        <color theme="0" tint="-4.9989318521683403E-2"/>
      </bottom>
      <diagonal/>
    </border>
    <border>
      <left/>
      <right style="medium">
        <color theme="0" tint="-0.499984740745262"/>
      </right>
      <top style="dashed">
        <color theme="0" tint="-0.499984740745262"/>
      </top>
      <bottom style="thin">
        <color theme="0" tint="-4.9989318521683403E-2"/>
      </bottom>
      <diagonal/>
    </border>
    <border>
      <left/>
      <right style="medium">
        <color theme="0" tint="-0.499984740745262"/>
      </right>
      <top style="thin">
        <color theme="0" tint="-4.9989318521683403E-2"/>
      </top>
      <bottom style="medium">
        <color theme="0" tint="-0.499984740745262"/>
      </bottom>
      <diagonal/>
    </border>
    <border>
      <left style="medium">
        <color rgb="FFC00000"/>
      </left>
      <right/>
      <top style="medium">
        <color rgb="FFC00000"/>
      </top>
      <bottom/>
      <diagonal/>
    </border>
    <border>
      <left/>
      <right style="medium">
        <color rgb="FFC00000"/>
      </right>
      <top style="medium">
        <color rgb="FFC00000"/>
      </top>
      <bottom/>
      <diagonal/>
    </border>
    <border>
      <left style="medium">
        <color rgb="FFC00000"/>
      </left>
      <right/>
      <top/>
      <bottom style="medium">
        <color rgb="FFC00000"/>
      </bottom>
      <diagonal/>
    </border>
    <border>
      <left/>
      <right style="medium">
        <color rgb="FFC00000"/>
      </right>
      <top/>
      <bottom style="medium">
        <color rgb="FFC00000"/>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s>
  <cellStyleXfs count="1">
    <xf numFmtId="0" fontId="0" fillId="0" borderId="0"/>
  </cellStyleXfs>
  <cellXfs count="307">
    <xf numFmtId="0" fontId="0" fillId="0" borderId="0" xfId="0"/>
    <xf numFmtId="0" fontId="0" fillId="0" borderId="0" xfId="0" applyFont="1" applyFill="1"/>
    <xf numFmtId="0" fontId="0" fillId="0" borderId="0" xfId="0" applyFont="1"/>
    <xf numFmtId="0" fontId="0" fillId="0" borderId="0" xfId="0" applyAlignment="1">
      <alignment vertical="top"/>
    </xf>
    <xf numFmtId="0" fontId="0" fillId="0" borderId="0" xfId="0" applyFont="1" applyAlignment="1">
      <alignment vertical="top"/>
    </xf>
    <xf numFmtId="0" fontId="2" fillId="0" borderId="0" xfId="0" applyFont="1"/>
    <xf numFmtId="0" fontId="1" fillId="0" borderId="0" xfId="0" applyFont="1"/>
    <xf numFmtId="0" fontId="2" fillId="0" borderId="0" xfId="0" applyFont="1" applyFill="1"/>
    <xf numFmtId="0" fontId="1" fillId="0" borderId="0" xfId="0" applyFont="1" applyFill="1"/>
    <xf numFmtId="0" fontId="3" fillId="0" borderId="0" xfId="0" applyFont="1" applyAlignment="1">
      <alignment vertical="top"/>
    </xf>
    <xf numFmtId="0" fontId="3" fillId="0" borderId="0" xfId="0" applyFont="1"/>
    <xf numFmtId="0" fontId="4" fillId="0" borderId="0" xfId="0" applyFont="1" applyAlignment="1">
      <alignment vertical="top"/>
    </xf>
    <xf numFmtId="0" fontId="4" fillId="0" borderId="0" xfId="0" applyFont="1"/>
    <xf numFmtId="0" fontId="2" fillId="0" borderId="0" xfId="0" applyFont="1" applyFill="1" applyAlignment="1">
      <alignment wrapText="1"/>
    </xf>
    <xf numFmtId="0" fontId="0" fillId="0" borderId="0" xfId="0" applyFont="1" applyFill="1" applyAlignment="1">
      <alignment wrapText="1"/>
    </xf>
    <xf numFmtId="0" fontId="1" fillId="0" borderId="0" xfId="0" applyFont="1" applyFill="1" applyAlignment="1">
      <alignment wrapText="1"/>
    </xf>
    <xf numFmtId="0" fontId="0" fillId="0" borderId="0" xfId="0" applyAlignment="1">
      <alignment wrapText="1"/>
    </xf>
    <xf numFmtId="0" fontId="2" fillId="0" borderId="0" xfId="0" applyFont="1" applyAlignment="1">
      <alignment wrapText="1"/>
    </xf>
    <xf numFmtId="0" fontId="1" fillId="0" borderId="0" xfId="0" applyFont="1" applyAlignment="1">
      <alignment wrapText="1"/>
    </xf>
    <xf numFmtId="0" fontId="0" fillId="0" borderId="0" xfId="0" applyFont="1" applyAlignment="1">
      <alignment wrapText="1"/>
    </xf>
    <xf numFmtId="0" fontId="8" fillId="0" borderId="0" xfId="0" applyFont="1" applyAlignment="1">
      <alignment horizontal="left" indent="1"/>
    </xf>
    <xf numFmtId="0" fontId="8" fillId="0" borderId="0" xfId="0" applyFont="1"/>
    <xf numFmtId="0" fontId="10" fillId="0" borderId="0" xfId="0" applyFont="1" applyAlignment="1">
      <alignment horizontal="left" vertical="top" wrapText="1" indent="1"/>
    </xf>
    <xf numFmtId="0" fontId="10" fillId="0" borderId="0" xfId="0" applyFont="1" applyAlignment="1">
      <alignment vertical="top" wrapText="1"/>
    </xf>
    <xf numFmtId="0" fontId="8" fillId="0" borderId="0" xfId="0" applyFont="1" applyAlignment="1">
      <alignment vertical="top"/>
    </xf>
    <xf numFmtId="0" fontId="14" fillId="0" borderId="0" xfId="0" applyFont="1" applyAlignment="1">
      <alignment horizontal="left" vertical="top" indent="1"/>
    </xf>
    <xf numFmtId="0" fontId="0" fillId="0" borderId="0" xfId="0" applyAlignment="1"/>
    <xf numFmtId="0" fontId="11" fillId="0" borderId="0" xfId="0" applyFont="1" applyAlignment="1"/>
    <xf numFmtId="0" fontId="15" fillId="0" borderId="0" xfId="0" applyFont="1" applyAlignment="1">
      <alignment vertical="top"/>
    </xf>
    <xf numFmtId="0" fontId="8" fillId="0" borderId="0" xfId="0" applyFont="1" applyAlignment="1"/>
    <xf numFmtId="0" fontId="3" fillId="0" borderId="0" xfId="0" applyFont="1" applyFill="1"/>
    <xf numFmtId="0" fontId="20" fillId="0" borderId="0" xfId="0" applyFont="1" applyAlignment="1">
      <alignment vertical="top"/>
    </xf>
    <xf numFmtId="0" fontId="3" fillId="0" borderId="81" xfId="0" applyFont="1" applyFill="1" applyBorder="1" applyAlignment="1">
      <alignment vertical="top"/>
    </xf>
    <xf numFmtId="0" fontId="3" fillId="0" borderId="83" xfId="0" applyFont="1" applyFill="1" applyBorder="1" applyAlignment="1">
      <alignment vertical="top"/>
    </xf>
    <xf numFmtId="0" fontId="10" fillId="0" borderId="0" xfId="0" applyFont="1" applyBorder="1" applyAlignment="1" applyProtection="1">
      <alignment vertical="top"/>
      <protection locked="0"/>
    </xf>
    <xf numFmtId="0" fontId="8" fillId="0" borderId="0" xfId="0" applyFont="1" applyBorder="1" applyAlignment="1" applyProtection="1">
      <protection locked="0"/>
    </xf>
    <xf numFmtId="0" fontId="16" fillId="0" borderId="85" xfId="0" applyFont="1" applyBorder="1" applyAlignment="1" applyProtection="1">
      <alignment horizontal="left" vertical="center" indent="1"/>
      <protection locked="0"/>
    </xf>
    <xf numFmtId="0" fontId="10" fillId="0" borderId="86" xfId="0" applyFont="1" applyBorder="1" applyAlignment="1" applyProtection="1">
      <alignment vertical="top"/>
      <protection locked="0"/>
    </xf>
    <xf numFmtId="0" fontId="8" fillId="0" borderId="86" xfId="0" applyFont="1" applyBorder="1" applyAlignment="1" applyProtection="1">
      <protection locked="0"/>
    </xf>
    <xf numFmtId="0" fontId="8" fillId="0" borderId="87" xfId="0" applyFont="1" applyBorder="1" applyAlignment="1" applyProtection="1">
      <protection locked="0"/>
    </xf>
    <xf numFmtId="0" fontId="10" fillId="0" borderId="88" xfId="0" applyFont="1" applyBorder="1" applyAlignment="1" applyProtection="1">
      <alignment vertical="top"/>
      <protection locked="0"/>
    </xf>
    <xf numFmtId="0" fontId="8" fillId="0" borderId="89" xfId="0" applyFont="1" applyBorder="1" applyAlignment="1" applyProtection="1">
      <protection locked="0"/>
    </xf>
    <xf numFmtId="164" fontId="0" fillId="0" borderId="32" xfId="0" applyNumberFormat="1" applyFont="1" applyBorder="1" applyProtection="1">
      <protection locked="0"/>
    </xf>
    <xf numFmtId="165" fontId="0" fillId="0" borderId="33" xfId="0" applyNumberFormat="1" applyFont="1" applyBorder="1" applyAlignment="1" applyProtection="1">
      <alignment horizontal="center"/>
      <protection locked="0"/>
    </xf>
    <xf numFmtId="164" fontId="0" fillId="0" borderId="33" xfId="0" applyNumberFormat="1" applyFont="1" applyBorder="1" applyAlignment="1" applyProtection="1">
      <alignment horizontal="center"/>
      <protection locked="0"/>
    </xf>
    <xf numFmtId="169" fontId="0" fillId="0" borderId="34" xfId="0" applyNumberFormat="1" applyFont="1" applyBorder="1" applyProtection="1">
      <protection locked="0"/>
    </xf>
    <xf numFmtId="0" fontId="0" fillId="0" borderId="2" xfId="0" applyFont="1" applyBorder="1" applyProtection="1">
      <protection locked="0"/>
    </xf>
    <xf numFmtId="164" fontId="0" fillId="0" borderId="43" xfId="0" applyNumberFormat="1" applyFont="1" applyBorder="1" applyProtection="1">
      <protection locked="0"/>
    </xf>
    <xf numFmtId="165" fontId="0" fillId="0" borderId="44" xfId="0" applyNumberFormat="1" applyFont="1" applyBorder="1" applyAlignment="1" applyProtection="1">
      <alignment horizontal="center"/>
      <protection locked="0"/>
    </xf>
    <xf numFmtId="164" fontId="0" fillId="0" borderId="44" xfId="0" applyNumberFormat="1" applyFont="1" applyBorder="1" applyAlignment="1" applyProtection="1">
      <alignment horizontal="center"/>
      <protection locked="0"/>
    </xf>
    <xf numFmtId="169" fontId="0" fillId="0" borderId="45" xfId="0" applyNumberFormat="1" applyFont="1" applyBorder="1" applyProtection="1">
      <protection locked="0"/>
    </xf>
    <xf numFmtId="164" fontId="0" fillId="0" borderId="54" xfId="0" applyNumberFormat="1" applyFont="1" applyBorder="1" applyProtection="1">
      <protection locked="0"/>
    </xf>
    <xf numFmtId="165" fontId="0" fillId="0" borderId="9" xfId="0" applyNumberFormat="1" applyFont="1" applyBorder="1" applyAlignment="1" applyProtection="1">
      <alignment horizontal="center"/>
      <protection locked="0"/>
    </xf>
    <xf numFmtId="164" fontId="0" fillId="0" borderId="9" xfId="0" applyNumberFormat="1" applyFont="1" applyBorder="1" applyAlignment="1" applyProtection="1">
      <alignment horizontal="center"/>
      <protection locked="0"/>
    </xf>
    <xf numFmtId="169" fontId="0" fillId="0" borderId="75" xfId="0" applyNumberFormat="1" applyFont="1" applyBorder="1" applyProtection="1">
      <protection locked="0"/>
    </xf>
    <xf numFmtId="164" fontId="0" fillId="0" borderId="35" xfId="0" applyNumberFormat="1" applyFont="1" applyBorder="1" applyProtection="1">
      <protection locked="0"/>
    </xf>
    <xf numFmtId="165" fontId="0" fillId="0" borderId="10" xfId="0" applyNumberFormat="1" applyFont="1" applyBorder="1" applyAlignment="1" applyProtection="1">
      <alignment horizontal="center"/>
      <protection locked="0"/>
    </xf>
    <xf numFmtId="166" fontId="0" fillId="0" borderId="10" xfId="0" applyNumberFormat="1" applyFont="1" applyBorder="1" applyAlignment="1" applyProtection="1">
      <alignment horizontal="center"/>
      <protection locked="0"/>
    </xf>
    <xf numFmtId="169" fontId="0" fillId="0" borderId="36" xfId="0" applyNumberFormat="1" applyFont="1" applyBorder="1" applyProtection="1">
      <protection locked="0"/>
    </xf>
    <xf numFmtId="0" fontId="0" fillId="0" borderId="0" xfId="0" applyFont="1" applyBorder="1" applyProtection="1">
      <protection locked="0"/>
    </xf>
    <xf numFmtId="164" fontId="0" fillId="0" borderId="46" xfId="0" applyNumberFormat="1" applyFont="1" applyBorder="1" applyProtection="1">
      <protection locked="0"/>
    </xf>
    <xf numFmtId="169" fontId="0" fillId="0" borderId="47" xfId="0" applyNumberFormat="1" applyFont="1" applyBorder="1" applyProtection="1">
      <protection locked="0"/>
    </xf>
    <xf numFmtId="164" fontId="0" fillId="0" borderId="55" xfId="0" applyNumberFormat="1" applyFont="1" applyBorder="1" applyProtection="1">
      <protection locked="0"/>
    </xf>
    <xf numFmtId="169" fontId="0" fillId="0" borderId="76" xfId="0" applyNumberFormat="1" applyFont="1" applyBorder="1" applyProtection="1">
      <protection locked="0"/>
    </xf>
    <xf numFmtId="164" fontId="0" fillId="0" borderId="37" xfId="0" applyNumberFormat="1" applyFont="1" applyBorder="1" applyProtection="1">
      <protection locked="0"/>
    </xf>
    <xf numFmtId="165" fontId="0" fillId="0" borderId="11" xfId="0" applyNumberFormat="1" applyFont="1" applyBorder="1" applyAlignment="1" applyProtection="1">
      <alignment horizontal="center"/>
      <protection locked="0"/>
    </xf>
    <xf numFmtId="166" fontId="0" fillId="0" borderId="11" xfId="0" applyNumberFormat="1" applyFont="1" applyBorder="1" applyAlignment="1" applyProtection="1">
      <alignment horizontal="center"/>
      <protection locked="0"/>
    </xf>
    <xf numFmtId="169" fontId="0" fillId="0" borderId="38" xfId="0" applyNumberFormat="1" applyFont="1" applyBorder="1" applyProtection="1">
      <protection locked="0"/>
    </xf>
    <xf numFmtId="0" fontId="0" fillId="0" borderId="8" xfId="0" applyFont="1" applyBorder="1" applyProtection="1">
      <protection locked="0"/>
    </xf>
    <xf numFmtId="164" fontId="0" fillId="0" borderId="48" xfId="0" applyNumberFormat="1" applyFont="1" applyBorder="1" applyProtection="1">
      <protection locked="0"/>
    </xf>
    <xf numFmtId="169" fontId="0" fillId="0" borderId="49" xfId="0" applyNumberFormat="1" applyFont="1" applyBorder="1" applyProtection="1">
      <protection locked="0"/>
    </xf>
    <xf numFmtId="164" fontId="0" fillId="0" borderId="60" xfId="0" applyNumberFormat="1" applyFont="1" applyBorder="1" applyProtection="1">
      <protection locked="0"/>
    </xf>
    <xf numFmtId="169" fontId="0" fillId="0" borderId="77" xfId="0" applyNumberFormat="1" applyFont="1" applyBorder="1" applyProtection="1">
      <protection locked="0"/>
    </xf>
    <xf numFmtId="165" fontId="0" fillId="0" borderId="44" xfId="0" applyNumberFormat="1" applyFont="1" applyBorder="1" applyProtection="1">
      <protection locked="0"/>
    </xf>
    <xf numFmtId="165" fontId="0" fillId="0" borderId="9" xfId="0" applyNumberFormat="1" applyFont="1" applyBorder="1" applyProtection="1">
      <protection locked="0"/>
    </xf>
    <xf numFmtId="0" fontId="0" fillId="0" borderId="9" xfId="0" applyFont="1" applyBorder="1" applyAlignment="1" applyProtection="1">
      <alignment horizontal="left" indent="1"/>
    </xf>
    <xf numFmtId="0" fontId="0" fillId="0" borderId="10" xfId="0" applyFont="1" applyBorder="1" applyAlignment="1" applyProtection="1">
      <alignment horizontal="left" indent="1"/>
    </xf>
    <xf numFmtId="0" fontId="0" fillId="0" borderId="11" xfId="0" applyFont="1" applyBorder="1" applyAlignment="1" applyProtection="1">
      <alignment horizontal="left" indent="1"/>
    </xf>
    <xf numFmtId="0" fontId="23" fillId="3" borderId="21" xfId="0" applyFont="1" applyFill="1" applyBorder="1" applyAlignment="1" applyProtection="1">
      <alignment horizontal="center" vertical="top" wrapText="1"/>
    </xf>
    <xf numFmtId="0" fontId="23" fillId="3" borderId="22" xfId="0" applyFont="1" applyFill="1" applyBorder="1" applyAlignment="1" applyProtection="1">
      <alignment horizontal="center" vertical="top" wrapText="1"/>
    </xf>
    <xf numFmtId="0" fontId="23" fillId="3" borderId="23" xfId="0" applyFont="1" applyFill="1" applyBorder="1" applyAlignment="1" applyProtection="1">
      <alignment horizontal="center" vertical="top" wrapText="1"/>
    </xf>
    <xf numFmtId="0" fontId="8" fillId="0" borderId="0" xfId="0" applyFont="1" applyProtection="1"/>
    <xf numFmtId="0" fontId="23" fillId="4" borderId="29" xfId="0" applyFont="1" applyFill="1" applyBorder="1" applyAlignment="1" applyProtection="1">
      <alignment horizontal="center" vertical="top" wrapText="1"/>
    </xf>
    <xf numFmtId="0" fontId="23" fillId="4" borderId="30" xfId="0" applyFont="1" applyFill="1" applyBorder="1" applyAlignment="1" applyProtection="1">
      <alignment horizontal="center" vertical="top" wrapText="1"/>
    </xf>
    <xf numFmtId="0" fontId="23" fillId="4" borderId="31" xfId="0" applyFont="1" applyFill="1" applyBorder="1" applyAlignment="1" applyProtection="1">
      <alignment horizontal="center" vertical="top" wrapText="1"/>
    </xf>
    <xf numFmtId="0" fontId="23" fillId="2" borderId="5" xfId="0" applyFont="1" applyFill="1" applyBorder="1" applyAlignment="1" applyProtection="1">
      <alignment horizontal="center" vertical="top" wrapText="1"/>
    </xf>
    <xf numFmtId="0" fontId="23" fillId="2" borderId="6" xfId="0" applyFont="1" applyFill="1" applyBorder="1" applyAlignment="1" applyProtection="1">
      <alignment horizontal="center" vertical="top" wrapText="1"/>
    </xf>
    <xf numFmtId="0" fontId="23" fillId="2" borderId="7" xfId="0" applyFont="1" applyFill="1" applyBorder="1" applyAlignment="1" applyProtection="1">
      <alignment horizontal="center" vertical="top" wrapText="1"/>
    </xf>
    <xf numFmtId="0" fontId="8" fillId="0" borderId="9" xfId="0" applyFont="1" applyBorder="1" applyAlignment="1" applyProtection="1">
      <alignment horizontal="left" indent="1"/>
    </xf>
    <xf numFmtId="164" fontId="8" fillId="0" borderId="32" xfId="0" applyNumberFormat="1" applyFont="1" applyBorder="1" applyProtection="1">
      <protection locked="0"/>
    </xf>
    <xf numFmtId="165" fontId="8" fillId="0" borderId="33" xfId="0" applyNumberFormat="1" applyFont="1" applyBorder="1" applyAlignment="1" applyProtection="1">
      <alignment horizontal="center"/>
      <protection locked="0"/>
    </xf>
    <xf numFmtId="164" fontId="8" fillId="0" borderId="33" xfId="0" applyNumberFormat="1" applyFont="1" applyBorder="1" applyAlignment="1" applyProtection="1">
      <alignment horizontal="center"/>
      <protection locked="0"/>
    </xf>
    <xf numFmtId="169" fontId="8" fillId="0" borderId="34" xfId="0" applyNumberFormat="1" applyFont="1" applyBorder="1" applyProtection="1">
      <protection locked="0"/>
    </xf>
    <xf numFmtId="0" fontId="8" fillId="0" borderId="2" xfId="0" applyFont="1" applyBorder="1" applyProtection="1">
      <protection locked="0"/>
    </xf>
    <xf numFmtId="164" fontId="8" fillId="0" borderId="43" xfId="0" applyNumberFormat="1" applyFont="1" applyBorder="1" applyProtection="1">
      <protection locked="0"/>
    </xf>
    <xf numFmtId="165" fontId="8" fillId="0" borderId="44" xfId="0" applyNumberFormat="1" applyFont="1" applyBorder="1" applyAlignment="1" applyProtection="1">
      <alignment horizontal="center"/>
      <protection locked="0"/>
    </xf>
    <xf numFmtId="164" fontId="8" fillId="0" borderId="44" xfId="0" applyNumberFormat="1" applyFont="1" applyBorder="1" applyAlignment="1" applyProtection="1">
      <alignment horizontal="center"/>
      <protection locked="0"/>
    </xf>
    <xf numFmtId="169" fontId="8" fillId="0" borderId="45" xfId="0" applyNumberFormat="1" applyFont="1" applyBorder="1" applyProtection="1">
      <protection locked="0"/>
    </xf>
    <xf numFmtId="164" fontId="8" fillId="0" borderId="54" xfId="0" applyNumberFormat="1" applyFont="1" applyBorder="1" applyProtection="1">
      <protection locked="0"/>
    </xf>
    <xf numFmtId="165" fontId="8" fillId="0" borderId="9" xfId="0" applyNumberFormat="1" applyFont="1" applyBorder="1" applyAlignment="1" applyProtection="1">
      <alignment horizontal="center"/>
      <protection locked="0"/>
    </xf>
    <xf numFmtId="164" fontId="8" fillId="0" borderId="9" xfId="0" applyNumberFormat="1" applyFont="1" applyBorder="1" applyAlignment="1" applyProtection="1">
      <alignment horizontal="center"/>
      <protection locked="0"/>
    </xf>
    <xf numFmtId="169" fontId="8" fillId="0" borderId="75" xfId="0" applyNumberFormat="1" applyFont="1" applyBorder="1" applyProtection="1">
      <protection locked="0"/>
    </xf>
    <xf numFmtId="0" fontId="8" fillId="0" borderId="10" xfId="0" applyFont="1" applyBorder="1" applyAlignment="1" applyProtection="1">
      <alignment horizontal="left" indent="1"/>
    </xf>
    <xf numFmtId="164" fontId="8" fillId="0" borderId="35" xfId="0" applyNumberFormat="1" applyFont="1" applyBorder="1" applyProtection="1">
      <protection locked="0"/>
    </xf>
    <xf numFmtId="165" fontId="8" fillId="0" borderId="10" xfId="0" applyNumberFormat="1" applyFont="1" applyBorder="1" applyAlignment="1" applyProtection="1">
      <alignment horizontal="center"/>
      <protection locked="0"/>
    </xf>
    <xf numFmtId="166" fontId="8" fillId="0" borderId="10" xfId="0" applyNumberFormat="1" applyFont="1" applyBorder="1" applyAlignment="1" applyProtection="1">
      <alignment horizontal="center"/>
      <protection locked="0"/>
    </xf>
    <xf numFmtId="169" fontId="8" fillId="0" borderId="36" xfId="0" applyNumberFormat="1" applyFont="1" applyBorder="1" applyProtection="1">
      <protection locked="0"/>
    </xf>
    <xf numFmtId="0" fontId="8" fillId="0" borderId="0" xfId="0" applyFont="1" applyBorder="1" applyProtection="1">
      <protection locked="0"/>
    </xf>
    <xf numFmtId="164" fontId="8" fillId="0" borderId="46" xfId="0" applyNumberFormat="1" applyFont="1" applyBorder="1" applyProtection="1">
      <protection locked="0"/>
    </xf>
    <xf numFmtId="169" fontId="8" fillId="0" borderId="47" xfId="0" applyNumberFormat="1" applyFont="1" applyBorder="1" applyProtection="1">
      <protection locked="0"/>
    </xf>
    <xf numFmtId="164" fontId="8" fillId="0" borderId="55" xfId="0" applyNumberFormat="1" applyFont="1" applyBorder="1" applyProtection="1">
      <protection locked="0"/>
    </xf>
    <xf numFmtId="169" fontId="8" fillId="0" borderId="76" xfId="0" applyNumberFormat="1" applyFont="1" applyBorder="1" applyProtection="1">
      <protection locked="0"/>
    </xf>
    <xf numFmtId="0" fontId="8" fillId="0" borderId="11" xfId="0" applyFont="1" applyBorder="1" applyAlignment="1" applyProtection="1">
      <alignment horizontal="left" indent="1"/>
    </xf>
    <xf numFmtId="164" fontId="8" fillId="0" borderId="37" xfId="0" applyNumberFormat="1" applyFont="1" applyBorder="1" applyProtection="1">
      <protection locked="0"/>
    </xf>
    <xf numFmtId="165" fontId="8" fillId="0" borderId="11" xfId="0" applyNumberFormat="1" applyFont="1" applyBorder="1" applyAlignment="1" applyProtection="1">
      <alignment horizontal="center"/>
      <protection locked="0"/>
    </xf>
    <xf numFmtId="166" fontId="8" fillId="0" borderId="11" xfId="0" applyNumberFormat="1" applyFont="1" applyBorder="1" applyAlignment="1" applyProtection="1">
      <alignment horizontal="center"/>
      <protection locked="0"/>
    </xf>
    <xf numFmtId="169" fontId="8" fillId="0" borderId="38" xfId="0" applyNumberFormat="1" applyFont="1" applyBorder="1" applyProtection="1">
      <protection locked="0"/>
    </xf>
    <xf numFmtId="0" fontId="8" fillId="0" borderId="8" xfId="0" applyFont="1" applyBorder="1" applyProtection="1">
      <protection locked="0"/>
    </xf>
    <xf numFmtId="164" fontId="8" fillId="0" borderId="48" xfId="0" applyNumberFormat="1" applyFont="1" applyBorder="1" applyProtection="1">
      <protection locked="0"/>
    </xf>
    <xf numFmtId="169" fontId="8" fillId="0" borderId="49" xfId="0" applyNumberFormat="1" applyFont="1" applyBorder="1" applyProtection="1">
      <protection locked="0"/>
    </xf>
    <xf numFmtId="164" fontId="8" fillId="0" borderId="60" xfId="0" applyNumberFormat="1" applyFont="1" applyBorder="1" applyProtection="1">
      <protection locked="0"/>
    </xf>
    <xf numFmtId="169" fontId="8" fillId="0" borderId="77" xfId="0" applyNumberFormat="1" applyFont="1" applyBorder="1" applyProtection="1">
      <protection locked="0"/>
    </xf>
    <xf numFmtId="0" fontId="14" fillId="0" borderId="6" xfId="0" applyNumberFormat="1" applyFont="1" applyBorder="1" applyAlignment="1" applyProtection="1">
      <alignment horizontal="left" indent="1"/>
    </xf>
    <xf numFmtId="164" fontId="14" fillId="0" borderId="39" xfId="0" applyNumberFormat="1" applyFont="1" applyBorder="1" applyProtection="1">
      <protection locked="0"/>
    </xf>
    <xf numFmtId="165" fontId="14" fillId="0" borderId="6" xfId="0" applyNumberFormat="1" applyFont="1" applyBorder="1" applyAlignment="1" applyProtection="1">
      <alignment horizontal="center"/>
      <protection locked="0"/>
    </xf>
    <xf numFmtId="166" fontId="14" fillId="0" borderId="6" xfId="0" applyNumberFormat="1" applyFont="1" applyBorder="1" applyAlignment="1" applyProtection="1">
      <alignment horizontal="center"/>
      <protection locked="0"/>
    </xf>
    <xf numFmtId="169" fontId="14" fillId="0" borderId="40" xfId="0" applyNumberFormat="1" applyFont="1" applyBorder="1" applyProtection="1">
      <protection locked="0"/>
    </xf>
    <xf numFmtId="0" fontId="14" fillId="0" borderId="6" xfId="0" applyFont="1" applyBorder="1" applyProtection="1">
      <protection locked="0"/>
    </xf>
    <xf numFmtId="164" fontId="14" fillId="0" borderId="50" xfId="0" applyNumberFormat="1" applyFont="1" applyBorder="1" applyProtection="1">
      <protection locked="0"/>
    </xf>
    <xf numFmtId="169" fontId="14" fillId="0" borderId="51" xfId="0" applyNumberFormat="1" applyFont="1" applyBorder="1" applyProtection="1">
      <protection locked="0"/>
    </xf>
    <xf numFmtId="164" fontId="14" fillId="0" borderId="5" xfId="0" applyNumberFormat="1" applyFont="1" applyBorder="1" applyProtection="1">
      <protection locked="0"/>
    </xf>
    <xf numFmtId="169" fontId="14" fillId="0" borderId="7" xfId="0" applyNumberFormat="1" applyFont="1" applyBorder="1" applyProtection="1">
      <protection locked="0"/>
    </xf>
    <xf numFmtId="0" fontId="8" fillId="0" borderId="0" xfId="0" applyFont="1" applyAlignment="1" applyProtection="1">
      <alignment horizontal="left" indent="1"/>
    </xf>
    <xf numFmtId="164" fontId="8" fillId="0" borderId="19" xfId="0" applyNumberFormat="1" applyFont="1" applyBorder="1" applyProtection="1">
      <protection locked="0"/>
    </xf>
    <xf numFmtId="165" fontId="8" fillId="0" borderId="13" xfId="0" applyNumberFormat="1" applyFont="1" applyBorder="1" applyAlignment="1" applyProtection="1">
      <alignment horizontal="center"/>
      <protection locked="0"/>
    </xf>
    <xf numFmtId="166" fontId="8" fillId="0" borderId="13" xfId="0" applyNumberFormat="1" applyFont="1" applyBorder="1" applyAlignment="1" applyProtection="1">
      <alignment horizontal="center"/>
      <protection locked="0"/>
    </xf>
    <xf numFmtId="169" fontId="8" fillId="0" borderId="20" xfId="0" applyNumberFormat="1" applyFont="1" applyBorder="1" applyProtection="1">
      <protection locked="0"/>
    </xf>
    <xf numFmtId="0" fontId="8" fillId="0" borderId="0" xfId="0" applyFont="1" applyProtection="1">
      <protection locked="0"/>
    </xf>
    <xf numFmtId="164" fontId="8" fillId="0" borderId="27" xfId="0" applyNumberFormat="1" applyFont="1" applyBorder="1" applyProtection="1">
      <protection locked="0"/>
    </xf>
    <xf numFmtId="169" fontId="8" fillId="0" borderId="28" xfId="0" applyNumberFormat="1" applyFont="1" applyBorder="1" applyProtection="1">
      <protection locked="0"/>
    </xf>
    <xf numFmtId="164" fontId="8" fillId="0" borderId="14" xfId="0" applyNumberFormat="1" applyFont="1" applyBorder="1" applyProtection="1">
      <protection locked="0"/>
    </xf>
    <xf numFmtId="169" fontId="8" fillId="0" borderId="12" xfId="0" applyNumberFormat="1" applyFont="1" applyBorder="1" applyProtection="1">
      <protection locked="0"/>
    </xf>
    <xf numFmtId="164" fontId="8" fillId="0" borderId="41" xfId="0" applyNumberFormat="1" applyFont="1" applyBorder="1" applyProtection="1">
      <protection locked="0"/>
    </xf>
    <xf numFmtId="169" fontId="8" fillId="0" borderId="42" xfId="0" applyNumberFormat="1" applyFont="1" applyBorder="1" applyProtection="1">
      <protection locked="0"/>
    </xf>
    <xf numFmtId="164" fontId="8" fillId="0" borderId="52" xfId="0" applyNumberFormat="1" applyFont="1" applyBorder="1" applyProtection="1">
      <protection locked="0"/>
    </xf>
    <xf numFmtId="169" fontId="8" fillId="0" borderId="53" xfId="0" applyNumberFormat="1" applyFont="1" applyBorder="1" applyProtection="1">
      <protection locked="0"/>
    </xf>
    <xf numFmtId="0" fontId="8" fillId="0" borderId="15" xfId="0" applyFont="1" applyBorder="1" applyProtection="1">
      <protection locked="0"/>
    </xf>
    <xf numFmtId="0" fontId="8" fillId="0" borderId="4" xfId="0" applyFont="1" applyBorder="1" applyProtection="1">
      <protection locked="0"/>
    </xf>
    <xf numFmtId="0" fontId="8" fillId="0" borderId="24" xfId="0" applyFont="1" applyBorder="1" applyProtection="1">
      <protection locked="0"/>
    </xf>
    <xf numFmtId="164" fontId="14" fillId="0" borderId="21" xfId="0" applyNumberFormat="1" applyFont="1" applyBorder="1" applyProtection="1">
      <protection locked="0"/>
    </xf>
    <xf numFmtId="165" fontId="14" fillId="0" borderId="22" xfId="0" applyNumberFormat="1" applyFont="1" applyBorder="1" applyAlignment="1" applyProtection="1">
      <alignment horizontal="center"/>
      <protection locked="0"/>
    </xf>
    <xf numFmtId="166" fontId="14" fillId="0" borderId="22" xfId="0" applyNumberFormat="1" applyFont="1" applyBorder="1" applyAlignment="1" applyProtection="1">
      <alignment horizontal="center"/>
      <protection locked="0"/>
    </xf>
    <xf numFmtId="169" fontId="14" fillId="0" borderId="23" xfId="0" applyNumberFormat="1" applyFont="1" applyBorder="1" applyProtection="1">
      <protection locked="0"/>
    </xf>
    <xf numFmtId="164" fontId="14" fillId="0" borderId="29" xfId="0" applyNumberFormat="1" applyFont="1" applyBorder="1" applyProtection="1">
      <protection locked="0"/>
    </xf>
    <xf numFmtId="165" fontId="14" fillId="0" borderId="30" xfId="0" applyNumberFormat="1" applyFont="1" applyBorder="1" applyAlignment="1" applyProtection="1">
      <alignment horizontal="center"/>
      <protection locked="0"/>
    </xf>
    <xf numFmtId="166" fontId="14" fillId="0" borderId="30" xfId="0" applyNumberFormat="1" applyFont="1" applyBorder="1" applyAlignment="1" applyProtection="1">
      <alignment horizontal="center"/>
      <protection locked="0"/>
    </xf>
    <xf numFmtId="169" fontId="14" fillId="0" borderId="31" xfId="0" applyNumberFormat="1" applyFont="1" applyBorder="1" applyProtection="1">
      <protection locked="0"/>
    </xf>
    <xf numFmtId="0" fontId="8" fillId="0" borderId="0" xfId="0" applyFont="1" applyAlignment="1" applyProtection="1">
      <alignment horizontal="left"/>
    </xf>
    <xf numFmtId="0" fontId="23" fillId="2" borderId="13" xfId="0" applyFont="1" applyFill="1" applyBorder="1" applyAlignment="1" applyProtection="1">
      <alignment horizontal="center" vertical="top" wrapText="1"/>
    </xf>
    <xf numFmtId="0" fontId="23" fillId="2" borderId="12" xfId="0" applyFont="1" applyFill="1" applyBorder="1" applyAlignment="1" applyProtection="1">
      <alignment horizontal="center" vertical="top" wrapText="1"/>
    </xf>
    <xf numFmtId="170" fontId="27" fillId="0" borderId="34" xfId="0" applyNumberFormat="1" applyFont="1" applyBorder="1" applyProtection="1">
      <protection locked="0"/>
    </xf>
    <xf numFmtId="165" fontId="8" fillId="0" borderId="44" xfId="0" applyNumberFormat="1" applyFont="1" applyBorder="1" applyProtection="1">
      <protection locked="0"/>
    </xf>
    <xf numFmtId="170" fontId="27" fillId="0" borderId="45" xfId="0" applyNumberFormat="1" applyFont="1" applyBorder="1" applyProtection="1">
      <protection locked="0"/>
    </xf>
    <xf numFmtId="165" fontId="8" fillId="0" borderId="9" xfId="0" applyNumberFormat="1" applyFont="1" applyBorder="1" applyProtection="1">
      <protection locked="0"/>
    </xf>
    <xf numFmtId="170" fontId="27" fillId="0" borderId="75" xfId="0" applyNumberFormat="1" applyFont="1" applyBorder="1" applyProtection="1">
      <protection locked="0"/>
    </xf>
    <xf numFmtId="170" fontId="27" fillId="0" borderId="36" xfId="0" applyNumberFormat="1" applyFont="1" applyBorder="1" applyProtection="1">
      <protection locked="0"/>
    </xf>
    <xf numFmtId="165" fontId="8" fillId="0" borderId="10" xfId="0" applyNumberFormat="1" applyFont="1" applyBorder="1" applyProtection="1">
      <protection locked="0"/>
    </xf>
    <xf numFmtId="170" fontId="27" fillId="0" borderId="47" xfId="0" applyNumberFormat="1" applyFont="1" applyBorder="1" applyProtection="1">
      <protection locked="0"/>
    </xf>
    <xf numFmtId="170" fontId="27" fillId="0" borderId="76" xfId="0" applyNumberFormat="1" applyFont="1" applyBorder="1" applyProtection="1">
      <protection locked="0"/>
    </xf>
    <xf numFmtId="165" fontId="8" fillId="0" borderId="57" xfId="0" applyNumberFormat="1" applyFont="1" applyBorder="1" applyAlignment="1" applyProtection="1">
      <alignment horizontal="center"/>
      <protection locked="0"/>
    </xf>
    <xf numFmtId="170" fontId="27" fillId="0" borderId="59" xfId="0" applyNumberFormat="1" applyFont="1" applyBorder="1" applyProtection="1">
      <protection locked="0"/>
    </xf>
    <xf numFmtId="165" fontId="8" fillId="0" borderId="11" xfId="0" applyNumberFormat="1" applyFont="1" applyBorder="1" applyProtection="1">
      <protection locked="0"/>
    </xf>
    <xf numFmtId="170" fontId="27" fillId="0" borderId="49" xfId="0" applyNumberFormat="1" applyFont="1" applyBorder="1" applyProtection="1">
      <protection locked="0"/>
    </xf>
    <xf numFmtId="170" fontId="27" fillId="0" borderId="77" xfId="0" applyNumberFormat="1" applyFont="1" applyBorder="1" applyProtection="1">
      <protection locked="0"/>
    </xf>
    <xf numFmtId="0" fontId="27" fillId="0" borderId="61" xfId="0" applyFont="1" applyBorder="1" applyAlignment="1" applyProtection="1">
      <alignment horizontal="left" indent="1"/>
      <protection locked="0"/>
    </xf>
    <xf numFmtId="0" fontId="14" fillId="0" borderId="62" xfId="0" applyFont="1" applyBorder="1" applyAlignment="1" applyProtection="1">
      <protection locked="0"/>
    </xf>
    <xf numFmtId="0" fontId="14" fillId="0" borderId="63" xfId="0" applyFont="1" applyBorder="1" applyProtection="1">
      <protection locked="0"/>
    </xf>
    <xf numFmtId="0" fontId="14" fillId="0" borderId="62" xfId="0" applyFont="1" applyBorder="1" applyProtection="1">
      <protection locked="0"/>
    </xf>
    <xf numFmtId="170" fontId="27" fillId="0" borderId="64" xfId="0" applyNumberFormat="1" applyFont="1" applyBorder="1" applyProtection="1">
      <protection locked="0"/>
    </xf>
    <xf numFmtId="0" fontId="14" fillId="0" borderId="16" xfId="0" applyFont="1" applyBorder="1" applyProtection="1">
      <protection locked="0"/>
    </xf>
    <xf numFmtId="0" fontId="14" fillId="0" borderId="70" xfId="0" applyFont="1" applyBorder="1" applyProtection="1">
      <protection locked="0"/>
    </xf>
    <xf numFmtId="170" fontId="27" fillId="0" borderId="71" xfId="0" applyNumberFormat="1" applyFont="1" applyBorder="1" applyProtection="1">
      <protection locked="0"/>
    </xf>
    <xf numFmtId="0" fontId="14" fillId="0" borderId="78" xfId="0" applyFont="1" applyBorder="1" applyProtection="1">
      <protection locked="0"/>
    </xf>
    <xf numFmtId="170" fontId="27" fillId="0" borderId="79" xfId="0" applyNumberFormat="1" applyFont="1" applyBorder="1" applyProtection="1">
      <protection locked="0"/>
    </xf>
    <xf numFmtId="0" fontId="27" fillId="0" borderId="65" xfId="0" applyFont="1" applyBorder="1" applyAlignment="1" applyProtection="1">
      <alignment horizontal="left" indent="1"/>
      <protection locked="0"/>
    </xf>
    <xf numFmtId="0" fontId="14" fillId="0" borderId="66" xfId="0" applyFont="1" applyBorder="1" applyAlignment="1" applyProtection="1">
      <protection locked="0"/>
    </xf>
    <xf numFmtId="0" fontId="14" fillId="0" borderId="67" xfId="0" applyFont="1" applyBorder="1" applyProtection="1">
      <protection locked="0"/>
    </xf>
    <xf numFmtId="0" fontId="14" fillId="0" borderId="68" xfId="0" applyFont="1" applyBorder="1" applyProtection="1">
      <protection locked="0"/>
    </xf>
    <xf numFmtId="170" fontId="27" fillId="0" borderId="69" xfId="0" applyNumberFormat="1" applyFont="1" applyBorder="1" applyProtection="1">
      <protection locked="0"/>
    </xf>
    <xf numFmtId="0" fontId="14" fillId="0" borderId="72" xfId="0" applyFont="1" applyBorder="1" applyProtection="1">
      <protection locked="0"/>
    </xf>
    <xf numFmtId="0" fontId="14" fillId="0" borderId="73" xfId="0" applyFont="1" applyBorder="1" applyProtection="1">
      <protection locked="0"/>
    </xf>
    <xf numFmtId="170" fontId="27" fillId="0" borderId="74" xfId="0" applyNumberFormat="1" applyFont="1" applyBorder="1" applyProtection="1">
      <protection locked="0"/>
    </xf>
    <xf numFmtId="0" fontId="14" fillId="0" borderId="65" xfId="0" applyFont="1" applyBorder="1" applyProtection="1">
      <protection locked="0"/>
    </xf>
    <xf numFmtId="0" fontId="14" fillId="0" borderId="66" xfId="0" applyFont="1" applyBorder="1" applyProtection="1">
      <protection locked="0"/>
    </xf>
    <xf numFmtId="170" fontId="27" fillId="0" borderId="80" xfId="0" applyNumberFormat="1" applyFont="1" applyBorder="1" applyProtection="1">
      <protection locked="0"/>
    </xf>
    <xf numFmtId="0" fontId="14" fillId="0" borderId="14" xfId="0" applyFont="1" applyBorder="1" applyAlignment="1" applyProtection="1">
      <alignment horizontal="centerContinuous"/>
    </xf>
    <xf numFmtId="165" fontId="29" fillId="0" borderId="9" xfId="0" applyNumberFormat="1" applyFont="1" applyBorder="1" applyAlignment="1" applyProtection="1">
      <alignment horizontal="center"/>
      <protection locked="0"/>
    </xf>
    <xf numFmtId="165" fontId="29" fillId="0" borderId="10" xfId="0" applyNumberFormat="1" applyFont="1" applyBorder="1" applyAlignment="1" applyProtection="1">
      <alignment horizontal="center"/>
      <protection locked="0"/>
    </xf>
    <xf numFmtId="165" fontId="29" fillId="0" borderId="66" xfId="0" applyNumberFormat="1" applyFont="1" applyBorder="1" applyAlignment="1" applyProtection="1">
      <alignment horizontal="center"/>
      <protection locked="0"/>
    </xf>
    <xf numFmtId="0" fontId="27" fillId="0" borderId="0" xfId="0" applyFont="1" applyAlignment="1" applyProtection="1">
      <alignment horizontal="center"/>
    </xf>
    <xf numFmtId="0" fontId="27" fillId="0" borderId="0" xfId="0" applyFont="1" applyAlignment="1" applyProtection="1">
      <alignment horizontal="left" indent="1"/>
    </xf>
    <xf numFmtId="0" fontId="27" fillId="0" borderId="0" xfId="0" applyFont="1" applyProtection="1"/>
    <xf numFmtId="0" fontId="8" fillId="0" borderId="75" xfId="0" applyFont="1" applyBorder="1" applyProtection="1"/>
    <xf numFmtId="0" fontId="8" fillId="0" borderId="76" xfId="0" applyFont="1" applyBorder="1" applyProtection="1"/>
    <xf numFmtId="0" fontId="8" fillId="0" borderId="80" xfId="0" applyFont="1" applyBorder="1" applyProtection="1"/>
    <xf numFmtId="0" fontId="14" fillId="0" borderId="13" xfId="0" applyFont="1" applyBorder="1" applyAlignment="1" applyProtection="1">
      <alignment horizontal="centerContinuous"/>
    </xf>
    <xf numFmtId="0" fontId="8" fillId="0" borderId="54" xfId="0" applyFont="1" applyBorder="1" applyProtection="1"/>
    <xf numFmtId="0" fontId="8" fillId="0" borderId="55" xfId="0" applyFont="1" applyBorder="1" applyProtection="1"/>
    <xf numFmtId="0" fontId="8" fillId="0" borderId="65" xfId="0" applyFont="1" applyBorder="1" applyProtection="1"/>
    <xf numFmtId="0" fontId="14" fillId="0" borderId="12" xfId="0" applyFont="1" applyBorder="1" applyAlignment="1" applyProtection="1">
      <alignment horizontal="centerContinuous"/>
    </xf>
    <xf numFmtId="0" fontId="12" fillId="0" borderId="0" xfId="0" applyFont="1" applyAlignment="1" applyProtection="1"/>
    <xf numFmtId="0" fontId="13" fillId="0" borderId="0" xfId="0" applyFont="1" applyAlignment="1" applyProtection="1"/>
    <xf numFmtId="0" fontId="31" fillId="0" borderId="0" xfId="0" applyFont="1" applyAlignment="1" applyProtection="1"/>
    <xf numFmtId="0" fontId="8" fillId="0" borderId="0" xfId="0" applyFont="1" applyAlignment="1" applyProtection="1"/>
    <xf numFmtId="0" fontId="26" fillId="0" borderId="0" xfId="0" applyFont="1" applyAlignment="1" applyProtection="1"/>
    <xf numFmtId="0" fontId="25" fillId="0" borderId="0" xfId="0" applyFont="1" applyAlignment="1" applyProtection="1">
      <alignment horizontal="centerContinuous" wrapText="1"/>
    </xf>
    <xf numFmtId="0" fontId="30" fillId="0" borderId="0" xfId="0" applyFont="1" applyProtection="1"/>
    <xf numFmtId="0" fontId="30" fillId="0" borderId="0" xfId="0" applyFont="1" applyAlignment="1" applyProtection="1">
      <alignment horizontal="left"/>
    </xf>
    <xf numFmtId="0" fontId="30" fillId="0" borderId="0" xfId="0" applyFont="1" applyAlignment="1" applyProtection="1">
      <alignment horizontal="right"/>
    </xf>
    <xf numFmtId="0" fontId="25" fillId="0" borderId="0" xfId="0" applyFont="1" applyAlignment="1" applyProtection="1">
      <alignment horizontal="centerContinuous" wrapText="1"/>
      <protection locked="0"/>
    </xf>
    <xf numFmtId="0" fontId="0" fillId="0" borderId="0" xfId="0" applyFont="1" applyAlignment="1"/>
    <xf numFmtId="0" fontId="18" fillId="0" borderId="0" xfId="0" applyFont="1"/>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Border="1" applyAlignment="1" applyProtection="1">
      <alignment vertical="center"/>
    </xf>
    <xf numFmtId="0" fontId="23" fillId="3" borderId="17" xfId="0" applyFont="1" applyFill="1" applyBorder="1" applyAlignment="1" applyProtection="1">
      <alignment horizontal="centerContinuous" vertical="center" wrapText="1"/>
    </xf>
    <xf numFmtId="0" fontId="23" fillId="3" borderId="0" xfId="0" applyFont="1" applyFill="1" applyBorder="1" applyAlignment="1" applyProtection="1">
      <alignment horizontal="centerContinuous" vertical="center" wrapText="1"/>
    </xf>
    <xf numFmtId="0" fontId="23" fillId="3" borderId="18" xfId="0" applyFont="1" applyFill="1" applyBorder="1" applyAlignment="1" applyProtection="1">
      <alignment horizontal="centerContinuous" vertical="center" wrapText="1"/>
    </xf>
    <xf numFmtId="0" fontId="23" fillId="4" borderId="25" xfId="0" applyFont="1" applyFill="1" applyBorder="1" applyAlignment="1" applyProtection="1">
      <alignment horizontal="centerContinuous" vertical="center" wrapText="1"/>
    </xf>
    <xf numFmtId="0" fontId="23" fillId="4" borderId="0" xfId="0" applyFont="1" applyFill="1" applyBorder="1" applyAlignment="1" applyProtection="1">
      <alignment horizontal="centerContinuous" vertical="center" wrapText="1"/>
    </xf>
    <xf numFmtId="0" fontId="23" fillId="4" borderId="26" xfId="0" applyFont="1" applyFill="1" applyBorder="1" applyAlignment="1" applyProtection="1">
      <alignment horizontal="centerContinuous" vertical="center" wrapText="1"/>
    </xf>
    <xf numFmtId="0" fontId="23" fillId="2" borderId="3" xfId="0" applyFont="1" applyFill="1" applyBorder="1" applyAlignment="1" applyProtection="1">
      <alignment horizontal="centerContinuous" vertical="center" wrapText="1"/>
    </xf>
    <xf numFmtId="0" fontId="23" fillId="2" borderId="0" xfId="0" applyFont="1" applyFill="1" applyBorder="1" applyAlignment="1" applyProtection="1">
      <alignment horizontal="centerContinuous" vertical="center" wrapText="1"/>
    </xf>
    <xf numFmtId="0" fontId="23" fillId="2" borderId="4" xfId="0" applyFont="1" applyFill="1" applyBorder="1" applyAlignment="1" applyProtection="1">
      <alignment horizontal="centerContinuous" vertical="center" wrapText="1"/>
    </xf>
    <xf numFmtId="0" fontId="19" fillId="0" borderId="88" xfId="0" applyFont="1" applyBorder="1" applyAlignment="1" applyProtection="1">
      <alignment horizontal="left" vertical="center" indent="1"/>
      <protection locked="0"/>
    </xf>
    <xf numFmtId="0" fontId="18" fillId="0" borderId="0" xfId="0" applyFont="1" applyBorder="1" applyAlignment="1">
      <alignment horizontal="left" vertical="center" indent="1"/>
    </xf>
    <xf numFmtId="0" fontId="17" fillId="0" borderId="88" xfId="0" applyFont="1" applyBorder="1" applyAlignment="1" applyProtection="1">
      <alignment horizontal="left" vertical="top" wrapText="1" indent="1"/>
      <protection locked="0"/>
    </xf>
    <xf numFmtId="0" fontId="17" fillId="0" borderId="0" xfId="0" applyFont="1" applyBorder="1" applyAlignment="1" applyProtection="1">
      <alignment horizontal="left" vertical="top" wrapText="1" indent="1"/>
      <protection locked="0"/>
    </xf>
    <xf numFmtId="0" fontId="17" fillId="0" borderId="89" xfId="0" applyFont="1" applyBorder="1" applyAlignment="1" applyProtection="1">
      <alignment horizontal="left" vertical="top" wrapText="1" indent="1"/>
      <protection locked="0"/>
    </xf>
    <xf numFmtId="0" fontId="9" fillId="5" borderId="88" xfId="0" applyFont="1" applyFill="1" applyBorder="1" applyAlignment="1" applyProtection="1">
      <alignment horizontal="left" vertical="center" indent="1"/>
      <protection locked="0"/>
    </xf>
    <xf numFmtId="0" fontId="18" fillId="0" borderId="0" xfId="0" applyFont="1" applyBorder="1" applyAlignment="1" applyProtection="1">
      <alignment vertical="center"/>
      <protection locked="0"/>
    </xf>
    <xf numFmtId="0" fontId="18" fillId="0" borderId="0" xfId="0" applyFont="1" applyBorder="1" applyAlignment="1">
      <alignment vertical="center"/>
    </xf>
    <xf numFmtId="0" fontId="18" fillId="0" borderId="89" xfId="0" applyFont="1" applyBorder="1" applyAlignment="1">
      <alignment vertical="center"/>
    </xf>
    <xf numFmtId="0" fontId="9" fillId="5" borderId="90" xfId="0" applyFont="1" applyFill="1" applyBorder="1" applyAlignment="1" applyProtection="1">
      <alignment horizontal="left" vertical="center" indent="1"/>
      <protection locked="0"/>
    </xf>
    <xf numFmtId="0" fontId="18" fillId="0" borderId="91" xfId="0" applyFont="1" applyBorder="1" applyAlignment="1">
      <alignment horizontal="left" vertical="center" indent="1"/>
    </xf>
    <xf numFmtId="0" fontId="18" fillId="5" borderId="0" xfId="0" applyFont="1" applyFill="1" applyBorder="1" applyAlignment="1" applyProtection="1">
      <alignment vertical="center"/>
      <protection locked="0"/>
    </xf>
    <xf numFmtId="0" fontId="18" fillId="5" borderId="91" xfId="0" applyFont="1" applyFill="1" applyBorder="1" applyAlignment="1" applyProtection="1">
      <alignment vertical="center"/>
      <protection locked="0"/>
    </xf>
    <xf numFmtId="0" fontId="18" fillId="0" borderId="91" xfId="0" applyFont="1" applyBorder="1" applyAlignment="1">
      <alignment vertical="center"/>
    </xf>
    <xf numFmtId="0" fontId="18" fillId="0" borderId="92" xfId="0" applyFont="1" applyBorder="1" applyAlignment="1">
      <alignment vertical="center"/>
    </xf>
    <xf numFmtId="167" fontId="27" fillId="0" borderId="9" xfId="0" applyNumberFormat="1" applyFont="1" applyBorder="1" applyAlignment="1" applyProtection="1">
      <alignment horizontal="right" indent="1"/>
      <protection locked="0"/>
    </xf>
    <xf numFmtId="167" fontId="27" fillId="0" borderId="10" xfId="0" applyNumberFormat="1" applyFont="1" applyBorder="1" applyAlignment="1" applyProtection="1">
      <alignment horizontal="right" indent="1"/>
      <protection locked="0"/>
    </xf>
    <xf numFmtId="167" fontId="27" fillId="0" borderId="66" xfId="0" applyNumberFormat="1" applyFont="1" applyBorder="1" applyAlignment="1" applyProtection="1">
      <alignment horizontal="right" indent="1"/>
      <protection locked="0"/>
    </xf>
    <xf numFmtId="165" fontId="28" fillId="0" borderId="9" xfId="0" applyNumberFormat="1" applyFont="1" applyBorder="1" applyAlignment="1" applyProtection="1">
      <alignment horizontal="center"/>
      <protection locked="0"/>
    </xf>
    <xf numFmtId="165" fontId="28" fillId="0" borderId="10" xfId="0" applyNumberFormat="1" applyFont="1" applyBorder="1" applyAlignment="1" applyProtection="1">
      <alignment horizontal="center"/>
      <protection locked="0"/>
    </xf>
    <xf numFmtId="165" fontId="28" fillId="0" borderId="66" xfId="0" applyNumberFormat="1" applyFont="1" applyBorder="1" applyAlignment="1" applyProtection="1">
      <alignment horizontal="center"/>
      <protection locked="0"/>
    </xf>
    <xf numFmtId="0" fontId="8" fillId="0" borderId="9" xfId="0" applyFont="1" applyBorder="1" applyAlignment="1" applyProtection="1"/>
    <xf numFmtId="0" fontId="8" fillId="0" borderId="10" xfId="0" applyFont="1" applyBorder="1" applyAlignment="1" applyProtection="1"/>
    <xf numFmtId="0" fontId="8" fillId="0" borderId="66" xfId="0" applyFont="1" applyBorder="1" applyAlignment="1" applyProtection="1"/>
    <xf numFmtId="0" fontId="8" fillId="0" borderId="54" xfId="0" applyFont="1" applyBorder="1" applyAlignment="1" applyProtection="1">
      <alignment horizontal="left" wrapText="1" indent="1"/>
    </xf>
    <xf numFmtId="0" fontId="8" fillId="0" borderId="9" xfId="0" applyFont="1" applyBorder="1" applyAlignment="1" applyProtection="1">
      <alignment horizontal="left" wrapText="1" indent="1"/>
    </xf>
    <xf numFmtId="0" fontId="8" fillId="0" borderId="55" xfId="0" applyFont="1" applyBorder="1" applyAlignment="1" applyProtection="1">
      <alignment horizontal="left" wrapText="1" indent="1"/>
    </xf>
    <xf numFmtId="0" fontId="8" fillId="0" borderId="10" xfId="0" applyFont="1" applyBorder="1" applyAlignment="1" applyProtection="1">
      <alignment horizontal="left" wrapText="1" indent="1"/>
    </xf>
    <xf numFmtId="0" fontId="8" fillId="0" borderId="56" xfId="0" applyFont="1" applyBorder="1" applyAlignment="1" applyProtection="1">
      <alignment horizontal="left" wrapText="1" indent="1"/>
    </xf>
    <xf numFmtId="0" fontId="8" fillId="0" borderId="57" xfId="0" applyFont="1" applyBorder="1" applyAlignment="1" applyProtection="1">
      <alignment horizontal="left" wrapText="1" indent="1"/>
    </xf>
    <xf numFmtId="165" fontId="8" fillId="0" borderId="32" xfId="0" applyNumberFormat="1" applyFont="1" applyBorder="1" applyAlignment="1" applyProtection="1">
      <alignment horizontal="center" wrapText="1"/>
      <protection locked="0"/>
    </xf>
    <xf numFmtId="165" fontId="8" fillId="0" borderId="33" xfId="0" applyNumberFormat="1" applyFont="1" applyBorder="1" applyAlignment="1" applyProtection="1">
      <alignment horizontal="center" wrapText="1"/>
      <protection locked="0"/>
    </xf>
    <xf numFmtId="165" fontId="8" fillId="0" borderId="35" xfId="0" applyNumberFormat="1" applyFont="1" applyBorder="1" applyAlignment="1" applyProtection="1">
      <alignment horizontal="center" wrapText="1"/>
      <protection locked="0"/>
    </xf>
    <xf numFmtId="165" fontId="8" fillId="0" borderId="10" xfId="0" applyNumberFormat="1" applyFont="1" applyBorder="1" applyAlignment="1" applyProtection="1">
      <alignment horizontal="center" wrapText="1"/>
      <protection locked="0"/>
    </xf>
    <xf numFmtId="165" fontId="8" fillId="0" borderId="58" xfId="0" applyNumberFormat="1" applyFont="1" applyBorder="1" applyAlignment="1" applyProtection="1">
      <alignment horizontal="center" wrapText="1"/>
      <protection locked="0"/>
    </xf>
    <xf numFmtId="165" fontId="8" fillId="0" borderId="57" xfId="0" applyNumberFormat="1" applyFont="1" applyBorder="1" applyAlignment="1" applyProtection="1">
      <alignment horizontal="center" wrapText="1"/>
      <protection locked="0"/>
    </xf>
    <xf numFmtId="168" fontId="8" fillId="0" borderId="33" xfId="0" applyNumberFormat="1" applyFont="1" applyBorder="1" applyAlignment="1" applyProtection="1">
      <alignment horizontal="right" wrapText="1" indent="2"/>
      <protection locked="0"/>
    </xf>
    <xf numFmtId="168" fontId="8" fillId="0" borderId="10" xfId="0" applyNumberFormat="1" applyFont="1" applyBorder="1" applyAlignment="1" applyProtection="1">
      <alignment horizontal="right" wrapText="1" indent="2"/>
      <protection locked="0"/>
    </xf>
    <xf numFmtId="168" fontId="8" fillId="0" borderId="57" xfId="0" applyNumberFormat="1" applyFont="1" applyBorder="1" applyAlignment="1" applyProtection="1">
      <alignment horizontal="right" wrapText="1" indent="2"/>
      <protection locked="0"/>
    </xf>
    <xf numFmtId="165" fontId="8" fillId="0" borderId="48" xfId="0" applyNumberFormat="1" applyFont="1" applyBorder="1" applyAlignment="1" applyProtection="1">
      <alignment horizontal="center" wrapText="1"/>
      <protection locked="0"/>
    </xf>
    <xf numFmtId="165" fontId="8" fillId="0" borderId="11" xfId="0" applyNumberFormat="1" applyFont="1" applyBorder="1" applyAlignment="1" applyProtection="1">
      <alignment horizontal="center" wrapText="1"/>
      <protection locked="0"/>
    </xf>
    <xf numFmtId="168" fontId="8" fillId="0" borderId="11" xfId="0" applyNumberFormat="1" applyFont="1" applyBorder="1" applyAlignment="1" applyProtection="1">
      <alignment horizontal="right" wrapText="1" indent="2"/>
      <protection locked="0"/>
    </xf>
    <xf numFmtId="0" fontId="23" fillId="2" borderId="14" xfId="0" applyFont="1" applyFill="1" applyBorder="1" applyAlignment="1" applyProtection="1">
      <alignment horizontal="center" vertical="top" wrapText="1"/>
    </xf>
    <xf numFmtId="0" fontId="23" fillId="2" borderId="13" xfId="0" applyFont="1" applyFill="1" applyBorder="1" applyAlignment="1" applyProtection="1">
      <alignment horizontal="center" vertical="top" wrapText="1"/>
    </xf>
    <xf numFmtId="165" fontId="8" fillId="0" borderId="54" xfId="0" applyNumberFormat="1" applyFont="1" applyBorder="1" applyAlignment="1" applyProtection="1">
      <alignment horizontal="center" wrapText="1"/>
      <protection locked="0"/>
    </xf>
    <xf numFmtId="165" fontId="8" fillId="0" borderId="9" xfId="0" applyNumberFormat="1" applyFont="1" applyBorder="1" applyAlignment="1" applyProtection="1">
      <alignment horizontal="center" wrapText="1"/>
      <protection locked="0"/>
    </xf>
    <xf numFmtId="168" fontId="8" fillId="0" borderId="9" xfId="0" applyNumberFormat="1" applyFont="1" applyBorder="1" applyAlignment="1" applyProtection="1">
      <alignment horizontal="right" wrapText="1" indent="2"/>
      <protection locked="0"/>
    </xf>
    <xf numFmtId="165" fontId="8" fillId="0" borderId="55" xfId="0" applyNumberFormat="1" applyFont="1" applyBorder="1" applyAlignment="1" applyProtection="1">
      <alignment horizontal="center" wrapText="1"/>
      <protection locked="0"/>
    </xf>
    <xf numFmtId="165" fontId="8" fillId="0" borderId="60" xfId="0" applyNumberFormat="1" applyFont="1" applyBorder="1" applyAlignment="1" applyProtection="1">
      <alignment horizontal="center" wrapText="1"/>
      <protection locked="0"/>
    </xf>
    <xf numFmtId="0" fontId="23" fillId="4" borderId="29" xfId="0" applyFont="1" applyFill="1" applyBorder="1" applyAlignment="1" applyProtection="1">
      <alignment horizontal="center" vertical="top" wrapText="1"/>
    </xf>
    <xf numFmtId="0" fontId="23" fillId="4" borderId="30" xfId="0" applyFont="1" applyFill="1" applyBorder="1" applyAlignment="1" applyProtection="1">
      <alignment horizontal="center" vertical="top" wrapText="1"/>
    </xf>
    <xf numFmtId="165" fontId="8" fillId="0" borderId="43" xfId="0" applyNumberFormat="1" applyFont="1" applyBorder="1" applyAlignment="1" applyProtection="1">
      <alignment horizontal="center" wrapText="1"/>
      <protection locked="0"/>
    </xf>
    <xf numFmtId="165" fontId="8" fillId="0" borderId="44" xfId="0" applyNumberFormat="1" applyFont="1" applyBorder="1" applyAlignment="1" applyProtection="1">
      <alignment horizontal="center" wrapText="1"/>
      <protection locked="0"/>
    </xf>
    <xf numFmtId="168" fontId="8" fillId="0" borderId="44" xfId="0" applyNumberFormat="1" applyFont="1" applyBorder="1" applyAlignment="1" applyProtection="1">
      <alignment horizontal="right" wrapText="1" indent="2"/>
      <protection locked="0"/>
    </xf>
    <xf numFmtId="165" fontId="8" fillId="0" borderId="46" xfId="0" applyNumberFormat="1" applyFont="1" applyBorder="1" applyAlignment="1" applyProtection="1">
      <alignment horizontal="center" wrapText="1"/>
      <protection locked="0"/>
    </xf>
    <xf numFmtId="0" fontId="14" fillId="0" borderId="1" xfId="0" applyFont="1" applyBorder="1" applyAlignment="1" applyProtection="1">
      <alignment horizontal="center" vertical="center" textRotation="90"/>
    </xf>
    <xf numFmtId="0" fontId="14" fillId="0" borderId="3" xfId="0" applyFont="1" applyBorder="1" applyAlignment="1" applyProtection="1">
      <alignment horizontal="center" vertical="center" textRotation="90"/>
    </xf>
    <xf numFmtId="0" fontId="14" fillId="0" borderId="5" xfId="0" applyFont="1" applyBorder="1" applyAlignment="1" applyProtection="1">
      <alignment horizontal="center" vertical="center" textRotation="90"/>
    </xf>
    <xf numFmtId="0" fontId="23" fillId="3" borderId="21" xfId="0" applyFont="1" applyFill="1" applyBorder="1" applyAlignment="1" applyProtection="1">
      <alignment horizontal="center" vertical="top" wrapText="1"/>
    </xf>
    <xf numFmtId="0" fontId="23" fillId="3" borderId="22" xfId="0" applyFont="1" applyFill="1" applyBorder="1" applyAlignment="1" applyProtection="1">
      <alignment horizontal="center" vertical="top" wrapText="1"/>
    </xf>
    <xf numFmtId="0" fontId="0" fillId="0" borderId="54" xfId="0" applyFont="1" applyBorder="1" applyAlignment="1" applyProtection="1">
      <alignment horizontal="left" wrapText="1" indent="1"/>
    </xf>
    <xf numFmtId="0" fontId="0" fillId="0" borderId="9" xfId="0" applyFont="1" applyBorder="1" applyAlignment="1" applyProtection="1">
      <alignment horizontal="left" wrapText="1" indent="1"/>
    </xf>
    <xf numFmtId="165" fontId="0" fillId="0" borderId="32" xfId="0" applyNumberFormat="1" applyFont="1" applyBorder="1" applyAlignment="1" applyProtection="1">
      <alignment horizontal="center" wrapText="1"/>
      <protection locked="0"/>
    </xf>
    <xf numFmtId="165" fontId="0" fillId="0" borderId="33" xfId="0" applyNumberFormat="1" applyFont="1" applyBorder="1" applyAlignment="1" applyProtection="1">
      <alignment horizontal="center" wrapText="1"/>
      <protection locked="0"/>
    </xf>
    <xf numFmtId="168" fontId="0" fillId="0" borderId="33" xfId="0" applyNumberFormat="1" applyFont="1" applyBorder="1" applyAlignment="1" applyProtection="1">
      <alignment horizontal="right" wrapText="1" indent="2"/>
      <protection locked="0"/>
    </xf>
    <xf numFmtId="165" fontId="0" fillId="0" borderId="43" xfId="0" applyNumberFormat="1" applyFont="1" applyBorder="1" applyAlignment="1" applyProtection="1">
      <alignment horizontal="center" wrapText="1"/>
      <protection locked="0"/>
    </xf>
    <xf numFmtId="165" fontId="0" fillId="0" borderId="44" xfId="0" applyNumberFormat="1" applyFont="1" applyBorder="1" applyAlignment="1" applyProtection="1">
      <alignment horizontal="center" wrapText="1"/>
      <protection locked="0"/>
    </xf>
    <xf numFmtId="168" fontId="0" fillId="0" borderId="44" xfId="0" applyNumberFormat="1" applyFont="1" applyBorder="1" applyAlignment="1" applyProtection="1">
      <alignment horizontal="right" wrapText="1" indent="2"/>
      <protection locked="0"/>
    </xf>
    <xf numFmtId="165" fontId="0" fillId="0" borderId="54" xfId="0" applyNumberFormat="1" applyFont="1" applyBorder="1" applyAlignment="1" applyProtection="1">
      <alignment horizontal="center" wrapText="1"/>
      <protection locked="0"/>
    </xf>
    <xf numFmtId="165" fontId="0" fillId="0" borderId="9" xfId="0" applyNumberFormat="1" applyFont="1" applyBorder="1" applyAlignment="1" applyProtection="1">
      <alignment horizontal="center" wrapText="1"/>
      <protection locked="0"/>
    </xf>
    <xf numFmtId="168" fontId="0" fillId="0" borderId="9" xfId="0" applyNumberFormat="1" applyFont="1" applyBorder="1" applyAlignment="1" applyProtection="1">
      <alignment horizontal="right" wrapText="1" indent="2"/>
      <protection locked="0"/>
    </xf>
    <xf numFmtId="0" fontId="5" fillId="6" borderId="82" xfId="0" applyFont="1" applyFill="1" applyBorder="1" applyAlignment="1">
      <alignment vertical="top" wrapText="1"/>
    </xf>
    <xf numFmtId="0" fontId="21" fillId="6" borderId="84" xfId="0" applyFont="1" applyFill="1" applyBorder="1" applyAlignment="1">
      <alignment vertical="top" wrapText="1"/>
    </xf>
  </cellXfs>
  <cellStyles count="1">
    <cellStyle name="Normal" xfId="0" builtinId="0" customBuiltin="1"/>
  </cellStyles>
  <dxfs count="62">
    <dxf>
      <font>
        <color theme="0" tint="-0.14996795556505021"/>
      </font>
    </dxf>
    <dxf>
      <font>
        <color theme="0" tint="-0.14996795556505021"/>
      </font>
    </dxf>
    <dxf>
      <font>
        <color theme="0"/>
      </font>
    </dxf>
    <dxf>
      <font>
        <color theme="0"/>
      </font>
    </dxf>
    <dxf>
      <font>
        <color theme="0"/>
      </font>
    </dxf>
    <dxf>
      <font>
        <color theme="0" tint="-4.9989318521683403E-2"/>
      </font>
    </dxf>
    <dxf>
      <font>
        <color theme="0" tint="-4.9989318521683403E-2"/>
      </font>
    </dxf>
    <dxf>
      <font>
        <color theme="0" tint="-4.9989318521683403E-2"/>
      </font>
    </dxf>
    <dxf>
      <font>
        <b/>
        <i val="0"/>
        <color auto="1"/>
      </font>
    </dxf>
    <dxf>
      <font>
        <color theme="0" tint="-0.14996795556505021"/>
      </font>
    </dxf>
    <dxf>
      <font>
        <color theme="0"/>
      </font>
    </dxf>
    <dxf>
      <font>
        <color theme="0"/>
      </font>
    </dxf>
    <dxf>
      <font>
        <color theme="0"/>
      </font>
    </dxf>
    <dxf>
      <font>
        <color theme="0" tint="-4.9989318521683403E-2"/>
      </font>
    </dxf>
    <dxf>
      <font>
        <color theme="0" tint="-4.9989318521683403E-2"/>
      </font>
    </dxf>
    <dxf>
      <font>
        <color theme="0" tint="-4.9989318521683403E-2"/>
      </font>
    </dxf>
    <dxf>
      <font>
        <color theme="0"/>
      </font>
    </dxf>
    <dxf>
      <font>
        <color theme="0"/>
      </font>
    </dxf>
    <dxf>
      <font>
        <b/>
        <i val="0"/>
        <color auto="1"/>
      </font>
    </dxf>
    <dxf>
      <font>
        <b/>
        <i val="0"/>
        <color auto="1"/>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b/>
        <i val="0"/>
        <color auto="1"/>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font>
    </dxf>
    <dxf>
      <font>
        <color theme="0"/>
      </font>
    </dxf>
    <dxf>
      <font>
        <b/>
        <i val="0"/>
        <color auto="1"/>
      </font>
    </dxf>
    <dxf>
      <font>
        <b/>
        <i val="0"/>
        <color auto="1"/>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b/>
        <i val="0"/>
        <color auto="1"/>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s>
  <tableStyles count="0" defaultTableStyle="TableStyleMedium2" defaultPivotStyle="PivotStyleLight16"/>
  <colors>
    <mruColors>
      <color rgb="FF98002E"/>
      <color rgb="FF0071BD"/>
      <color rgb="FF810262"/>
      <color rgb="FFD7DBE3"/>
      <color rgb="FF81025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List" dx="16" fmlaLink="Tumour_list_final!$A$2" fmlaRange="Tumour_list_final!$A$5:$A$42" val="0"/>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List" dx="16" fmlaLink="Tumour_list_final!$A$2" fmlaRange="Tumour_list_final!$A$5:$A$42"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513012</xdr:colOff>
      <xdr:row>1</xdr:row>
      <xdr:rowOff>44550</xdr:rowOff>
    </xdr:to>
    <xdr:pic>
      <xdr:nvPicPr>
        <xdr:cNvPr id="5" name="Picture 4" descr="close crop Logo for Word"/>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46412" cy="673200"/>
        </a:xfrm>
        <a:prstGeom prst="rect">
          <a:avLst/>
        </a:prstGeom>
        <a:noFill/>
        <a:ln>
          <a:noFill/>
        </a:ln>
      </xdr:spPr>
    </xdr:pic>
    <xdr:clientData/>
  </xdr:twoCellAnchor>
  <xdr:twoCellAnchor editAs="oneCell">
    <xdr:from>
      <xdr:col>12</xdr:col>
      <xdr:colOff>320874</xdr:colOff>
      <xdr:row>0</xdr:row>
      <xdr:rowOff>122850</xdr:rowOff>
    </xdr:from>
    <xdr:to>
      <xdr:col>14</xdr:col>
      <xdr:colOff>517800</xdr:colOff>
      <xdr:row>0</xdr:row>
      <xdr:rowOff>626850</xdr:rowOff>
    </xdr:to>
    <xdr:pic>
      <xdr:nvPicPr>
        <xdr:cNvPr id="6" name="Picture 5" descr="CRUK_Pos_RGB_4.png"/>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l="6402" t="12921" r="6098" b="12909"/>
        <a:stretch/>
      </xdr:blipFill>
      <xdr:spPr>
        <a:xfrm>
          <a:off x="6188274" y="122850"/>
          <a:ext cx="1263726" cy="504000"/>
        </a:xfrm>
        <a:prstGeom prst="rect">
          <a:avLst/>
        </a:prstGeom>
      </xdr:spPr>
    </xdr:pic>
    <xdr:clientData/>
  </xdr:twoCellAnchor>
  <xdr:twoCellAnchor>
    <xdr:from>
      <xdr:col>0</xdr:col>
      <xdr:colOff>0</xdr:colOff>
      <xdr:row>4</xdr:row>
      <xdr:rowOff>0</xdr:rowOff>
    </xdr:from>
    <xdr:to>
      <xdr:col>14</xdr:col>
      <xdr:colOff>517800</xdr:colOff>
      <xdr:row>66</xdr:row>
      <xdr:rowOff>0</xdr:rowOff>
    </xdr:to>
    <xdr:sp macro="" textlink="" fLocksText="0">
      <xdr:nvSpPr>
        <xdr:cNvPr id="9" name="TextBox 8"/>
        <xdr:cNvSpPr txBox="1"/>
      </xdr:nvSpPr>
      <xdr:spPr>
        <a:xfrm>
          <a:off x="0" y="1733550"/>
          <a:ext cx="7985400" cy="9039225"/>
        </a:xfrm>
        <a:prstGeom prst="rect">
          <a:avLst/>
        </a:prstGeom>
        <a:no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solidFill>
                <a:srgbClr val="98002E"/>
              </a:solidFill>
              <a:latin typeface="Arial" pitchFamily="34" charset="0"/>
              <a:cs typeface="Arial" pitchFamily="34" charset="0"/>
            </a:rPr>
            <a:t>Introduction</a:t>
          </a:r>
        </a:p>
        <a:p>
          <a:endParaRPr lang="en-GB" sz="1200">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600" b="0">
              <a:solidFill>
                <a:srgbClr val="98002E"/>
              </a:solidFill>
              <a:effectLst/>
              <a:latin typeface="Arial" pitchFamily="34" charset="0"/>
              <a:ea typeface="+mn-ea"/>
              <a:cs typeface="Arial" pitchFamily="34" charset="0"/>
            </a:rPr>
            <a:t>Background</a:t>
          </a:r>
        </a:p>
        <a:p>
          <a:pPr marL="0" marR="0" indent="0" defTabSz="914400" eaLnBrk="1" fontAlgn="auto" latinLnBrk="0" hangingPunct="1">
            <a:lnSpc>
              <a:spcPct val="100000"/>
            </a:lnSpc>
            <a:spcBef>
              <a:spcPts val="0"/>
            </a:spcBef>
            <a:spcAft>
              <a:spcPts val="0"/>
            </a:spcAft>
            <a:buClrTx/>
            <a:buSzTx/>
            <a:buFontTx/>
            <a:buNone/>
            <a:tabLst/>
            <a:defRPr/>
          </a:pPr>
          <a:endParaRPr lang="en-GB" sz="1200">
            <a:solidFill>
              <a:schemeClr val="dk1"/>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a:solidFill>
                <a:schemeClr val="dk1"/>
              </a:solidFill>
              <a:effectLst/>
              <a:latin typeface="Arial" pitchFamily="34" charset="0"/>
              <a:ea typeface="+mn-ea"/>
              <a:cs typeface="Arial" pitchFamily="34" charset="0"/>
            </a:rPr>
            <a:t>The Department of Health's 2011 </a:t>
          </a:r>
          <a:r>
            <a:rPr lang="en-GB" sz="1200" i="1">
              <a:solidFill>
                <a:schemeClr val="dk1"/>
              </a:solidFill>
              <a:effectLst/>
              <a:latin typeface="Arial" pitchFamily="34" charset="0"/>
              <a:ea typeface="+mn-ea"/>
              <a:cs typeface="Arial" pitchFamily="34" charset="0"/>
            </a:rPr>
            <a:t>Improving Outcomes: A Strategy for Cancer</a:t>
          </a:r>
          <a:r>
            <a:rPr lang="en-GB" sz="1200">
              <a:solidFill>
                <a:schemeClr val="dk1"/>
              </a:solidFill>
              <a:effectLst/>
              <a:latin typeface="Arial" pitchFamily="34" charset="0"/>
              <a:ea typeface="+mn-ea"/>
              <a:cs typeface="Arial" pitchFamily="34" charset="0"/>
            </a:rPr>
            <a:t> highlighted the reduction of health inequalities as one way of addressing the variation in cancer outcomes throughout the UK. High quality cancer data by inequality groups was identified as a necessity for progress in this area.</a:t>
          </a:r>
        </a:p>
        <a:p>
          <a:pPr marL="0" marR="0" indent="0" defTabSz="914400" eaLnBrk="1" fontAlgn="auto" latinLnBrk="0" hangingPunct="1">
            <a:lnSpc>
              <a:spcPct val="100000"/>
            </a:lnSpc>
            <a:spcBef>
              <a:spcPts val="0"/>
            </a:spcBef>
            <a:spcAft>
              <a:spcPts val="0"/>
            </a:spcAft>
            <a:buClrTx/>
            <a:buSzTx/>
            <a:buFontTx/>
            <a:buNone/>
            <a:tabLst/>
            <a:defRPr/>
          </a:pPr>
          <a:endParaRPr lang="en-GB" sz="1200">
            <a:solidFill>
              <a:schemeClr val="dk1"/>
            </a:solidFill>
            <a:effectLst/>
            <a:latin typeface="Arial" pitchFamily="34" charset="0"/>
            <a:ea typeface="+mn-ea"/>
            <a:cs typeface="Arial" pitchFamily="34" charset="0"/>
          </a:endParaRPr>
        </a:p>
        <a:p>
          <a:r>
            <a:rPr lang="en-GB" sz="1200">
              <a:solidFill>
                <a:schemeClr val="dk1"/>
              </a:solidFill>
              <a:effectLst/>
              <a:latin typeface="Arial" pitchFamily="34" charset="0"/>
              <a:ea typeface="+mn-ea"/>
              <a:cs typeface="Arial" pitchFamily="34" charset="0"/>
            </a:rPr>
            <a:t>This workbook presents the detailed data of the</a:t>
          </a:r>
          <a:r>
            <a:rPr lang="en-GB" sz="1200" baseline="0">
              <a:solidFill>
                <a:schemeClr val="dk1"/>
              </a:solidFill>
              <a:effectLst/>
              <a:latin typeface="Arial" pitchFamily="34" charset="0"/>
              <a:ea typeface="+mn-ea"/>
              <a:cs typeface="Arial" pitchFamily="34" charset="0"/>
            </a:rPr>
            <a:t> </a:t>
          </a:r>
          <a:r>
            <a:rPr lang="en-GB" sz="1200">
              <a:solidFill>
                <a:schemeClr val="dk1"/>
              </a:solidFill>
              <a:effectLst/>
              <a:latin typeface="Arial" pitchFamily="34" charset="0"/>
              <a:ea typeface="+mn-ea"/>
              <a:cs typeface="Arial" pitchFamily="34" charset="0"/>
            </a:rPr>
            <a:t>latest cancer incidence (1996-2010) and mortality (1997-2011) by deprivation quintile in England, for a wide range of cancers.</a:t>
          </a:r>
          <a:r>
            <a:rPr lang="en-GB" sz="1200" baseline="0">
              <a:solidFill>
                <a:schemeClr val="dk1"/>
              </a:solidFill>
              <a:effectLst/>
              <a:latin typeface="Arial" pitchFamily="34" charset="0"/>
              <a:ea typeface="+mn-ea"/>
              <a:cs typeface="Arial" pitchFamily="34" charset="0"/>
            </a:rPr>
            <a:t> </a:t>
          </a:r>
          <a:r>
            <a:rPr lang="en-GB" sz="1200">
              <a:solidFill>
                <a:schemeClr val="dk1"/>
              </a:solidFill>
              <a:effectLst/>
              <a:latin typeface="Arial" pitchFamily="34" charset="0"/>
              <a:ea typeface="+mn-ea"/>
              <a:cs typeface="Arial" pitchFamily="34" charset="0"/>
            </a:rPr>
            <a:t>It supplements</a:t>
          </a:r>
          <a:r>
            <a:rPr lang="en-GB" sz="1200" baseline="0">
              <a:solidFill>
                <a:schemeClr val="dk1"/>
              </a:solidFill>
              <a:effectLst/>
              <a:latin typeface="Arial" pitchFamily="34" charset="0"/>
              <a:ea typeface="+mn-ea"/>
              <a:cs typeface="Arial" pitchFamily="34" charset="0"/>
            </a:rPr>
            <a:t> </a:t>
          </a:r>
          <a:r>
            <a:rPr lang="en-GB" sz="1200">
              <a:solidFill>
                <a:schemeClr val="dk1"/>
              </a:solidFill>
              <a:effectLst/>
              <a:latin typeface="Arial" pitchFamily="34" charset="0"/>
              <a:ea typeface="+mn-ea"/>
              <a:cs typeface="Arial" pitchFamily="34" charset="0"/>
            </a:rPr>
            <a:t>the report of the</a:t>
          </a:r>
          <a:r>
            <a:rPr lang="en-GB" sz="1200" baseline="0">
              <a:solidFill>
                <a:schemeClr val="dk1"/>
              </a:solidFill>
              <a:effectLst/>
              <a:latin typeface="Arial" pitchFamily="34" charset="0"/>
              <a:ea typeface="+mn-ea"/>
              <a:cs typeface="Arial" pitchFamily="34" charset="0"/>
            </a:rPr>
            <a:t> same topic</a:t>
          </a:r>
          <a:r>
            <a:rPr lang="en-GB" sz="1200">
              <a:solidFill>
                <a:schemeClr val="dk1"/>
              </a:solidFill>
              <a:effectLst/>
              <a:latin typeface="Arial" pitchFamily="34" charset="0"/>
              <a:ea typeface="+mn-ea"/>
              <a:cs typeface="Arial" pitchFamily="34" charset="0"/>
            </a:rPr>
            <a:t>, examining the variation of cancer incidence and mortality by socio-economic deprivation, as per the income domain of the Indices of Multiple Deprivation (IMD).  </a:t>
          </a:r>
        </a:p>
        <a:p>
          <a:endParaRPr lang="en-GB" sz="1200" baseline="0">
            <a:solidFill>
              <a:schemeClr val="dk1"/>
            </a:solidFill>
            <a:effectLst/>
            <a:latin typeface="Arial" pitchFamily="34" charset="0"/>
            <a:ea typeface="+mn-ea"/>
            <a:cs typeface="Arial" pitchFamily="34" charset="0"/>
          </a:endParaRPr>
        </a:p>
        <a:p>
          <a:r>
            <a:rPr lang="en-GB" sz="1200" baseline="0">
              <a:solidFill>
                <a:schemeClr val="dk1"/>
              </a:solidFill>
              <a:effectLst/>
              <a:latin typeface="Arial" pitchFamily="34" charset="0"/>
              <a:ea typeface="+mn-ea"/>
              <a:cs typeface="Arial" pitchFamily="34" charset="0"/>
            </a:rPr>
            <a:t>The aim of the analysis is to update and enhance the understanding of variations in new cancer cases and deaths between the lowest and highest income groups, so as to guide the improvements needed to deliver more equitable outcomes for everyone affected by cancer and support the key goals of the National Cancer Equality Initiative (NCEI).</a:t>
          </a:r>
          <a:endParaRPr lang="en-GB" sz="1200">
            <a:solidFill>
              <a:schemeClr val="dk1"/>
            </a:solidFill>
            <a:effectLst/>
            <a:latin typeface="Arial" pitchFamily="34" charset="0"/>
            <a:ea typeface="+mn-ea"/>
            <a:cs typeface="Arial" pitchFamily="34" charset="0"/>
          </a:endParaRPr>
        </a:p>
        <a:p>
          <a:endParaRPr lang="en-GB" sz="1200">
            <a:solidFill>
              <a:schemeClr val="dk1"/>
            </a:solidFill>
            <a:effectLst/>
            <a:latin typeface="Arial" pitchFamily="34" charset="0"/>
            <a:ea typeface="+mn-ea"/>
            <a:cs typeface="Arial" pitchFamily="34" charset="0"/>
          </a:endParaRPr>
        </a:p>
        <a:p>
          <a:r>
            <a:rPr lang="en-GB" sz="1200">
              <a:solidFill>
                <a:schemeClr val="dk1"/>
              </a:solidFill>
              <a:effectLst/>
              <a:latin typeface="Arial" pitchFamily="34" charset="0"/>
              <a:ea typeface="+mn-ea"/>
              <a:cs typeface="Arial" pitchFamily="34" charset="0"/>
            </a:rPr>
            <a:t>Produced by the National Cancer Intelligence Network, in partnership with Cancer Research UK.</a:t>
          </a:r>
          <a:br>
            <a:rPr lang="en-GB" sz="1200">
              <a:solidFill>
                <a:schemeClr val="dk1"/>
              </a:solidFill>
              <a:effectLst/>
              <a:latin typeface="Arial" pitchFamily="34" charset="0"/>
              <a:ea typeface="+mn-ea"/>
              <a:cs typeface="Arial" pitchFamily="34" charset="0"/>
            </a:rPr>
          </a:br>
          <a:endParaRPr lang="en-GB" sz="1200">
            <a:solidFill>
              <a:schemeClr val="dk1"/>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600" b="0">
              <a:solidFill>
                <a:srgbClr val="98002E"/>
              </a:solidFill>
              <a:effectLst/>
              <a:latin typeface="Arial" pitchFamily="34" charset="0"/>
              <a:ea typeface="+mn-ea"/>
              <a:cs typeface="Arial" pitchFamily="34" charset="0"/>
            </a:rPr>
            <a:t>Methods</a:t>
          </a:r>
        </a:p>
        <a:p>
          <a:pPr marL="0" marR="0" indent="0" defTabSz="914400" eaLnBrk="1" fontAlgn="auto" latinLnBrk="0" hangingPunct="1">
            <a:lnSpc>
              <a:spcPct val="100000"/>
            </a:lnSpc>
            <a:spcBef>
              <a:spcPts val="0"/>
            </a:spcBef>
            <a:spcAft>
              <a:spcPts val="0"/>
            </a:spcAft>
            <a:buClrTx/>
            <a:buSzTx/>
            <a:buFontTx/>
            <a:buNone/>
            <a:tabLst/>
            <a:defRPr/>
          </a:pPr>
          <a:endParaRPr lang="en-GB" sz="1200" baseline="0">
            <a:solidFill>
              <a:schemeClr val="dk1"/>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a:solidFill>
                <a:schemeClr val="dk1"/>
              </a:solidFill>
              <a:effectLst/>
              <a:latin typeface="Arial" pitchFamily="34" charset="0"/>
              <a:ea typeface="+mn-ea"/>
              <a:cs typeface="Arial" pitchFamily="34" charset="0"/>
            </a:rPr>
            <a:t>Data were analysed</a:t>
          </a:r>
          <a:r>
            <a:rPr lang="en-GB" sz="1200" baseline="0">
              <a:solidFill>
                <a:schemeClr val="dk1"/>
              </a:solidFill>
              <a:effectLst/>
              <a:latin typeface="Arial" pitchFamily="34" charset="0"/>
              <a:ea typeface="+mn-ea"/>
              <a:cs typeface="Arial" pitchFamily="34" charset="0"/>
            </a:rPr>
            <a:t> for </a:t>
          </a:r>
          <a:r>
            <a:rPr lang="en-GB" sz="1200">
              <a:solidFill>
                <a:schemeClr val="dk1"/>
              </a:solidFill>
              <a:effectLst/>
              <a:latin typeface="Arial" pitchFamily="34" charset="0"/>
              <a:ea typeface="+mn-ea"/>
              <a:cs typeface="Arial" pitchFamily="34" charset="0"/>
            </a:rPr>
            <a:t>37 cancer sites, and all cancers combined (excluding non-melanoma skin cancer). The individual sites are listed on the 'Cancer groups' tab.</a:t>
          </a:r>
        </a:p>
        <a:p>
          <a:pPr marL="0" marR="0" indent="0" defTabSz="914400" eaLnBrk="1" fontAlgn="auto" latinLnBrk="0" hangingPunct="1">
            <a:lnSpc>
              <a:spcPct val="100000"/>
            </a:lnSpc>
            <a:spcBef>
              <a:spcPts val="0"/>
            </a:spcBef>
            <a:spcAft>
              <a:spcPts val="0"/>
            </a:spcAft>
            <a:buClrTx/>
            <a:buSzTx/>
            <a:buFontTx/>
            <a:buNone/>
            <a:tabLst/>
            <a:defRPr/>
          </a:pPr>
          <a:endParaRPr lang="en-GB" sz="1200">
            <a:solidFill>
              <a:schemeClr val="dk1"/>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ysClr val="windowText" lastClr="000000"/>
              </a:solidFill>
              <a:effectLst/>
              <a:latin typeface="Arial" pitchFamily="34" charset="0"/>
              <a:ea typeface="+mn-ea"/>
              <a:cs typeface="Arial" pitchFamily="34" charset="0"/>
            </a:rPr>
            <a:t>Incidence data, as recorded on the National Cancer Data Repository by English cancer registries, covered three 5-year cohorts: 1996-2000, 2001-2005 and 2006-2010; 190 cases were excluded due to unknown age or cancer site. </a:t>
          </a:r>
        </a:p>
        <a:p>
          <a:pPr marL="0" marR="0" indent="0" defTabSz="914400" eaLnBrk="1" fontAlgn="auto" latinLnBrk="0" hangingPunct="1">
            <a:lnSpc>
              <a:spcPct val="100000"/>
            </a:lnSpc>
            <a:spcBef>
              <a:spcPts val="0"/>
            </a:spcBef>
            <a:spcAft>
              <a:spcPts val="0"/>
            </a:spcAft>
            <a:buClrTx/>
            <a:buSzTx/>
            <a:buFontTx/>
            <a:buNone/>
            <a:tabLst/>
            <a:defRPr/>
          </a:pPr>
          <a:endParaRPr lang="en-GB" sz="1200" baseline="0">
            <a:solidFill>
              <a:sysClr val="windowText" lastClr="000000"/>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ysClr val="windowText" lastClr="000000"/>
              </a:solidFill>
              <a:effectLst/>
              <a:latin typeface="Arial" pitchFamily="34" charset="0"/>
              <a:ea typeface="+mn-ea"/>
              <a:cs typeface="Arial" pitchFamily="34" charset="0"/>
            </a:rPr>
            <a:t>Mortality data, as supplied by the Office for National Statistics to English cancer registries, included two time periods for the individual cancer sites: 2002-2006 and 2007-2011; 1997-2001 data were only used for all cancers combined (excluding non-melanoma skin cancer) as this period saw the change in coding from ICD-9 to ICD-10.  </a:t>
          </a:r>
        </a:p>
        <a:p>
          <a:pPr marL="0" marR="0" indent="0" defTabSz="914400" eaLnBrk="1" fontAlgn="auto" latinLnBrk="0" hangingPunct="1">
            <a:lnSpc>
              <a:spcPct val="100000"/>
            </a:lnSpc>
            <a:spcBef>
              <a:spcPts val="0"/>
            </a:spcBef>
            <a:spcAft>
              <a:spcPts val="0"/>
            </a:spcAft>
            <a:buClrTx/>
            <a:buSzTx/>
            <a:buFontTx/>
            <a:buNone/>
            <a:tabLst/>
            <a:defRPr/>
          </a:pPr>
          <a:endParaRPr lang="en-GB" sz="1200" baseline="0">
            <a:solidFill>
              <a:sysClr val="windowText" lastClr="000000"/>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ysClr val="windowText" lastClr="000000"/>
              </a:solidFill>
              <a:effectLst/>
              <a:latin typeface="Arial" pitchFamily="34" charset="0"/>
              <a:ea typeface="+mn-ea"/>
              <a:cs typeface="Arial" pitchFamily="34" charset="0"/>
            </a:rPr>
            <a:t>Population data were the mid-year Lower Super Output Area (LSOA) population estimates, as supplied </a:t>
          </a:r>
          <a:r>
            <a:rPr lang="en-GB" sz="1200" baseline="0">
              <a:solidFill>
                <a:schemeClr val="dk1"/>
              </a:solidFill>
              <a:effectLst/>
              <a:latin typeface="Arial" pitchFamily="34" charset="0"/>
              <a:ea typeface="+mn-ea"/>
              <a:cs typeface="Arial" pitchFamily="34" charset="0"/>
            </a:rPr>
            <a:t>by the Office of National Statistics </a:t>
          </a:r>
          <a:r>
            <a:rPr lang="en-GB" sz="1200" baseline="0">
              <a:solidFill>
                <a:sysClr val="windowText" lastClr="000000"/>
              </a:solidFill>
              <a:effectLst/>
              <a:latin typeface="Arial" pitchFamily="34" charset="0"/>
              <a:ea typeface="+mn-ea"/>
              <a:cs typeface="Arial" pitchFamily="34" charset="0"/>
            </a:rPr>
            <a:t>to English cancer registries.</a:t>
          </a:r>
        </a:p>
        <a:p>
          <a:endParaRPr lang="en-GB" sz="1200">
            <a:solidFill>
              <a:sysClr val="windowText" lastClr="000000"/>
            </a:solidFill>
            <a:effectLst/>
            <a:latin typeface="Arial" pitchFamily="34" charset="0"/>
            <a:ea typeface="+mn-ea"/>
            <a:cs typeface="Arial" pitchFamily="34" charset="0"/>
          </a:endParaRPr>
        </a:p>
        <a:p>
          <a:r>
            <a:rPr lang="en-GB" sz="1200">
              <a:solidFill>
                <a:sysClr val="windowText" lastClr="000000"/>
              </a:solidFill>
              <a:effectLst/>
              <a:latin typeface="Arial" pitchFamily="34" charset="0"/>
              <a:ea typeface="+mn-ea"/>
              <a:cs typeface="Arial" pitchFamily="34" charset="0"/>
            </a:rPr>
            <a:t>The</a:t>
          </a:r>
          <a:r>
            <a:rPr lang="en-GB" sz="1200" baseline="0">
              <a:solidFill>
                <a:sysClr val="windowText" lastClr="000000"/>
              </a:solidFill>
              <a:effectLst/>
              <a:latin typeface="Arial" pitchFamily="34" charset="0"/>
              <a:ea typeface="+mn-ea"/>
              <a:cs typeface="Arial" pitchFamily="34" charset="0"/>
            </a:rPr>
            <a:t> data</a:t>
          </a:r>
          <a:r>
            <a:rPr lang="en-GB" sz="1200">
              <a:solidFill>
                <a:sysClr val="windowText" lastClr="000000"/>
              </a:solidFill>
              <a:effectLst/>
              <a:latin typeface="Arial" pitchFamily="34" charset="0"/>
              <a:ea typeface="+mn-ea"/>
              <a:cs typeface="Arial" pitchFamily="34" charset="0"/>
            </a:rPr>
            <a:t> were split into deprivation quintiles according to the income domain scores of the 2004, 2007 and 2010 Indices of Multiple Deprivation (IMD) datasets, and applied to the earliest, mid and latest periods,</a:t>
          </a:r>
          <a:r>
            <a:rPr lang="en-GB" sz="1200" baseline="0">
              <a:solidFill>
                <a:sysClr val="windowText" lastClr="000000"/>
              </a:solidFill>
              <a:effectLst/>
              <a:latin typeface="Arial" pitchFamily="34" charset="0"/>
              <a:ea typeface="+mn-ea"/>
              <a:cs typeface="Arial" pitchFamily="34" charset="0"/>
            </a:rPr>
            <a:t> as per UK and Ireland Association of Cancer Registries (UKIACR) best practice. </a:t>
          </a:r>
          <a:r>
            <a:rPr lang="en-GB" sz="1200">
              <a:solidFill>
                <a:schemeClr val="dk1"/>
              </a:solidFill>
              <a:effectLst/>
              <a:latin typeface="Arial" pitchFamily="34" charset="0"/>
              <a:ea typeface="+mn-ea"/>
              <a:cs typeface="Arial" pitchFamily="34" charset="0"/>
            </a:rPr>
            <a:t>Each LSOA was assigned to a deprivation quintile with approximately 20% of the total population in each quintile. The quintiles were numbered from the least deprived (1) to the most deprived (5).</a:t>
          </a:r>
        </a:p>
        <a:p>
          <a:r>
            <a:rPr lang="en-GB" sz="1200">
              <a:solidFill>
                <a:schemeClr val="dk1"/>
              </a:solidFill>
              <a:effectLst/>
              <a:latin typeface="Arial" pitchFamily="34" charset="0"/>
              <a:ea typeface="+mn-ea"/>
              <a:cs typeface="Arial" pitchFamily="34" charset="0"/>
            </a:rPr>
            <a:t> </a:t>
          </a:r>
          <a:endParaRPr lang="en-GB" sz="1200" baseline="0">
            <a:solidFill>
              <a:schemeClr val="dk1"/>
            </a:solidFill>
            <a:effectLst/>
            <a:latin typeface="Arial" pitchFamily="34" charset="0"/>
            <a:ea typeface="+mn-ea"/>
            <a:cs typeface="Arial" pitchFamily="34" charset="0"/>
          </a:endParaRPr>
        </a:p>
        <a:p>
          <a:r>
            <a:rPr lang="en-GB" sz="1200" baseline="0">
              <a:solidFill>
                <a:schemeClr val="dk1"/>
              </a:solidFill>
              <a:effectLst/>
              <a:latin typeface="Arial" pitchFamily="34" charset="0"/>
              <a:ea typeface="+mn-ea"/>
              <a:cs typeface="Arial" pitchFamily="34" charset="0"/>
            </a:rPr>
            <a:t>Further information on the methodology can be found on the Glossary tab, here following, and in the report (pages 8, 20 and 98</a:t>
          </a:r>
          <a:r>
            <a:rPr lang="en-GB" sz="1200" i="1" baseline="0">
              <a:solidFill>
                <a:schemeClr val="dk1"/>
              </a:solidFill>
              <a:effectLst/>
              <a:latin typeface="Arial" pitchFamily="34" charset="0"/>
              <a:ea typeface="+mn-ea"/>
              <a:cs typeface="Arial" pitchFamily="34" charset="0"/>
            </a:rPr>
            <a:t>ff</a:t>
          </a:r>
          <a:r>
            <a:rPr lang="en-GB" sz="1200" baseline="0">
              <a:solidFill>
                <a:schemeClr val="dk1"/>
              </a:solidFill>
              <a:effectLst/>
              <a:latin typeface="Arial" pitchFamily="34" charset="0"/>
              <a:ea typeface="+mn-ea"/>
              <a:cs typeface="Arial" pitchFamily="34" charset="0"/>
            </a:rPr>
            <a:t>).</a:t>
          </a:r>
          <a:endParaRPr lang="en-GB" sz="1200" baseline="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513012</xdr:colOff>
      <xdr:row>1</xdr:row>
      <xdr:rowOff>44550</xdr:rowOff>
    </xdr:to>
    <xdr:pic>
      <xdr:nvPicPr>
        <xdr:cNvPr id="2" name="Picture 1" descr="close crop Logo for Word"/>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46412" cy="673200"/>
        </a:xfrm>
        <a:prstGeom prst="rect">
          <a:avLst/>
        </a:prstGeom>
        <a:noFill/>
        <a:ln>
          <a:noFill/>
        </a:ln>
      </xdr:spPr>
    </xdr:pic>
    <xdr:clientData/>
  </xdr:twoCellAnchor>
  <xdr:twoCellAnchor editAs="oneCell">
    <xdr:from>
      <xdr:col>12</xdr:col>
      <xdr:colOff>320874</xdr:colOff>
      <xdr:row>0</xdr:row>
      <xdr:rowOff>122850</xdr:rowOff>
    </xdr:from>
    <xdr:to>
      <xdr:col>14</xdr:col>
      <xdr:colOff>517800</xdr:colOff>
      <xdr:row>0</xdr:row>
      <xdr:rowOff>626850</xdr:rowOff>
    </xdr:to>
    <xdr:pic>
      <xdr:nvPicPr>
        <xdr:cNvPr id="3" name="Picture 2" descr="CRUK_Pos_RGB_4.png"/>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l="6402" t="12921" r="6098" b="12909"/>
        <a:stretch/>
      </xdr:blipFill>
      <xdr:spPr>
        <a:xfrm>
          <a:off x="6721674" y="122850"/>
          <a:ext cx="1263726" cy="504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513012</xdr:colOff>
      <xdr:row>1</xdr:row>
      <xdr:rowOff>44550</xdr:rowOff>
    </xdr:to>
    <xdr:pic>
      <xdr:nvPicPr>
        <xdr:cNvPr id="2" name="Picture 1" descr="close crop Logo for Word"/>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46412" cy="673200"/>
        </a:xfrm>
        <a:prstGeom prst="rect">
          <a:avLst/>
        </a:prstGeom>
        <a:noFill/>
        <a:ln>
          <a:noFill/>
        </a:ln>
      </xdr:spPr>
    </xdr:pic>
    <xdr:clientData/>
  </xdr:twoCellAnchor>
  <xdr:twoCellAnchor editAs="oneCell">
    <xdr:from>
      <xdr:col>12</xdr:col>
      <xdr:colOff>320874</xdr:colOff>
      <xdr:row>0</xdr:row>
      <xdr:rowOff>122850</xdr:rowOff>
    </xdr:from>
    <xdr:to>
      <xdr:col>14</xdr:col>
      <xdr:colOff>517800</xdr:colOff>
      <xdr:row>0</xdr:row>
      <xdr:rowOff>626850</xdr:rowOff>
    </xdr:to>
    <xdr:pic>
      <xdr:nvPicPr>
        <xdr:cNvPr id="3" name="Picture 2" descr="CRUK_Pos_RGB_4.png"/>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l="6402" t="12921" r="6098" b="12909"/>
        <a:stretch/>
      </xdr:blipFill>
      <xdr:spPr>
        <a:xfrm>
          <a:off x="6721674" y="122850"/>
          <a:ext cx="1263726" cy="504000"/>
        </a:xfrm>
        <a:prstGeom prst="rect">
          <a:avLst/>
        </a:prstGeom>
      </xdr:spPr>
    </xdr:pic>
    <xdr:clientData/>
  </xdr:twoCellAnchor>
  <xdr:twoCellAnchor>
    <xdr:from>
      <xdr:col>0</xdr:col>
      <xdr:colOff>0</xdr:colOff>
      <xdr:row>4</xdr:row>
      <xdr:rowOff>0</xdr:rowOff>
    </xdr:from>
    <xdr:to>
      <xdr:col>14</xdr:col>
      <xdr:colOff>517800</xdr:colOff>
      <xdr:row>100</xdr:row>
      <xdr:rowOff>0</xdr:rowOff>
    </xdr:to>
    <xdr:sp macro="" textlink="" fLocksText="0">
      <xdr:nvSpPr>
        <xdr:cNvPr id="4" name="TextBox 3"/>
        <xdr:cNvSpPr txBox="1"/>
      </xdr:nvSpPr>
      <xdr:spPr>
        <a:xfrm>
          <a:off x="0" y="1800225"/>
          <a:ext cx="7985400" cy="13896975"/>
        </a:xfrm>
        <a:prstGeom prst="rect">
          <a:avLst/>
        </a:prstGeom>
        <a:no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600" b="1">
              <a:solidFill>
                <a:srgbClr val="98002E"/>
              </a:solidFill>
              <a:latin typeface="Arial" pitchFamily="34" charset="0"/>
              <a:cs typeface="Arial" pitchFamily="34" charset="0"/>
            </a:rPr>
            <a:t>Glossary</a:t>
          </a:r>
        </a:p>
        <a:p>
          <a:pPr algn="l"/>
          <a:endParaRPr lang="en-GB" sz="1200">
            <a:solidFill>
              <a:sysClr val="windowText" lastClr="000000"/>
            </a:solidFill>
            <a:latin typeface="Arial" pitchFamily="34" charset="0"/>
            <a:cs typeface="Arial" pitchFamily="34" charset="0"/>
          </a:endParaRPr>
        </a:p>
        <a:p>
          <a:pPr algn="l">
            <a:spcAft>
              <a:spcPts val="800"/>
            </a:spcAft>
          </a:pPr>
          <a:r>
            <a:rPr lang="en-GB" sz="1200" b="1">
              <a:solidFill>
                <a:srgbClr val="98002E"/>
              </a:solidFill>
              <a:latin typeface="Arial" pitchFamily="34" charset="0"/>
              <a:cs typeface="Arial" pitchFamily="34" charset="0"/>
            </a:rPr>
            <a:t>Number of cases and deaths </a:t>
          </a:r>
          <a:r>
            <a:rPr lang="en-GB" sz="1200">
              <a:latin typeface="Arial" pitchFamily="34" charset="0"/>
              <a:cs typeface="Arial" pitchFamily="34" charset="0"/>
            </a:rPr>
            <a:t>– These are the number of newly diagnosed cancer registrations or number of deaths from cancer within the specified five-year cohort; deaths were counted by the year of registration of death.</a:t>
          </a:r>
        </a:p>
        <a:p>
          <a:pPr algn="l">
            <a:spcAft>
              <a:spcPts val="800"/>
            </a:spcAft>
          </a:pPr>
          <a:r>
            <a:rPr lang="en-GB" sz="1200" b="1">
              <a:solidFill>
                <a:srgbClr val="98002E"/>
              </a:solidFill>
              <a:latin typeface="Arial" pitchFamily="34" charset="0"/>
              <a:cs typeface="Arial" pitchFamily="34" charset="0"/>
            </a:rPr>
            <a:t>Crude rate </a:t>
          </a:r>
          <a:r>
            <a:rPr lang="en-GB" sz="1200">
              <a:latin typeface="Arial" pitchFamily="34" charset="0"/>
              <a:cs typeface="Arial" pitchFamily="34" charset="0"/>
            </a:rPr>
            <a:t>– The crude rate was calculated by dividing the number of cases/deaths by the population at risk for each deprivation quintile, or across all quintiles. The sum of cases over each five-year period was divided by the sum of the population over the corresponding five-year period to give an average annual crude rate. It does not take into account the age structure of the different populations and therefore does not adjust for the confounding effect this may have.</a:t>
          </a:r>
        </a:p>
        <a:p>
          <a:pPr algn="l">
            <a:spcAft>
              <a:spcPts val="800"/>
            </a:spcAft>
          </a:pPr>
          <a:r>
            <a:rPr lang="en-GB" sz="1200" b="1">
              <a:solidFill>
                <a:srgbClr val="98002E"/>
              </a:solidFill>
              <a:latin typeface="Arial" pitchFamily="34" charset="0"/>
              <a:cs typeface="Arial" pitchFamily="34" charset="0"/>
            </a:rPr>
            <a:t>Age-standardised rate (ASR) </a:t>
          </a:r>
          <a:r>
            <a:rPr lang="en-GB" sz="1200">
              <a:latin typeface="Arial" pitchFamily="34" charset="0"/>
              <a:cs typeface="Arial" pitchFamily="34" charset="0"/>
            </a:rPr>
            <a:t>– Age-standardised rates adjust for the variation in the age structures of populations and so should be used for meaningful comparisons between different deprivation quintiles or over time. They are calculated by using an average of age-specific rates within each five-year age-group in the population, weighted according to a standard population. In this case age-standardisation has been undertaken using the 1976 European Standard Population. </a:t>
          </a:r>
        </a:p>
        <a:p>
          <a:pPr algn="l">
            <a:spcAft>
              <a:spcPts val="800"/>
            </a:spcAft>
          </a:pPr>
          <a:r>
            <a:rPr lang="en-GB" sz="1200" b="1">
              <a:solidFill>
                <a:srgbClr val="98002E"/>
              </a:solidFill>
              <a:latin typeface="Arial" pitchFamily="34" charset="0"/>
              <a:cs typeface="Arial" pitchFamily="34" charset="0"/>
            </a:rPr>
            <a:t>95% lower and upper confidence interval (LCI/UCI) </a:t>
          </a:r>
          <a:r>
            <a:rPr lang="en-GB" sz="1200">
              <a:latin typeface="Arial" pitchFamily="34" charset="0"/>
              <a:cs typeface="Arial" pitchFamily="34" charset="0"/>
            </a:rPr>
            <a:t>– Lower and upper 95% confidence intervals are given for age-standardised rates and modelled estimated deprivation gaps. Confidence intervals are used as a measure of uncertainty in estimated rates. The lower and upper limits of the interval show how big a contribution chance may have made to a particular statistic. The 95% confidence intervals quoted give the range in which the rate in question would fall 19 times out of 20, were it possible to repeat the analysis.</a:t>
          </a:r>
        </a:p>
        <a:p>
          <a:pPr algn="l">
            <a:spcAft>
              <a:spcPts val="800"/>
            </a:spcAft>
          </a:pPr>
          <a:r>
            <a:rPr lang="en-GB" sz="1200" b="1">
              <a:solidFill>
                <a:srgbClr val="98002E"/>
              </a:solidFill>
              <a:latin typeface="Arial" pitchFamily="34" charset="0"/>
              <a:cs typeface="Arial" pitchFamily="34" charset="0"/>
            </a:rPr>
            <a:t>ASR ratio </a:t>
          </a:r>
          <a:r>
            <a:rPr lang="en-GB" sz="1200">
              <a:latin typeface="Arial" pitchFamily="34" charset="0"/>
              <a:cs typeface="Arial" pitchFamily="34" charset="0"/>
            </a:rPr>
            <a:t>– The ASR ratio was calculated by dividing the ASR of each deprivation quintile by the corresponding ASR of the least deprived quintile. The ratio indicates the increase or decrease in ASR compared to the least deprived quintile.</a:t>
          </a:r>
        </a:p>
        <a:p>
          <a:pPr algn="l">
            <a:spcAft>
              <a:spcPts val="300"/>
            </a:spcAft>
          </a:pPr>
          <a:r>
            <a:rPr lang="en-GB" sz="1200" b="1">
              <a:solidFill>
                <a:srgbClr val="98002E"/>
              </a:solidFill>
              <a:latin typeface="Arial" pitchFamily="34" charset="0"/>
              <a:cs typeface="Arial" pitchFamily="34" charset="0"/>
            </a:rPr>
            <a:t>Excess cases and deaths </a:t>
          </a:r>
          <a:r>
            <a:rPr lang="en-GB" sz="1200">
              <a:latin typeface="Arial" pitchFamily="34" charset="0"/>
              <a:cs typeface="Arial" pitchFamily="34" charset="0"/>
            </a:rPr>
            <a:t>– The number of excess cases/deaths for each quintile was calculated by multiplying the age-specific crude rates of quintile 1 with the corresponding population in each age-group of quintile 2 to quintile 5, thus resulting in an expected number of cases/deaths in each age-group, if each quintile had experienced the same age-specific rates as the least deprived quintile (quintile 1). </a:t>
          </a:r>
        </a:p>
        <a:p>
          <a:pPr algn="l">
            <a:spcAft>
              <a:spcPts val="300"/>
            </a:spcAft>
          </a:pPr>
          <a:r>
            <a:rPr lang="en-GB" sz="1200">
              <a:latin typeface="Arial" pitchFamily="34" charset="0"/>
              <a:cs typeface="Arial" pitchFamily="34" charset="0"/>
            </a:rPr>
            <a:t>The differences, between the observed cases/deaths of quintiles 2 to 5 in each age-group and the corresponding expected number, were then summed across all ages to give a total for each quintile. This total had to be calculated individually for males, females and persons as the underlying age-structure of the populations varies in each age-bracket. As the numbers were calculated for 5-year cohorts, yearly excess cases/deaths figures were arrived at by dividing the totals by 5. </a:t>
          </a:r>
        </a:p>
        <a:p>
          <a:pPr algn="l">
            <a:spcAft>
              <a:spcPts val="300"/>
            </a:spcAft>
          </a:pPr>
          <a:r>
            <a:rPr lang="en-GB" sz="1200">
              <a:latin typeface="Arial" pitchFamily="34" charset="0"/>
              <a:cs typeface="Arial" pitchFamily="34" charset="0"/>
            </a:rPr>
            <a:t>The total number of cases or deaths can be negative if there were fewer observed cases than expected from the quintile 1 rates, i.e., if the age-standardised incidence or mortality rate decreased with increasing deprivation. These negative figures can be considered the number of extra cases (or deaths) that would occur if the population of each quintile had the same rate as the least deprived quintile. </a:t>
          </a:r>
        </a:p>
        <a:p>
          <a:pPr algn="l">
            <a:spcAft>
              <a:spcPts val="800"/>
            </a:spcAft>
          </a:pPr>
          <a:r>
            <a:rPr lang="en-GB" sz="1200">
              <a:latin typeface="Arial" pitchFamily="34" charset="0"/>
              <a:cs typeface="Arial" pitchFamily="34" charset="0"/>
            </a:rPr>
            <a:t>The excess figures for statistically significant deprivation trends are shown in black font and the corresponding columns for statistically non-significant trends have been faded. </a:t>
          </a:r>
        </a:p>
        <a:p>
          <a:pPr algn="l">
            <a:spcAft>
              <a:spcPts val="800"/>
            </a:spcAft>
          </a:pPr>
          <a:r>
            <a:rPr lang="en-GB" sz="1200" b="1">
              <a:solidFill>
                <a:srgbClr val="98002E"/>
              </a:solidFill>
              <a:latin typeface="Arial" pitchFamily="34" charset="0"/>
              <a:cs typeface="Arial" pitchFamily="34" charset="0"/>
            </a:rPr>
            <a:t>Estimated deprivation gap </a:t>
          </a:r>
          <a:r>
            <a:rPr lang="en-GB" sz="1200">
              <a:latin typeface="Arial" pitchFamily="34" charset="0"/>
              <a:cs typeface="Arial" pitchFamily="34" charset="0"/>
            </a:rPr>
            <a:t>– In simple terms this is the best estimate of the difference between the ASR of the most and least deprived quintiles. Weighted ordinary least squares linear regression was used to model the trend across ASRs for the five deprivation quintiles. The weight used for the linear regression was the corresponding variance for the ASR of each quintile. This weighting was used to take into account any differences between the quintiles. The estimated deprivation gap and corresponding confidence intervals were then derived as the modelled ASR for the most deprived quintile minus the modelled ASR for the least deprived quintile. Only estimated deprivation gaps for statistically significant deprivation trends are shown in black font; for statistically non-significant trends, the corresponding values in tables have been faded. </a:t>
          </a:r>
        </a:p>
        <a:p>
          <a:pPr algn="l">
            <a:spcAft>
              <a:spcPts val="800"/>
            </a:spcAft>
          </a:pPr>
          <a:r>
            <a:rPr lang="en-GB" sz="1200" b="1">
              <a:solidFill>
                <a:srgbClr val="98002E"/>
              </a:solidFill>
              <a:latin typeface="Arial" pitchFamily="34" charset="0"/>
              <a:cs typeface="Arial" pitchFamily="34" charset="0"/>
            </a:rPr>
            <a:t>Modelled percentage (%) change </a:t>
          </a:r>
          <a:r>
            <a:rPr lang="en-GB" sz="1200">
              <a:latin typeface="Arial" pitchFamily="34" charset="0"/>
              <a:cs typeface="Arial" pitchFamily="34" charset="0"/>
            </a:rPr>
            <a:t>– This is the estimated deprivation gap as a percentage of the modelled ASR for the least deprived quintile. Where the regression analysis did not produce a statistically significant trend across the quintiles the values in the tables have been faded. </a:t>
          </a:r>
        </a:p>
        <a:p>
          <a:pPr algn="l">
            <a:spcAft>
              <a:spcPts val="800"/>
            </a:spcAft>
          </a:pPr>
          <a:r>
            <a:rPr lang="en-GB" sz="1200" b="1" i="1">
              <a:solidFill>
                <a:srgbClr val="98002E"/>
              </a:solidFill>
              <a:latin typeface="Arial" pitchFamily="34" charset="0"/>
              <a:cs typeface="Arial" pitchFamily="34" charset="0"/>
            </a:rPr>
            <a:t>p</a:t>
          </a:r>
          <a:r>
            <a:rPr lang="en-GB" sz="1200" b="1">
              <a:solidFill>
                <a:srgbClr val="98002E"/>
              </a:solidFill>
              <a:latin typeface="Arial" pitchFamily="34" charset="0"/>
              <a:cs typeface="Arial" pitchFamily="34" charset="0"/>
            </a:rPr>
            <a:t>-value for the trend (deprivation gap) </a:t>
          </a:r>
          <a:r>
            <a:rPr lang="en-GB" sz="1200">
              <a:latin typeface="Arial" pitchFamily="34" charset="0"/>
              <a:cs typeface="Arial" pitchFamily="34" charset="0"/>
            </a:rPr>
            <a:t>– This statistical test is performed to determine whether there is a change in the incidence or mortality with increasing socio-economic deprivation. The </a:t>
          </a:r>
          <a:r>
            <a:rPr lang="en-GB" sz="1200" i="1">
              <a:latin typeface="Arial" pitchFamily="34" charset="0"/>
              <a:cs typeface="Arial" pitchFamily="34" charset="0"/>
            </a:rPr>
            <a:t>p</a:t>
          </a:r>
          <a:r>
            <a:rPr lang="en-GB" sz="1200">
              <a:latin typeface="Arial" pitchFamily="34" charset="0"/>
              <a:cs typeface="Arial" pitchFamily="34" charset="0"/>
            </a:rPr>
            <a:t>-value given in the table is the resulting </a:t>
          </a:r>
          <a:r>
            <a:rPr lang="en-GB" sz="1200" i="1">
              <a:latin typeface="Arial" pitchFamily="34" charset="0"/>
              <a:cs typeface="Arial" pitchFamily="34" charset="0"/>
            </a:rPr>
            <a:t>p</a:t>
          </a:r>
          <a:r>
            <a:rPr lang="en-GB" sz="1200">
              <a:latin typeface="Arial" pitchFamily="34" charset="0"/>
              <a:cs typeface="Arial" pitchFamily="34" charset="0"/>
            </a:rPr>
            <a:t>-value for the gradient of the weighted ordinary least squares linear regression deviating from zero. A trend is statistically significant when the </a:t>
          </a:r>
          <a:r>
            <a:rPr lang="en-GB" sz="1200" i="1">
              <a:latin typeface="Arial" pitchFamily="34" charset="0"/>
              <a:cs typeface="Arial" pitchFamily="34" charset="0"/>
            </a:rPr>
            <a:t>p</a:t>
          </a:r>
          <a:r>
            <a:rPr lang="en-GB" sz="1200">
              <a:latin typeface="Arial" pitchFamily="34" charset="0"/>
              <a:cs typeface="Arial" pitchFamily="34" charset="0"/>
            </a:rPr>
            <a:t>-value is less than 0.05; these are in bold font.</a:t>
          </a:r>
        </a:p>
        <a:p>
          <a:pPr algn="l">
            <a:spcAft>
              <a:spcPts val="800"/>
            </a:spcAft>
          </a:pPr>
          <a:r>
            <a:rPr lang="en-GB" sz="1200" b="1" i="1">
              <a:solidFill>
                <a:srgbClr val="98002E"/>
              </a:solidFill>
              <a:latin typeface="Arial" pitchFamily="34" charset="0"/>
              <a:cs typeface="Arial" pitchFamily="34" charset="0"/>
            </a:rPr>
            <a:t>p</a:t>
          </a:r>
          <a:r>
            <a:rPr lang="en-GB" sz="1200" b="1">
              <a:solidFill>
                <a:srgbClr val="98002E"/>
              </a:solidFill>
              <a:latin typeface="Arial" pitchFamily="34" charset="0"/>
              <a:cs typeface="Arial" pitchFamily="34" charset="0"/>
            </a:rPr>
            <a:t>-value for difference between trends (across time) </a:t>
          </a:r>
          <a:r>
            <a:rPr lang="en-GB" sz="1200">
              <a:latin typeface="Arial" pitchFamily="34" charset="0"/>
              <a:cs typeface="Arial" pitchFamily="34" charset="0"/>
            </a:rPr>
            <a:t>– As a way of examining whether the trends have changed significantly over time, a z-test was performed using the regression coefficients (i.e., the gradients) and their corresponding standard errors from the linear regression analyses for each time period. The </a:t>
          </a:r>
          <a:r>
            <a:rPr lang="en-GB" sz="1200" i="1">
              <a:latin typeface="Arial" pitchFamily="34" charset="0"/>
              <a:cs typeface="Arial" pitchFamily="34" charset="0"/>
            </a:rPr>
            <a:t>p</a:t>
          </a:r>
          <a:r>
            <a:rPr lang="en-GB" sz="1200">
              <a:latin typeface="Arial" pitchFamily="34" charset="0"/>
              <a:cs typeface="Arial" pitchFamily="34" charset="0"/>
            </a:rPr>
            <a:t>-value shown in the second set of tables in this workbook is from the z-test for the trends over the two time periods for mortality and for the last and first period for incidence and the latest two periods for incidence. The difference is statistically significant when the </a:t>
          </a:r>
          <a:r>
            <a:rPr lang="en-GB" sz="1200" i="1">
              <a:latin typeface="Arial" pitchFamily="34" charset="0"/>
              <a:cs typeface="Arial" pitchFamily="34" charset="0"/>
            </a:rPr>
            <a:t>p</a:t>
          </a:r>
          <a:r>
            <a:rPr lang="en-GB" sz="1200">
              <a:latin typeface="Arial" pitchFamily="34" charset="0"/>
              <a:cs typeface="Arial" pitchFamily="34" charset="0"/>
            </a:rPr>
            <a:t>-value is less than 0.05; these are in bold font.</a:t>
          </a:r>
        </a:p>
        <a:p>
          <a:pPr algn="l"/>
          <a:r>
            <a:rPr lang="en-GB" sz="1200" b="1">
              <a:solidFill>
                <a:srgbClr val="98002E"/>
              </a:solidFill>
              <a:latin typeface="Arial" pitchFamily="34" charset="0"/>
              <a:cs typeface="Arial" pitchFamily="34" charset="0"/>
            </a:rPr>
            <a:t>Difference between males and females (</a:t>
          </a:r>
          <a:r>
            <a:rPr lang="en-GB" sz="1200" b="1" i="1">
              <a:solidFill>
                <a:srgbClr val="98002E"/>
              </a:solidFill>
              <a:latin typeface="Arial" pitchFamily="34" charset="0"/>
              <a:cs typeface="Arial" pitchFamily="34" charset="0"/>
            </a:rPr>
            <a:t>p</a:t>
          </a:r>
          <a:r>
            <a:rPr lang="en-GB" sz="1200" b="1">
              <a:solidFill>
                <a:srgbClr val="98002E"/>
              </a:solidFill>
              <a:latin typeface="Arial" pitchFamily="34" charset="0"/>
              <a:cs typeface="Arial" pitchFamily="34" charset="0"/>
            </a:rPr>
            <a:t>-value) </a:t>
          </a:r>
          <a:r>
            <a:rPr lang="en-GB" sz="1200">
              <a:latin typeface="Arial" pitchFamily="34" charset="0"/>
              <a:cs typeface="Arial" pitchFamily="34" charset="0"/>
            </a:rPr>
            <a:t>– As a way of examining whether the trends were different between males and females, a z-test was performed using the regression coefficients (i.e., the gradients) and their corresponding standard errors from the linear regression analyses for each sex. In the workbook they are shown in the bottommost table, alongside the estimated deprivation gaps for males and females. (In the report, these p-values are listed in the 3rd bullet point, from oldest to latest period.) The difference in trend is statistically significant when the </a:t>
          </a:r>
          <a:r>
            <a:rPr lang="en-GB" sz="1200" i="1">
              <a:latin typeface="Arial" pitchFamily="34" charset="0"/>
              <a:cs typeface="Arial" pitchFamily="34" charset="0"/>
            </a:rPr>
            <a:t>p</a:t>
          </a:r>
          <a:r>
            <a:rPr lang="en-GB" sz="1200">
              <a:latin typeface="Arial" pitchFamily="34" charset="0"/>
              <a:cs typeface="Arial" pitchFamily="34" charset="0"/>
            </a:rPr>
            <a:t>-value is less than 0.05; these are in bold font.</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3</xdr:row>
          <xdr:rowOff>28575</xdr:rowOff>
        </xdr:from>
        <xdr:to>
          <xdr:col>2</xdr:col>
          <xdr:colOff>0</xdr:colOff>
          <xdr:row>33</xdr:row>
          <xdr:rowOff>114300</xdr:rowOff>
        </xdr:to>
        <xdr:grpSp>
          <xdr:nvGrpSpPr>
            <xdr:cNvPr id="2" name="Group 1"/>
            <xdr:cNvGrpSpPr/>
          </xdr:nvGrpSpPr>
          <xdr:grpSpPr>
            <a:xfrm>
              <a:off x="76200" y="1057275"/>
              <a:ext cx="2419350" cy="5010150"/>
              <a:chOff x="76200" y="457200"/>
              <a:chExt cx="2419350" cy="4905363"/>
            </a:xfrm>
          </xdr:grpSpPr>
          <xdr:sp macro="" textlink="">
            <xdr:nvSpPr>
              <xdr:cNvPr id="1031" name="Select1" hidden="1">
                <a:extLst>
                  <a:ext uri="{63B3BB69-23CF-44E3-9099-C40C66FF867C}">
                    <a14:compatExt spid="_x0000_s1031"/>
                  </a:ext>
                </a:extLst>
              </xdr:cNvPr>
              <xdr:cNvSpPr/>
            </xdr:nvSpPr>
            <xdr:spPr>
              <a:xfrm>
                <a:off x="76200" y="457200"/>
                <a:ext cx="2409825" cy="161925"/>
              </a:xfrm>
              <a:prstGeom prst="rect">
                <a:avLst/>
              </a:prstGeom>
            </xdr:spPr>
            <xdr:txBody>
              <a:bodyPr vertOverflow="clip" wrap="square" lIns="27432" tIns="22860" rIns="27432" bIns="22860" anchor="ctr" upright="1"/>
              <a:lstStyle/>
              <a:p>
                <a:pPr algn="ctr" rtl="0">
                  <a:defRPr sz="1000"/>
                </a:pPr>
                <a:r>
                  <a:rPr lang="en-GB" sz="800" b="1" i="0" u="none" strike="noStrike" baseline="0">
                    <a:solidFill>
                      <a:srgbClr val="000000"/>
                    </a:solidFill>
                    <a:latin typeface="Arial"/>
                    <a:cs typeface="Arial"/>
                  </a:rPr>
                  <a:t>Please select a site from the list below:</a:t>
                </a:r>
                <a:endParaRPr lang="en-GB"/>
              </a:p>
            </xdr:txBody>
          </xdr:sp>
          <xdr:sp macro="" textlink="">
            <xdr:nvSpPr>
              <xdr:cNvPr id="1032" name="List Box 8" hidden="1">
                <a:extLst>
                  <a:ext uri="{63B3BB69-23CF-44E3-9099-C40C66FF867C}">
                    <a14:compatExt spid="_x0000_s1032"/>
                  </a:ext>
                </a:extLst>
              </xdr:cNvPr>
              <xdr:cNvSpPr/>
            </xdr:nvSpPr>
            <xdr:spPr>
              <a:xfrm>
                <a:off x="85725" y="619124"/>
                <a:ext cx="2409825" cy="4743439"/>
              </a:xfrm>
              <a:prstGeom prst="rect">
                <a:avLst/>
              </a:prstGeom>
            </xdr:spPr>
          </xdr:sp>
        </xdr:grpSp>
        <xdr:clientData/>
      </xdr:twoCellAnchor>
    </mc:Choice>
    <mc:Fallback/>
  </mc:AlternateContent>
  <xdr:twoCellAnchor editAs="oneCell">
    <xdr:from>
      <xdr:col>0</xdr:col>
      <xdr:colOff>0</xdr:colOff>
      <xdr:row>0</xdr:row>
      <xdr:rowOff>0</xdr:rowOff>
    </xdr:from>
    <xdr:to>
      <xdr:col>1</xdr:col>
      <xdr:colOff>970212</xdr:colOff>
      <xdr:row>1</xdr:row>
      <xdr:rowOff>130275</xdr:rowOff>
    </xdr:to>
    <xdr:pic>
      <xdr:nvPicPr>
        <xdr:cNvPr id="8" name="Picture 7" descr="close crop Logo for Word"/>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46412" cy="673200"/>
        </a:xfrm>
        <a:prstGeom prst="rect">
          <a:avLst/>
        </a:prstGeom>
        <a:noFill/>
        <a:ln>
          <a:noFill/>
        </a:ln>
      </xdr:spPr>
    </xdr:pic>
    <xdr:clientData/>
  </xdr:twoCellAnchor>
  <xdr:twoCellAnchor editAs="oneCell">
    <xdr:from>
      <xdr:col>24</xdr:col>
      <xdr:colOff>304800</xdr:colOff>
      <xdr:row>0</xdr:row>
      <xdr:rowOff>47625</xdr:rowOff>
    </xdr:from>
    <xdr:to>
      <xdr:col>27</xdr:col>
      <xdr:colOff>396951</xdr:colOff>
      <xdr:row>1</xdr:row>
      <xdr:rowOff>8700</xdr:rowOff>
    </xdr:to>
    <xdr:pic>
      <xdr:nvPicPr>
        <xdr:cNvPr id="9" name="Picture 8" descr="CRUK_Pos_RGB_4.png"/>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l="6402" t="12921" r="6098" b="12909"/>
        <a:stretch/>
      </xdr:blipFill>
      <xdr:spPr>
        <a:xfrm>
          <a:off x="11496675" y="47625"/>
          <a:ext cx="1263726" cy="504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3</xdr:row>
          <xdr:rowOff>28575</xdr:rowOff>
        </xdr:from>
        <xdr:to>
          <xdr:col>2</xdr:col>
          <xdr:colOff>0</xdr:colOff>
          <xdr:row>33</xdr:row>
          <xdr:rowOff>114300</xdr:rowOff>
        </xdr:to>
        <xdr:grpSp>
          <xdr:nvGrpSpPr>
            <xdr:cNvPr id="2" name="Group 1"/>
            <xdr:cNvGrpSpPr/>
          </xdr:nvGrpSpPr>
          <xdr:grpSpPr>
            <a:xfrm>
              <a:off x="76200" y="1057275"/>
              <a:ext cx="2419350" cy="5010150"/>
              <a:chOff x="76200" y="457200"/>
              <a:chExt cx="2419350" cy="4905363"/>
            </a:xfrm>
          </xdr:grpSpPr>
          <xdr:sp macro="" textlink="">
            <xdr:nvSpPr>
              <xdr:cNvPr id="15361" name="Select1" hidden="1">
                <a:extLst>
                  <a:ext uri="{63B3BB69-23CF-44E3-9099-C40C66FF867C}">
                    <a14:compatExt spid="_x0000_s15361"/>
                  </a:ext>
                </a:extLst>
              </xdr:cNvPr>
              <xdr:cNvSpPr/>
            </xdr:nvSpPr>
            <xdr:spPr>
              <a:xfrm>
                <a:off x="76200" y="457200"/>
                <a:ext cx="2409825" cy="161925"/>
              </a:xfrm>
              <a:prstGeom prst="rect">
                <a:avLst/>
              </a:prstGeom>
            </xdr:spPr>
            <xdr:txBody>
              <a:bodyPr vertOverflow="clip" wrap="square" lIns="27432" tIns="22860" rIns="27432" bIns="22860" anchor="ctr" upright="1"/>
              <a:lstStyle/>
              <a:p>
                <a:pPr algn="ctr" rtl="0">
                  <a:defRPr sz="1000"/>
                </a:pPr>
                <a:r>
                  <a:rPr lang="en-GB" sz="800" b="1" i="0" u="none" strike="noStrike" baseline="0">
                    <a:solidFill>
                      <a:srgbClr val="000000"/>
                    </a:solidFill>
                    <a:latin typeface="Arial"/>
                    <a:cs typeface="Arial"/>
                  </a:rPr>
                  <a:t>Please select a site from the list below:</a:t>
                </a:r>
                <a:endParaRPr lang="en-GB"/>
              </a:p>
            </xdr:txBody>
          </xdr:sp>
          <xdr:sp macro="" textlink="">
            <xdr:nvSpPr>
              <xdr:cNvPr id="15362" name="List Box 2" hidden="1">
                <a:extLst>
                  <a:ext uri="{63B3BB69-23CF-44E3-9099-C40C66FF867C}">
                    <a14:compatExt spid="_x0000_s15362"/>
                  </a:ext>
                </a:extLst>
              </xdr:cNvPr>
              <xdr:cNvSpPr/>
            </xdr:nvSpPr>
            <xdr:spPr>
              <a:xfrm>
                <a:off x="85725" y="619124"/>
                <a:ext cx="2409825" cy="4743439"/>
              </a:xfrm>
              <a:prstGeom prst="rect">
                <a:avLst/>
              </a:prstGeom>
            </xdr:spPr>
          </xdr:sp>
        </xdr:grpSp>
        <xdr:clientData/>
      </xdr:twoCellAnchor>
    </mc:Choice>
    <mc:Fallback/>
  </mc:AlternateContent>
  <xdr:twoCellAnchor editAs="oneCell">
    <xdr:from>
      <xdr:col>0</xdr:col>
      <xdr:colOff>0</xdr:colOff>
      <xdr:row>0</xdr:row>
      <xdr:rowOff>0</xdr:rowOff>
    </xdr:from>
    <xdr:to>
      <xdr:col>1</xdr:col>
      <xdr:colOff>970212</xdr:colOff>
      <xdr:row>1</xdr:row>
      <xdr:rowOff>130275</xdr:rowOff>
    </xdr:to>
    <xdr:pic>
      <xdr:nvPicPr>
        <xdr:cNvPr id="5" name="Picture 4" descr="close crop Logo for Word"/>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46412" cy="673200"/>
        </a:xfrm>
        <a:prstGeom prst="rect">
          <a:avLst/>
        </a:prstGeom>
        <a:noFill/>
        <a:ln>
          <a:noFill/>
        </a:ln>
      </xdr:spPr>
    </xdr:pic>
    <xdr:clientData/>
  </xdr:twoCellAnchor>
  <xdr:twoCellAnchor editAs="oneCell">
    <xdr:from>
      <xdr:col>24</xdr:col>
      <xdr:colOff>304800</xdr:colOff>
      <xdr:row>0</xdr:row>
      <xdr:rowOff>47625</xdr:rowOff>
    </xdr:from>
    <xdr:to>
      <xdr:col>27</xdr:col>
      <xdr:colOff>396951</xdr:colOff>
      <xdr:row>1</xdr:row>
      <xdr:rowOff>8700</xdr:rowOff>
    </xdr:to>
    <xdr:pic>
      <xdr:nvPicPr>
        <xdr:cNvPr id="6" name="Picture 5" descr="CRUK_Pos_RGB_4.png"/>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l="6402" t="12921" r="6098" b="12909"/>
        <a:stretch/>
      </xdr:blipFill>
      <xdr:spPr>
        <a:xfrm>
          <a:off x="11610975" y="47625"/>
          <a:ext cx="1263726" cy="504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M20"/>
  <sheetViews>
    <sheetView showGridLines="0" tabSelected="1" workbookViewId="0">
      <pane ySplit="5" topLeftCell="A6" activePane="bottomLeft" state="frozen"/>
      <selection pane="bottomLeft"/>
    </sheetView>
  </sheetViews>
  <sheetFormatPr defaultRowHeight="11.25" x14ac:dyDescent="0.2"/>
  <cols>
    <col min="1" max="1" width="9.33203125" style="20" customWidth="1"/>
    <col min="2" max="16384" width="9.33203125" style="21"/>
  </cols>
  <sheetData>
    <row r="1" spans="1:13" ht="49.5" customHeight="1" x14ac:dyDescent="0.2"/>
    <row r="2" spans="1:13" s="26" customFormat="1" ht="42.95" customHeight="1" x14ac:dyDescent="0.4">
      <c r="A2" s="27" t="s">
        <v>225</v>
      </c>
    </row>
    <row r="3" spans="1:13" ht="33" customHeight="1" x14ac:dyDescent="0.2">
      <c r="A3" s="28" t="s">
        <v>226</v>
      </c>
    </row>
    <row r="4" spans="1:13" s="24" customFormat="1" ht="20.100000000000001" customHeight="1" x14ac:dyDescent="0.2">
      <c r="A4" s="25" t="s">
        <v>234</v>
      </c>
    </row>
    <row r="5" spans="1:13" ht="25.5" customHeight="1" x14ac:dyDescent="0.2">
      <c r="A5" s="22"/>
      <c r="B5" s="23"/>
      <c r="C5" s="23"/>
      <c r="D5" s="23"/>
      <c r="E5" s="23"/>
      <c r="F5" s="23"/>
      <c r="G5" s="23"/>
      <c r="H5" s="23"/>
      <c r="I5" s="23"/>
      <c r="J5" s="23"/>
      <c r="K5" s="23"/>
      <c r="L5" s="23"/>
      <c r="M5" s="23"/>
    </row>
    <row r="6" spans="1:13" ht="11.25" customHeight="1" x14ac:dyDescent="0.2">
      <c r="A6" s="22"/>
      <c r="B6" s="23"/>
      <c r="C6" s="23"/>
      <c r="D6" s="23"/>
      <c r="E6" s="23"/>
      <c r="F6" s="23"/>
      <c r="G6" s="23"/>
      <c r="H6" s="23"/>
      <c r="I6" s="23"/>
      <c r="J6" s="23"/>
      <c r="K6" s="23"/>
      <c r="L6" s="23"/>
      <c r="M6" s="23"/>
    </row>
    <row r="7" spans="1:13" ht="11.25" customHeight="1" x14ac:dyDescent="0.2">
      <c r="A7" s="22"/>
      <c r="B7" s="23"/>
      <c r="C7" s="23"/>
      <c r="D7" s="23"/>
      <c r="E7" s="23"/>
      <c r="F7" s="23"/>
      <c r="G7" s="23"/>
      <c r="H7" s="23"/>
      <c r="I7" s="23"/>
      <c r="J7" s="23"/>
      <c r="K7" s="23"/>
      <c r="L7" s="23"/>
      <c r="M7" s="23"/>
    </row>
    <row r="8" spans="1:13" ht="11.25" customHeight="1" x14ac:dyDescent="0.2">
      <c r="A8" s="22"/>
      <c r="B8" s="23"/>
      <c r="C8" s="23"/>
      <c r="D8" s="23"/>
      <c r="E8" s="23"/>
      <c r="F8" s="23"/>
      <c r="G8" s="23"/>
      <c r="H8" s="23"/>
      <c r="I8" s="23"/>
      <c r="J8" s="23"/>
      <c r="K8" s="23"/>
      <c r="L8" s="23"/>
      <c r="M8" s="23"/>
    </row>
    <row r="9" spans="1:13" ht="11.25" customHeight="1" x14ac:dyDescent="0.2">
      <c r="A9" s="22"/>
      <c r="B9" s="23"/>
      <c r="C9" s="23"/>
      <c r="D9" s="23"/>
      <c r="E9" s="23"/>
      <c r="F9" s="23"/>
      <c r="G9" s="23"/>
      <c r="H9" s="23"/>
      <c r="I9" s="23"/>
      <c r="J9" s="23"/>
      <c r="K9" s="23"/>
      <c r="L9" s="23"/>
      <c r="M9" s="23"/>
    </row>
    <row r="10" spans="1:13" ht="11.25" customHeight="1" x14ac:dyDescent="0.2">
      <c r="A10" s="22"/>
      <c r="B10" s="23"/>
      <c r="C10" s="23"/>
      <c r="D10" s="23"/>
      <c r="E10" s="23"/>
      <c r="F10" s="23"/>
      <c r="G10" s="23"/>
      <c r="H10" s="23"/>
      <c r="I10" s="23"/>
      <c r="J10" s="23"/>
      <c r="K10" s="23"/>
      <c r="L10" s="23"/>
      <c r="M10" s="23"/>
    </row>
    <row r="11" spans="1:13" ht="11.25" customHeight="1" x14ac:dyDescent="0.2">
      <c r="A11" s="22"/>
      <c r="B11" s="23"/>
      <c r="C11" s="23"/>
      <c r="D11" s="23"/>
      <c r="E11" s="23"/>
      <c r="F11" s="23"/>
      <c r="G11" s="23"/>
      <c r="H11" s="23"/>
      <c r="I11" s="23"/>
      <c r="J11" s="23"/>
      <c r="K11" s="23"/>
      <c r="L11" s="23"/>
      <c r="M11" s="23"/>
    </row>
    <row r="12" spans="1:13" ht="11.25" customHeight="1" x14ac:dyDescent="0.2">
      <c r="A12" s="22"/>
      <c r="B12" s="23"/>
      <c r="C12" s="23"/>
      <c r="D12" s="23"/>
      <c r="E12" s="23"/>
      <c r="F12" s="23"/>
      <c r="G12" s="23"/>
      <c r="H12" s="23"/>
      <c r="I12" s="23"/>
      <c r="J12" s="23"/>
      <c r="K12" s="23"/>
      <c r="L12" s="23"/>
      <c r="M12" s="23"/>
    </row>
    <row r="13" spans="1:13" ht="11.25" customHeight="1" x14ac:dyDescent="0.2">
      <c r="A13" s="22"/>
      <c r="B13" s="23"/>
      <c r="C13" s="23"/>
      <c r="D13" s="23"/>
      <c r="E13" s="23"/>
      <c r="F13" s="23"/>
      <c r="G13" s="23"/>
      <c r="H13" s="23"/>
      <c r="I13" s="23"/>
      <c r="J13" s="23"/>
      <c r="K13" s="23"/>
      <c r="L13" s="23"/>
      <c r="M13" s="23"/>
    </row>
    <row r="14" spans="1:13" ht="11.25" customHeight="1" x14ac:dyDescent="0.2">
      <c r="A14" s="22"/>
      <c r="B14" s="23"/>
      <c r="C14" s="23"/>
      <c r="D14" s="23"/>
      <c r="E14" s="23"/>
      <c r="F14" s="23"/>
      <c r="G14" s="23"/>
      <c r="H14" s="23"/>
      <c r="I14" s="23"/>
      <c r="J14" s="23"/>
      <c r="K14" s="23"/>
      <c r="L14" s="23"/>
      <c r="M14" s="23"/>
    </row>
    <row r="15" spans="1:13" ht="11.25" customHeight="1" x14ac:dyDescent="0.2">
      <c r="A15" s="22"/>
      <c r="B15" s="23"/>
      <c r="C15" s="23"/>
      <c r="D15" s="23"/>
      <c r="E15" s="23"/>
      <c r="F15" s="23"/>
      <c r="G15" s="23"/>
      <c r="H15" s="23"/>
      <c r="I15" s="23"/>
      <c r="J15" s="23"/>
      <c r="K15" s="23"/>
      <c r="L15" s="23"/>
      <c r="M15" s="23"/>
    </row>
    <row r="16" spans="1:13" ht="11.25" customHeight="1" x14ac:dyDescent="0.2">
      <c r="A16" s="22"/>
      <c r="B16" s="23"/>
      <c r="C16" s="23"/>
      <c r="D16" s="23"/>
      <c r="E16" s="23"/>
      <c r="F16" s="23"/>
      <c r="G16" s="23"/>
      <c r="H16" s="23"/>
      <c r="I16" s="23"/>
      <c r="J16" s="23"/>
      <c r="K16" s="23"/>
      <c r="L16" s="23"/>
      <c r="M16" s="23"/>
    </row>
    <row r="17" spans="1:13" ht="11.25" customHeight="1" x14ac:dyDescent="0.2">
      <c r="A17" s="22"/>
      <c r="B17" s="23"/>
      <c r="C17" s="23"/>
      <c r="D17" s="23"/>
      <c r="E17" s="23"/>
      <c r="F17" s="23"/>
      <c r="G17" s="23"/>
      <c r="H17" s="23"/>
      <c r="I17" s="23"/>
      <c r="J17" s="23"/>
      <c r="K17" s="23"/>
      <c r="L17" s="23"/>
      <c r="M17" s="23"/>
    </row>
    <row r="18" spans="1:13" ht="11.25" customHeight="1" x14ac:dyDescent="0.2">
      <c r="A18" s="22"/>
      <c r="B18" s="23"/>
      <c r="C18" s="23"/>
      <c r="D18" s="23"/>
      <c r="E18" s="23"/>
      <c r="F18" s="23"/>
      <c r="G18" s="23"/>
      <c r="H18" s="23"/>
      <c r="I18" s="23"/>
      <c r="J18" s="23"/>
      <c r="K18" s="23"/>
      <c r="L18" s="23"/>
      <c r="M18" s="23"/>
    </row>
    <row r="19" spans="1:13" ht="11.25" customHeight="1" x14ac:dyDescent="0.2">
      <c r="A19" s="22"/>
      <c r="B19" s="23"/>
      <c r="C19" s="23"/>
      <c r="D19" s="23"/>
      <c r="E19" s="23"/>
      <c r="F19" s="23"/>
      <c r="G19" s="23"/>
      <c r="H19" s="23"/>
      <c r="I19" s="23"/>
      <c r="J19" s="23"/>
      <c r="K19" s="23"/>
      <c r="L19" s="23"/>
      <c r="M19" s="23"/>
    </row>
    <row r="20" spans="1:13" ht="11.25" customHeight="1" x14ac:dyDescent="0.2">
      <c r="A20" s="22"/>
      <c r="B20" s="23"/>
      <c r="C20" s="23"/>
      <c r="D20" s="23"/>
      <c r="E20" s="23"/>
      <c r="F20" s="23"/>
      <c r="G20" s="23"/>
      <c r="H20" s="23"/>
      <c r="I20" s="23"/>
      <c r="J20" s="23"/>
      <c r="K20" s="23"/>
      <c r="L20" s="23"/>
      <c r="M20" s="23"/>
    </row>
  </sheetData>
  <sheetProtection sheet="1" objects="1" scenarios="1"/>
  <printOptions horizontalCentered="1"/>
  <pageMargins left="0" right="0" top="0.39370078740157483" bottom="0.39370078740157483" header="0.19685039370078741" footer="0.19685039370078741"/>
  <pageSetup paperSize="9" scale="89" fitToHeight="0" orientation="portrait" r:id="rId1"/>
  <headerFooter>
    <oddFooter>&amp;LPrinted on &amp;D at &amp;T&amp;RPage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tabColor rgb="FFC00000"/>
    <pageSetUpPr fitToPage="1"/>
  </sheetPr>
  <dimension ref="A1:E44"/>
  <sheetViews>
    <sheetView zoomScaleNormal="100" workbookViewId="0">
      <pane ySplit="4" topLeftCell="A10" activePane="bottomLeft" state="frozen"/>
      <selection activeCell="B1" sqref="B1"/>
      <selection pane="bottomLeft" activeCell="C2" sqref="C2"/>
    </sheetView>
  </sheetViews>
  <sheetFormatPr defaultRowHeight="11.25" x14ac:dyDescent="0.2"/>
  <cols>
    <col min="1" max="1" width="39.33203125" style="4" customWidth="1"/>
    <col min="2" max="2" width="39.83203125" style="1" customWidth="1"/>
    <col min="3" max="3" width="41.83203125" style="2" customWidth="1"/>
    <col min="4" max="4" width="12.5" style="2" customWidth="1"/>
    <col min="5" max="5" width="11.6640625" style="2" customWidth="1"/>
    <col min="6" max="16384" width="9.33203125" style="2"/>
  </cols>
  <sheetData>
    <row r="1" spans="1:5" ht="11.25" customHeight="1" x14ac:dyDescent="0.2">
      <c r="A1" s="32" t="str">
        <f>INDEX($A$5:$A$42,$A$2)</f>
        <v>All cancers, excl. non-melanoma skin cancer</v>
      </c>
      <c r="B1" s="305" t="s">
        <v>229</v>
      </c>
    </row>
    <row r="2" spans="1:5" ht="12" thickBot="1" x14ac:dyDescent="0.25">
      <c r="A2" s="33">
        <v>1</v>
      </c>
      <c r="B2" s="306"/>
    </row>
    <row r="4" spans="1:5" x14ac:dyDescent="0.2">
      <c r="A4" s="31" t="s">
        <v>228</v>
      </c>
      <c r="B4" s="30" t="s">
        <v>60</v>
      </c>
      <c r="C4" s="9" t="s">
        <v>118</v>
      </c>
      <c r="D4" s="10" t="s">
        <v>101</v>
      </c>
      <c r="E4" s="9" t="s">
        <v>213</v>
      </c>
    </row>
    <row r="5" spans="1:5" x14ac:dyDescent="0.2">
      <c r="A5" s="31" t="s">
        <v>119</v>
      </c>
      <c r="B5" s="1" t="s">
        <v>221</v>
      </c>
      <c r="C5" s="2" t="s">
        <v>0</v>
      </c>
      <c r="D5" s="2" t="s">
        <v>100</v>
      </c>
      <c r="E5" s="2" t="s">
        <v>220</v>
      </c>
    </row>
    <row r="6" spans="1:5" x14ac:dyDescent="0.2">
      <c r="A6" s="31" t="s">
        <v>120</v>
      </c>
      <c r="B6" s="1" t="s">
        <v>72</v>
      </c>
      <c r="C6" s="2" t="s">
        <v>71</v>
      </c>
      <c r="D6" s="2" t="s">
        <v>100</v>
      </c>
      <c r="E6" s="2" t="s">
        <v>165</v>
      </c>
    </row>
    <row r="7" spans="1:5" x14ac:dyDescent="0.2">
      <c r="A7" s="31" t="s">
        <v>121</v>
      </c>
      <c r="B7" s="1" t="s">
        <v>70</v>
      </c>
      <c r="C7" s="2" t="s">
        <v>69</v>
      </c>
      <c r="D7" s="2" t="s">
        <v>100</v>
      </c>
      <c r="E7" s="2" t="s">
        <v>165</v>
      </c>
    </row>
    <row r="8" spans="1:5" x14ac:dyDescent="0.2">
      <c r="A8" s="31" t="s">
        <v>122</v>
      </c>
      <c r="B8" s="1" t="s">
        <v>158</v>
      </c>
      <c r="C8" s="2" t="s">
        <v>9</v>
      </c>
      <c r="D8" s="2" t="s">
        <v>100</v>
      </c>
      <c r="E8" s="2" t="s">
        <v>165</v>
      </c>
    </row>
    <row r="9" spans="1:5" ht="12" customHeight="1" x14ac:dyDescent="0.2">
      <c r="A9" s="31" t="s">
        <v>123</v>
      </c>
      <c r="B9" s="1" t="s">
        <v>68</v>
      </c>
      <c r="C9" s="2" t="s">
        <v>8</v>
      </c>
      <c r="D9" s="2" t="s">
        <v>100</v>
      </c>
      <c r="E9" s="2" t="s">
        <v>165</v>
      </c>
    </row>
    <row r="10" spans="1:5" x14ac:dyDescent="0.2">
      <c r="A10" s="31" t="s">
        <v>124</v>
      </c>
      <c r="B10" s="1" t="s">
        <v>73</v>
      </c>
      <c r="C10" s="2" t="s">
        <v>10</v>
      </c>
      <c r="D10" s="2" t="s">
        <v>100</v>
      </c>
      <c r="E10" s="2" t="s">
        <v>165</v>
      </c>
    </row>
    <row r="11" spans="1:5" x14ac:dyDescent="0.2">
      <c r="A11" s="31" t="s">
        <v>125</v>
      </c>
      <c r="B11" s="1" t="s">
        <v>162</v>
      </c>
      <c r="C11" s="2" t="s">
        <v>65</v>
      </c>
      <c r="D11" s="2" t="s">
        <v>100</v>
      </c>
      <c r="E11" s="2" t="s">
        <v>171</v>
      </c>
    </row>
    <row r="12" spans="1:5" x14ac:dyDescent="0.2">
      <c r="A12" s="31" t="s">
        <v>126</v>
      </c>
      <c r="B12" s="1" t="s">
        <v>87</v>
      </c>
      <c r="C12" s="2" t="s">
        <v>21</v>
      </c>
      <c r="D12" s="2" t="s">
        <v>100</v>
      </c>
      <c r="E12" s="2" t="s">
        <v>173</v>
      </c>
    </row>
    <row r="13" spans="1:5" x14ac:dyDescent="0.2">
      <c r="A13" s="31" t="s">
        <v>127</v>
      </c>
      <c r="B13" s="1" t="s">
        <v>95</v>
      </c>
      <c r="C13" s="2" t="s">
        <v>29</v>
      </c>
      <c r="D13" s="2" t="s">
        <v>100</v>
      </c>
      <c r="E13" s="2" t="s">
        <v>173</v>
      </c>
    </row>
    <row r="14" spans="1:5" x14ac:dyDescent="0.2">
      <c r="A14" s="31" t="s">
        <v>128</v>
      </c>
      <c r="B14" s="1" t="s">
        <v>94</v>
      </c>
      <c r="C14" s="2" t="s">
        <v>28</v>
      </c>
      <c r="D14" s="2" t="s">
        <v>100</v>
      </c>
      <c r="E14" s="2" t="s">
        <v>173</v>
      </c>
    </row>
    <row r="15" spans="1:5" x14ac:dyDescent="0.2">
      <c r="A15" s="31" t="s">
        <v>129</v>
      </c>
      <c r="B15" s="1" t="s">
        <v>81</v>
      </c>
      <c r="C15" s="2" t="s">
        <v>15</v>
      </c>
      <c r="D15" s="2" t="s">
        <v>100</v>
      </c>
      <c r="E15" s="2" t="s">
        <v>173</v>
      </c>
    </row>
    <row r="16" spans="1:5" x14ac:dyDescent="0.2">
      <c r="A16" s="31" t="s">
        <v>130</v>
      </c>
      <c r="B16" s="1" t="s">
        <v>89</v>
      </c>
      <c r="C16" s="2" t="s">
        <v>23</v>
      </c>
      <c r="D16" s="2" t="s">
        <v>100</v>
      </c>
      <c r="E16" s="2" t="s">
        <v>173</v>
      </c>
    </row>
    <row r="17" spans="1:5" x14ac:dyDescent="0.2">
      <c r="A17" s="31" t="s">
        <v>159</v>
      </c>
      <c r="B17" s="1" t="s">
        <v>67</v>
      </c>
      <c r="C17" s="2" t="s">
        <v>7</v>
      </c>
      <c r="D17" s="2" t="s">
        <v>100</v>
      </c>
      <c r="E17" s="2" t="s">
        <v>179</v>
      </c>
    </row>
    <row r="18" spans="1:5" x14ac:dyDescent="0.2">
      <c r="A18" s="31" t="s">
        <v>131</v>
      </c>
      <c r="B18" s="1" t="s">
        <v>61</v>
      </c>
      <c r="C18" s="2" t="s">
        <v>1</v>
      </c>
      <c r="D18" s="2" t="s">
        <v>100</v>
      </c>
      <c r="E18" s="2" t="s">
        <v>179</v>
      </c>
    </row>
    <row r="19" spans="1:5" x14ac:dyDescent="0.2">
      <c r="A19" s="31" t="s">
        <v>132</v>
      </c>
      <c r="B19" s="1" t="s">
        <v>82</v>
      </c>
      <c r="C19" s="2" t="s">
        <v>16</v>
      </c>
      <c r="D19" s="2" t="s">
        <v>100</v>
      </c>
      <c r="E19" s="2" t="s">
        <v>182</v>
      </c>
    </row>
    <row r="20" spans="1:5" x14ac:dyDescent="0.2">
      <c r="A20" s="31" t="s">
        <v>133</v>
      </c>
      <c r="B20" s="1" t="s">
        <v>84</v>
      </c>
      <c r="C20" s="2" t="s">
        <v>18</v>
      </c>
      <c r="D20" s="2" t="s">
        <v>100</v>
      </c>
      <c r="E20" s="2" t="s">
        <v>182</v>
      </c>
    </row>
    <row r="21" spans="1:5" x14ac:dyDescent="0.2">
      <c r="A21" s="31" t="s">
        <v>134</v>
      </c>
      <c r="B21" s="1" t="s">
        <v>63</v>
      </c>
      <c r="C21" s="2" t="s">
        <v>4</v>
      </c>
      <c r="D21" s="2" t="s">
        <v>100</v>
      </c>
      <c r="E21" s="2" t="s">
        <v>3</v>
      </c>
    </row>
    <row r="22" spans="1:5" x14ac:dyDescent="0.2">
      <c r="A22" s="31" t="s">
        <v>135</v>
      </c>
      <c r="B22" s="1" t="s">
        <v>99</v>
      </c>
      <c r="C22" s="2" t="s">
        <v>33</v>
      </c>
      <c r="D22" s="2" t="s">
        <v>154</v>
      </c>
      <c r="E22" s="2" t="s">
        <v>186</v>
      </c>
    </row>
    <row r="23" spans="1:5" x14ac:dyDescent="0.2">
      <c r="A23" s="31" t="s">
        <v>136</v>
      </c>
      <c r="B23" s="1" t="s">
        <v>98</v>
      </c>
      <c r="C23" s="2" t="s">
        <v>32</v>
      </c>
      <c r="D23" s="2" t="s">
        <v>154</v>
      </c>
      <c r="E23" s="2" t="s">
        <v>186</v>
      </c>
    </row>
    <row r="24" spans="1:5" x14ac:dyDescent="0.2">
      <c r="A24" s="31" t="s">
        <v>137</v>
      </c>
      <c r="B24" s="1" t="s">
        <v>66</v>
      </c>
      <c r="C24" s="2" t="s">
        <v>6</v>
      </c>
      <c r="D24" s="2" t="s">
        <v>154</v>
      </c>
      <c r="E24" s="2" t="s">
        <v>186</v>
      </c>
    </row>
    <row r="25" spans="1:5" x14ac:dyDescent="0.2">
      <c r="A25" s="31" t="s">
        <v>138</v>
      </c>
      <c r="B25" s="1" t="s">
        <v>97</v>
      </c>
      <c r="C25" s="2" t="s">
        <v>31</v>
      </c>
      <c r="D25" s="2" t="s">
        <v>154</v>
      </c>
      <c r="E25" s="2" t="s">
        <v>186</v>
      </c>
    </row>
    <row r="26" spans="1:5" x14ac:dyDescent="0.2">
      <c r="A26" s="31" t="s">
        <v>139</v>
      </c>
      <c r="B26" s="1" t="s">
        <v>88</v>
      </c>
      <c r="C26" s="2" t="s">
        <v>22</v>
      </c>
      <c r="D26" s="2" t="s">
        <v>154</v>
      </c>
      <c r="E26" s="2" t="s">
        <v>186</v>
      </c>
    </row>
    <row r="27" spans="1:5" x14ac:dyDescent="0.2">
      <c r="A27" s="31" t="s">
        <v>140</v>
      </c>
      <c r="B27" s="1" t="s">
        <v>90</v>
      </c>
      <c r="C27" s="2" t="s">
        <v>24</v>
      </c>
      <c r="D27" s="2" t="s">
        <v>155</v>
      </c>
      <c r="E27" s="2" t="s">
        <v>192</v>
      </c>
    </row>
    <row r="28" spans="1:5" x14ac:dyDescent="0.2">
      <c r="A28" s="31" t="s">
        <v>141</v>
      </c>
      <c r="B28" s="1" t="s">
        <v>91</v>
      </c>
      <c r="C28" s="2" t="s">
        <v>25</v>
      </c>
      <c r="D28" s="2" t="s">
        <v>155</v>
      </c>
      <c r="E28" s="2" t="s">
        <v>192</v>
      </c>
    </row>
    <row r="29" spans="1:5" x14ac:dyDescent="0.2">
      <c r="A29" s="31" t="s">
        <v>142</v>
      </c>
      <c r="B29" s="1" t="s">
        <v>96</v>
      </c>
      <c r="C29" s="2" t="s">
        <v>30</v>
      </c>
      <c r="D29" s="2" t="s">
        <v>155</v>
      </c>
      <c r="E29" s="2" t="s">
        <v>192</v>
      </c>
    </row>
    <row r="30" spans="1:5" x14ac:dyDescent="0.2">
      <c r="A30" s="31" t="s">
        <v>156</v>
      </c>
      <c r="B30" s="1" t="s">
        <v>117</v>
      </c>
      <c r="C30" s="2" t="s">
        <v>75</v>
      </c>
      <c r="D30" s="2" t="s">
        <v>100</v>
      </c>
      <c r="E30" s="2" t="s">
        <v>192</v>
      </c>
    </row>
    <row r="31" spans="1:5" x14ac:dyDescent="0.2">
      <c r="A31" s="31" t="s">
        <v>143</v>
      </c>
      <c r="B31" s="1" t="s">
        <v>62</v>
      </c>
      <c r="C31" s="2" t="s">
        <v>2</v>
      </c>
      <c r="D31" s="2" t="s">
        <v>100</v>
      </c>
      <c r="E31" s="2" t="s">
        <v>192</v>
      </c>
    </row>
    <row r="32" spans="1:5" x14ac:dyDescent="0.2">
      <c r="A32" s="31" t="s">
        <v>144</v>
      </c>
      <c r="B32" s="1" t="s">
        <v>92</v>
      </c>
      <c r="C32" s="2" t="s">
        <v>26</v>
      </c>
      <c r="D32" s="2" t="s">
        <v>100</v>
      </c>
      <c r="E32" s="2" t="s">
        <v>198</v>
      </c>
    </row>
    <row r="33" spans="1:5" x14ac:dyDescent="0.2">
      <c r="A33" s="31" t="s">
        <v>157</v>
      </c>
      <c r="B33" s="1" t="s">
        <v>93</v>
      </c>
      <c r="C33" s="2" t="s">
        <v>27</v>
      </c>
      <c r="D33" s="2" t="s">
        <v>100</v>
      </c>
      <c r="E33" s="2" t="s">
        <v>198</v>
      </c>
    </row>
    <row r="34" spans="1:5" x14ac:dyDescent="0.2">
      <c r="A34" s="31" t="s">
        <v>145</v>
      </c>
      <c r="B34" s="1" t="s">
        <v>83</v>
      </c>
      <c r="C34" s="2" t="s">
        <v>17</v>
      </c>
      <c r="D34" s="2" t="s">
        <v>100</v>
      </c>
      <c r="E34" s="2" t="s">
        <v>201</v>
      </c>
    </row>
    <row r="35" spans="1:5" x14ac:dyDescent="0.2">
      <c r="A35" s="31" t="s">
        <v>146</v>
      </c>
      <c r="B35" s="1" t="s">
        <v>64</v>
      </c>
      <c r="C35" s="2" t="s">
        <v>5</v>
      </c>
      <c r="D35" s="2" t="s">
        <v>100</v>
      </c>
      <c r="E35" s="2" t="s">
        <v>203</v>
      </c>
    </row>
    <row r="36" spans="1:5" x14ac:dyDescent="0.2">
      <c r="A36" s="31" t="s">
        <v>147</v>
      </c>
      <c r="B36" s="1" t="s">
        <v>74</v>
      </c>
      <c r="C36" s="2" t="s">
        <v>11</v>
      </c>
      <c r="D36" s="2" t="s">
        <v>100</v>
      </c>
      <c r="E36" s="2" t="s">
        <v>205</v>
      </c>
    </row>
    <row r="37" spans="1:5" x14ac:dyDescent="0.2">
      <c r="A37" s="31" t="s">
        <v>148</v>
      </c>
      <c r="B37" s="1" t="s">
        <v>86</v>
      </c>
      <c r="C37" s="2" t="s">
        <v>20</v>
      </c>
      <c r="D37" s="2" t="s">
        <v>100</v>
      </c>
      <c r="E37" s="2" t="s">
        <v>205</v>
      </c>
    </row>
    <row r="38" spans="1:5" x14ac:dyDescent="0.2">
      <c r="A38" s="31" t="s">
        <v>149</v>
      </c>
      <c r="B38" s="1" t="s">
        <v>85</v>
      </c>
      <c r="C38" s="2" t="s">
        <v>19</v>
      </c>
      <c r="D38" s="2" t="s">
        <v>100</v>
      </c>
      <c r="E38" s="2" t="s">
        <v>205</v>
      </c>
    </row>
    <row r="39" spans="1:5" x14ac:dyDescent="0.2">
      <c r="A39" s="31" t="s">
        <v>150</v>
      </c>
      <c r="B39" s="1" t="s">
        <v>76</v>
      </c>
      <c r="C39" s="2" t="s">
        <v>12</v>
      </c>
      <c r="D39" s="2" t="s">
        <v>100</v>
      </c>
      <c r="E39" s="2" t="s">
        <v>205</v>
      </c>
    </row>
    <row r="40" spans="1:5" x14ac:dyDescent="0.2">
      <c r="A40" s="31" t="s">
        <v>151</v>
      </c>
      <c r="B40" s="1" t="s">
        <v>78</v>
      </c>
      <c r="C40" s="2" t="s">
        <v>77</v>
      </c>
      <c r="D40" s="2" t="s">
        <v>100</v>
      </c>
      <c r="E40" s="2" t="s">
        <v>205</v>
      </c>
    </row>
    <row r="41" spans="1:5" x14ac:dyDescent="0.2">
      <c r="A41" s="31" t="s">
        <v>152</v>
      </c>
      <c r="B41" s="1" t="s">
        <v>79</v>
      </c>
      <c r="C41" s="2" t="s">
        <v>13</v>
      </c>
      <c r="D41" s="2" t="s">
        <v>100</v>
      </c>
      <c r="E41" s="2" t="s">
        <v>205</v>
      </c>
    </row>
    <row r="42" spans="1:5" x14ac:dyDescent="0.2">
      <c r="A42" s="31" t="s">
        <v>153</v>
      </c>
      <c r="B42" s="1" t="s">
        <v>80</v>
      </c>
      <c r="C42" s="2" t="s">
        <v>14</v>
      </c>
      <c r="D42" s="2" t="s">
        <v>100</v>
      </c>
      <c r="E42" s="2" t="s">
        <v>205</v>
      </c>
    </row>
    <row r="43" spans="1:5" x14ac:dyDescent="0.2">
      <c r="A43" s="2"/>
    </row>
    <row r="44" spans="1:5" x14ac:dyDescent="0.2">
      <c r="A44" s="2"/>
    </row>
  </sheetData>
  <autoFilter ref="A4:E42"/>
  <mergeCells count="1">
    <mergeCell ref="B1:B2"/>
  </mergeCells>
  <printOptions horizontalCentered="1"/>
  <pageMargins left="0.19685039370078741" right="0.19685039370078741" top="0.39370078740157483" bottom="0.39370078740157483" header="0.19685039370078741" footer="0.19685039370078741"/>
  <pageSetup paperSize="9" orientation="landscape" r:id="rId1"/>
  <headerFooter>
    <oddHeader>&amp;LNCIN (CRUK PARTNERSHIP)&amp;RCANCER BY DEPRIVATION</oddHeader>
    <oddFooter>&amp;LPRINTED ON &amp;D AT &amp;T&amp;RPAGE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fitToPage="1"/>
  </sheetPr>
  <dimension ref="A1:S55"/>
  <sheetViews>
    <sheetView showGridLines="0" workbookViewId="0">
      <pane ySplit="5" topLeftCell="A6" activePane="bottomLeft" state="frozen"/>
      <selection pane="bottomLeft"/>
    </sheetView>
  </sheetViews>
  <sheetFormatPr defaultRowHeight="11.25" x14ac:dyDescent="0.2"/>
  <cols>
    <col min="1" max="1" width="9.33203125" style="20" customWidth="1"/>
    <col min="2" max="16384" width="9.33203125" style="21"/>
  </cols>
  <sheetData>
    <row r="1" spans="1:19" ht="49.5" customHeight="1" x14ac:dyDescent="0.2"/>
    <row r="2" spans="1:19" s="26" customFormat="1" ht="42.95" customHeight="1" x14ac:dyDescent="0.4">
      <c r="A2" s="27" t="s">
        <v>225</v>
      </c>
    </row>
    <row r="3" spans="1:19" ht="33" customHeight="1" x14ac:dyDescent="0.2">
      <c r="A3" s="28" t="s">
        <v>226</v>
      </c>
    </row>
    <row r="4" spans="1:19" s="24" customFormat="1" ht="20.100000000000001" customHeight="1" x14ac:dyDescent="0.2">
      <c r="A4" s="25" t="str">
        <f>Introduction!A4</f>
        <v>Version 1.1; released on 3 June 2014</v>
      </c>
    </row>
    <row r="5" spans="1:19" s="29" customFormat="1" ht="25.5" customHeight="1" x14ac:dyDescent="0.2">
      <c r="A5" s="36" t="s">
        <v>223</v>
      </c>
      <c r="B5" s="37"/>
      <c r="C5" s="37"/>
      <c r="D5" s="37"/>
      <c r="E5" s="37"/>
      <c r="F5" s="37"/>
      <c r="G5" s="37"/>
      <c r="H5" s="37"/>
      <c r="I5" s="37"/>
      <c r="J5" s="37"/>
      <c r="K5" s="37"/>
      <c r="L5" s="37"/>
      <c r="M5" s="37"/>
      <c r="N5" s="38"/>
      <c r="O5" s="39"/>
    </row>
    <row r="6" spans="1:19" s="29" customFormat="1" ht="11.25" customHeight="1" x14ac:dyDescent="0.2">
      <c r="A6" s="40"/>
      <c r="B6" s="34"/>
      <c r="C6" s="34"/>
      <c r="D6" s="34"/>
      <c r="E6" s="34"/>
      <c r="F6" s="34"/>
      <c r="G6" s="34"/>
      <c r="H6" s="34"/>
      <c r="I6" s="34"/>
      <c r="J6" s="34"/>
      <c r="K6" s="34"/>
      <c r="L6" s="34"/>
      <c r="M6" s="34"/>
      <c r="N6" s="35"/>
      <c r="O6" s="41"/>
    </row>
    <row r="7" spans="1:19" s="29" customFormat="1" x14ac:dyDescent="0.2">
      <c r="A7" s="236" t="s">
        <v>230</v>
      </c>
      <c r="B7" s="237"/>
      <c r="C7" s="237"/>
      <c r="D7" s="237"/>
      <c r="E7" s="237"/>
      <c r="F7" s="237"/>
      <c r="G7" s="237"/>
      <c r="H7" s="237"/>
      <c r="I7" s="237"/>
      <c r="J7" s="237"/>
      <c r="K7" s="237"/>
      <c r="L7" s="237"/>
      <c r="M7" s="237"/>
      <c r="N7" s="237"/>
      <c r="O7" s="238"/>
    </row>
    <row r="8" spans="1:19" s="29" customFormat="1" ht="11.25" customHeight="1" x14ac:dyDescent="0.2">
      <c r="A8" s="236"/>
      <c r="B8" s="237"/>
      <c r="C8" s="237"/>
      <c r="D8" s="237"/>
      <c r="E8" s="237"/>
      <c r="F8" s="237"/>
      <c r="G8" s="237"/>
      <c r="H8" s="237"/>
      <c r="I8" s="237"/>
      <c r="J8" s="237"/>
      <c r="K8" s="237"/>
      <c r="L8" s="237"/>
      <c r="M8" s="237"/>
      <c r="N8" s="237"/>
      <c r="O8" s="238"/>
    </row>
    <row r="9" spans="1:19" s="29" customFormat="1" ht="11.25" customHeight="1" x14ac:dyDescent="0.2">
      <c r="A9" s="236"/>
      <c r="B9" s="237"/>
      <c r="C9" s="237"/>
      <c r="D9" s="237"/>
      <c r="E9" s="237"/>
      <c r="F9" s="237"/>
      <c r="G9" s="237"/>
      <c r="H9" s="237"/>
      <c r="I9" s="237"/>
      <c r="J9" s="237"/>
      <c r="K9" s="237"/>
      <c r="L9" s="237"/>
      <c r="M9" s="237"/>
      <c r="N9" s="237"/>
      <c r="O9" s="238"/>
      <c r="S9" s="220"/>
    </row>
    <row r="10" spans="1:19" s="29" customFormat="1" ht="11.25" customHeight="1" x14ac:dyDescent="0.2">
      <c r="A10" s="236"/>
      <c r="B10" s="237"/>
      <c r="C10" s="237"/>
      <c r="D10" s="237"/>
      <c r="E10" s="237"/>
      <c r="F10" s="237"/>
      <c r="G10" s="237"/>
      <c r="H10" s="237"/>
      <c r="I10" s="237"/>
      <c r="J10" s="237"/>
      <c r="K10" s="237"/>
      <c r="L10" s="237"/>
      <c r="M10" s="237"/>
      <c r="N10" s="237"/>
      <c r="O10" s="238"/>
    </row>
    <row r="11" spans="1:19" s="29" customFormat="1" ht="11.25" customHeight="1" x14ac:dyDescent="0.2">
      <c r="A11" s="236"/>
      <c r="B11" s="237"/>
      <c r="C11" s="237"/>
      <c r="D11" s="237"/>
      <c r="E11" s="237"/>
      <c r="F11" s="237"/>
      <c r="G11" s="237"/>
      <c r="H11" s="237"/>
      <c r="I11" s="237"/>
      <c r="J11" s="237"/>
      <c r="K11" s="237"/>
      <c r="L11" s="237"/>
      <c r="M11" s="237"/>
      <c r="N11" s="237"/>
      <c r="O11" s="238"/>
    </row>
    <row r="12" spans="1:19" s="29" customFormat="1" ht="11.25" customHeight="1" x14ac:dyDescent="0.2">
      <c r="A12" s="236"/>
      <c r="B12" s="237"/>
      <c r="C12" s="237"/>
      <c r="D12" s="237"/>
      <c r="E12" s="237"/>
      <c r="F12" s="237"/>
      <c r="G12" s="237"/>
      <c r="H12" s="237"/>
      <c r="I12" s="237"/>
      <c r="J12" s="237"/>
      <c r="K12" s="237"/>
      <c r="L12" s="237"/>
      <c r="M12" s="237"/>
      <c r="N12" s="237"/>
      <c r="O12" s="238"/>
    </row>
    <row r="13" spans="1:19" s="29" customFormat="1" ht="11.25" customHeight="1" x14ac:dyDescent="0.2">
      <c r="A13" s="236"/>
      <c r="B13" s="237"/>
      <c r="C13" s="237"/>
      <c r="D13" s="237"/>
      <c r="E13" s="237"/>
      <c r="F13" s="237"/>
      <c r="G13" s="237"/>
      <c r="H13" s="237"/>
      <c r="I13" s="237"/>
      <c r="J13" s="237"/>
      <c r="K13" s="237"/>
      <c r="L13" s="237"/>
      <c r="M13" s="237"/>
      <c r="N13" s="237"/>
      <c r="O13" s="238"/>
    </row>
    <row r="14" spans="1:19" s="29" customFormat="1" ht="11.25" customHeight="1" x14ac:dyDescent="0.2">
      <c r="A14" s="236"/>
      <c r="B14" s="237"/>
      <c r="C14" s="237"/>
      <c r="D14" s="237"/>
      <c r="E14" s="237"/>
      <c r="F14" s="237"/>
      <c r="G14" s="237"/>
      <c r="H14" s="237"/>
      <c r="I14" s="237"/>
      <c r="J14" s="237"/>
      <c r="K14" s="237"/>
      <c r="L14" s="237"/>
      <c r="M14" s="237"/>
      <c r="N14" s="237"/>
      <c r="O14" s="238"/>
    </row>
    <row r="15" spans="1:19" s="29" customFormat="1" ht="11.25" customHeight="1" x14ac:dyDescent="0.2">
      <c r="A15" s="236"/>
      <c r="B15" s="237"/>
      <c r="C15" s="237"/>
      <c r="D15" s="237"/>
      <c r="E15" s="237"/>
      <c r="F15" s="237"/>
      <c r="G15" s="237"/>
      <c r="H15" s="237"/>
      <c r="I15" s="237"/>
      <c r="J15" s="237"/>
      <c r="K15" s="237"/>
      <c r="L15" s="237"/>
      <c r="M15" s="237"/>
      <c r="N15" s="237"/>
      <c r="O15" s="238"/>
    </row>
    <row r="16" spans="1:19" s="29" customFormat="1" ht="11.25" customHeight="1" x14ac:dyDescent="0.2">
      <c r="A16" s="236"/>
      <c r="B16" s="237"/>
      <c r="C16" s="237"/>
      <c r="D16" s="237"/>
      <c r="E16" s="237"/>
      <c r="F16" s="237"/>
      <c r="G16" s="237"/>
      <c r="H16" s="237"/>
      <c r="I16" s="237"/>
      <c r="J16" s="237"/>
      <c r="K16" s="237"/>
      <c r="L16" s="237"/>
      <c r="M16" s="237"/>
      <c r="N16" s="237"/>
      <c r="O16" s="238"/>
    </row>
    <row r="17" spans="1:15" s="29" customFormat="1" ht="11.25" customHeight="1" x14ac:dyDescent="0.2">
      <c r="A17" s="236"/>
      <c r="B17" s="237"/>
      <c r="C17" s="237"/>
      <c r="D17" s="237"/>
      <c r="E17" s="237"/>
      <c r="F17" s="237"/>
      <c r="G17" s="237"/>
      <c r="H17" s="237"/>
      <c r="I17" s="237"/>
      <c r="J17" s="237"/>
      <c r="K17" s="237"/>
      <c r="L17" s="237"/>
      <c r="M17" s="237"/>
      <c r="N17" s="237"/>
      <c r="O17" s="238"/>
    </row>
    <row r="18" spans="1:15" s="221" customFormat="1" ht="17.25" customHeight="1" x14ac:dyDescent="0.2">
      <c r="A18" s="239" t="s">
        <v>224</v>
      </c>
      <c r="B18" s="235"/>
      <c r="C18" s="235"/>
      <c r="D18" s="245" t="s">
        <v>222</v>
      </c>
      <c r="E18" s="241"/>
      <c r="F18" s="241"/>
      <c r="G18" s="241"/>
      <c r="H18" s="241"/>
      <c r="I18" s="241"/>
      <c r="J18" s="241"/>
      <c r="K18" s="241"/>
      <c r="L18" s="241"/>
      <c r="M18" s="241"/>
      <c r="N18" s="241"/>
      <c r="O18" s="242"/>
    </row>
    <row r="19" spans="1:15" s="221" customFormat="1" ht="17.25" customHeight="1" x14ac:dyDescent="0.2">
      <c r="A19" s="234" t="s">
        <v>227</v>
      </c>
      <c r="B19" s="235"/>
      <c r="C19" s="235"/>
      <c r="D19" s="240" t="s">
        <v>166</v>
      </c>
      <c r="E19" s="241"/>
      <c r="F19" s="241"/>
      <c r="G19" s="241"/>
      <c r="H19" s="241"/>
      <c r="I19" s="241"/>
      <c r="J19" s="241"/>
      <c r="K19" s="241"/>
      <c r="L19" s="241"/>
      <c r="M19" s="241"/>
      <c r="N19" s="241"/>
      <c r="O19" s="242"/>
    </row>
    <row r="20" spans="1:15" s="221" customFormat="1" ht="17.25" customHeight="1" x14ac:dyDescent="0.2">
      <c r="A20" s="234"/>
      <c r="B20" s="235"/>
      <c r="C20" s="235"/>
      <c r="D20" s="240" t="s">
        <v>167</v>
      </c>
      <c r="E20" s="241"/>
      <c r="F20" s="241"/>
      <c r="G20" s="241"/>
      <c r="H20" s="241"/>
      <c r="I20" s="241"/>
      <c r="J20" s="241"/>
      <c r="K20" s="241"/>
      <c r="L20" s="241"/>
      <c r="M20" s="241"/>
      <c r="N20" s="241"/>
      <c r="O20" s="242"/>
    </row>
    <row r="21" spans="1:15" s="221" customFormat="1" ht="17.25" customHeight="1" x14ac:dyDescent="0.2">
      <c r="A21" s="234"/>
      <c r="B21" s="235"/>
      <c r="C21" s="235"/>
      <c r="D21" s="240" t="s">
        <v>168</v>
      </c>
      <c r="E21" s="241"/>
      <c r="F21" s="241"/>
      <c r="G21" s="241"/>
      <c r="H21" s="241"/>
      <c r="I21" s="241"/>
      <c r="J21" s="241"/>
      <c r="K21" s="241"/>
      <c r="L21" s="241"/>
      <c r="M21" s="241"/>
      <c r="N21" s="241"/>
      <c r="O21" s="242"/>
    </row>
    <row r="22" spans="1:15" s="221" customFormat="1" ht="17.25" customHeight="1" x14ac:dyDescent="0.2">
      <c r="A22" s="234"/>
      <c r="B22" s="235"/>
      <c r="C22" s="235"/>
      <c r="D22" s="240" t="s">
        <v>169</v>
      </c>
      <c r="E22" s="241"/>
      <c r="F22" s="241"/>
      <c r="G22" s="241"/>
      <c r="H22" s="241"/>
      <c r="I22" s="241"/>
      <c r="J22" s="241"/>
      <c r="K22" s="241"/>
      <c r="L22" s="241"/>
      <c r="M22" s="241"/>
      <c r="N22" s="241"/>
      <c r="O22" s="242"/>
    </row>
    <row r="23" spans="1:15" s="221" customFormat="1" ht="17.25" customHeight="1" x14ac:dyDescent="0.2">
      <c r="A23" s="234"/>
      <c r="B23" s="235"/>
      <c r="C23" s="235"/>
      <c r="D23" s="240" t="s">
        <v>170</v>
      </c>
      <c r="E23" s="241"/>
      <c r="F23" s="241"/>
      <c r="G23" s="241"/>
      <c r="H23" s="241"/>
      <c r="I23" s="241"/>
      <c r="J23" s="241"/>
      <c r="K23" s="241"/>
      <c r="L23" s="241"/>
      <c r="M23" s="241"/>
      <c r="N23" s="241"/>
      <c r="O23" s="242"/>
    </row>
    <row r="24" spans="1:15" s="221" customFormat="1" ht="17.25" customHeight="1" x14ac:dyDescent="0.2">
      <c r="A24" s="239" t="s">
        <v>171</v>
      </c>
      <c r="B24" s="235"/>
      <c r="C24" s="235"/>
      <c r="D24" s="245" t="s">
        <v>172</v>
      </c>
      <c r="E24" s="241"/>
      <c r="F24" s="241"/>
      <c r="G24" s="241"/>
      <c r="H24" s="241"/>
      <c r="I24" s="241"/>
      <c r="J24" s="241"/>
      <c r="K24" s="241"/>
      <c r="L24" s="241"/>
      <c r="M24" s="241"/>
      <c r="N24" s="241"/>
      <c r="O24" s="242"/>
    </row>
    <row r="25" spans="1:15" s="221" customFormat="1" ht="17.25" customHeight="1" x14ac:dyDescent="0.2">
      <c r="A25" s="234" t="s">
        <v>173</v>
      </c>
      <c r="B25" s="235"/>
      <c r="C25" s="235"/>
      <c r="D25" s="240" t="s">
        <v>174</v>
      </c>
      <c r="E25" s="241"/>
      <c r="F25" s="241"/>
      <c r="G25" s="241"/>
      <c r="H25" s="241"/>
      <c r="I25" s="241"/>
      <c r="J25" s="241"/>
      <c r="K25" s="241"/>
      <c r="L25" s="241"/>
      <c r="M25" s="241"/>
      <c r="N25" s="241"/>
      <c r="O25" s="242"/>
    </row>
    <row r="26" spans="1:15" s="221" customFormat="1" ht="17.25" customHeight="1" x14ac:dyDescent="0.2">
      <c r="A26" s="234"/>
      <c r="B26" s="235"/>
      <c r="C26" s="235"/>
      <c r="D26" s="240" t="s">
        <v>175</v>
      </c>
      <c r="E26" s="241"/>
      <c r="F26" s="241"/>
      <c r="G26" s="241"/>
      <c r="H26" s="241"/>
      <c r="I26" s="241"/>
      <c r="J26" s="241"/>
      <c r="K26" s="241"/>
      <c r="L26" s="241"/>
      <c r="M26" s="241"/>
      <c r="N26" s="241"/>
      <c r="O26" s="242"/>
    </row>
    <row r="27" spans="1:15" s="221" customFormat="1" ht="17.25" customHeight="1" x14ac:dyDescent="0.2">
      <c r="A27" s="234"/>
      <c r="B27" s="235"/>
      <c r="C27" s="235"/>
      <c r="D27" s="240" t="s">
        <v>176</v>
      </c>
      <c r="E27" s="241"/>
      <c r="F27" s="241"/>
      <c r="G27" s="241"/>
      <c r="H27" s="241"/>
      <c r="I27" s="241"/>
      <c r="J27" s="241"/>
      <c r="K27" s="241"/>
      <c r="L27" s="241"/>
      <c r="M27" s="241"/>
      <c r="N27" s="241"/>
      <c r="O27" s="242"/>
    </row>
    <row r="28" spans="1:15" s="221" customFormat="1" ht="17.25" customHeight="1" x14ac:dyDescent="0.2">
      <c r="A28" s="234"/>
      <c r="B28" s="235"/>
      <c r="C28" s="235"/>
      <c r="D28" s="240" t="s">
        <v>177</v>
      </c>
      <c r="E28" s="241"/>
      <c r="F28" s="241"/>
      <c r="G28" s="241"/>
      <c r="H28" s="241"/>
      <c r="I28" s="241"/>
      <c r="J28" s="241"/>
      <c r="K28" s="241"/>
      <c r="L28" s="241"/>
      <c r="M28" s="241"/>
      <c r="N28" s="241"/>
      <c r="O28" s="242"/>
    </row>
    <row r="29" spans="1:15" s="221" customFormat="1" ht="17.25" customHeight="1" x14ac:dyDescent="0.2">
      <c r="A29" s="234"/>
      <c r="B29" s="235"/>
      <c r="C29" s="235"/>
      <c r="D29" s="240" t="s">
        <v>178</v>
      </c>
      <c r="E29" s="241"/>
      <c r="F29" s="241"/>
      <c r="G29" s="241"/>
      <c r="H29" s="241"/>
      <c r="I29" s="241"/>
      <c r="J29" s="241"/>
      <c r="K29" s="241"/>
      <c r="L29" s="241"/>
      <c r="M29" s="241"/>
      <c r="N29" s="241"/>
      <c r="O29" s="242"/>
    </row>
    <row r="30" spans="1:15" s="221" customFormat="1" ht="17.25" customHeight="1" x14ac:dyDescent="0.2">
      <c r="A30" s="239" t="s">
        <v>179</v>
      </c>
      <c r="B30" s="235"/>
      <c r="C30" s="235"/>
      <c r="D30" s="245" t="s">
        <v>180</v>
      </c>
      <c r="E30" s="241"/>
      <c r="F30" s="241"/>
      <c r="G30" s="241"/>
      <c r="H30" s="241"/>
      <c r="I30" s="241"/>
      <c r="J30" s="241"/>
      <c r="K30" s="241"/>
      <c r="L30" s="241"/>
      <c r="M30" s="241"/>
      <c r="N30" s="241"/>
      <c r="O30" s="242"/>
    </row>
    <row r="31" spans="1:15" s="221" customFormat="1" ht="17.25" customHeight="1" x14ac:dyDescent="0.2">
      <c r="A31" s="239"/>
      <c r="B31" s="235"/>
      <c r="C31" s="235"/>
      <c r="D31" s="245" t="s">
        <v>181</v>
      </c>
      <c r="E31" s="241"/>
      <c r="F31" s="241"/>
      <c r="G31" s="241"/>
      <c r="H31" s="241"/>
      <c r="I31" s="241"/>
      <c r="J31" s="241"/>
      <c r="K31" s="241"/>
      <c r="L31" s="241"/>
      <c r="M31" s="241"/>
      <c r="N31" s="241"/>
      <c r="O31" s="242"/>
    </row>
    <row r="32" spans="1:15" s="221" customFormat="1" ht="17.25" customHeight="1" x14ac:dyDescent="0.2">
      <c r="A32" s="234" t="s">
        <v>182</v>
      </c>
      <c r="B32" s="235"/>
      <c r="C32" s="235"/>
      <c r="D32" s="240" t="s">
        <v>183</v>
      </c>
      <c r="E32" s="241"/>
      <c r="F32" s="241"/>
      <c r="G32" s="241"/>
      <c r="H32" s="241"/>
      <c r="I32" s="241"/>
      <c r="J32" s="241"/>
      <c r="K32" s="241"/>
      <c r="L32" s="241"/>
      <c r="M32" s="241"/>
      <c r="N32" s="241"/>
      <c r="O32" s="242"/>
    </row>
    <row r="33" spans="1:15" s="221" customFormat="1" ht="17.25" customHeight="1" x14ac:dyDescent="0.2">
      <c r="A33" s="234"/>
      <c r="B33" s="235"/>
      <c r="C33" s="235"/>
      <c r="D33" s="240" t="s">
        <v>184</v>
      </c>
      <c r="E33" s="241"/>
      <c r="F33" s="241"/>
      <c r="G33" s="241"/>
      <c r="H33" s="241"/>
      <c r="I33" s="241"/>
      <c r="J33" s="241"/>
      <c r="K33" s="241"/>
      <c r="L33" s="241"/>
      <c r="M33" s="241"/>
      <c r="N33" s="241"/>
      <c r="O33" s="242"/>
    </row>
    <row r="34" spans="1:15" s="221" customFormat="1" ht="17.25" customHeight="1" x14ac:dyDescent="0.2">
      <c r="A34" s="239" t="s">
        <v>3</v>
      </c>
      <c r="B34" s="235"/>
      <c r="C34" s="235"/>
      <c r="D34" s="245" t="s">
        <v>185</v>
      </c>
      <c r="E34" s="241"/>
      <c r="F34" s="241"/>
      <c r="G34" s="241"/>
      <c r="H34" s="241"/>
      <c r="I34" s="241"/>
      <c r="J34" s="241"/>
      <c r="K34" s="241"/>
      <c r="L34" s="241"/>
      <c r="M34" s="241"/>
      <c r="N34" s="241"/>
      <c r="O34" s="242"/>
    </row>
    <row r="35" spans="1:15" s="221" customFormat="1" ht="17.25" customHeight="1" x14ac:dyDescent="0.2">
      <c r="A35" s="234" t="s">
        <v>186</v>
      </c>
      <c r="B35" s="235"/>
      <c r="C35" s="235"/>
      <c r="D35" s="240" t="s">
        <v>187</v>
      </c>
      <c r="E35" s="241"/>
      <c r="F35" s="241"/>
      <c r="G35" s="241"/>
      <c r="H35" s="241"/>
      <c r="I35" s="241"/>
      <c r="J35" s="241"/>
      <c r="K35" s="241"/>
      <c r="L35" s="241"/>
      <c r="M35" s="241"/>
      <c r="N35" s="241"/>
      <c r="O35" s="242"/>
    </row>
    <row r="36" spans="1:15" s="221" customFormat="1" ht="17.25" customHeight="1" x14ac:dyDescent="0.2">
      <c r="A36" s="234"/>
      <c r="B36" s="235"/>
      <c r="C36" s="235"/>
      <c r="D36" s="240" t="s">
        <v>188</v>
      </c>
      <c r="E36" s="241"/>
      <c r="F36" s="241"/>
      <c r="G36" s="241"/>
      <c r="H36" s="241"/>
      <c r="I36" s="241"/>
      <c r="J36" s="241"/>
      <c r="K36" s="241"/>
      <c r="L36" s="241"/>
      <c r="M36" s="241"/>
      <c r="N36" s="241"/>
      <c r="O36" s="242"/>
    </row>
    <row r="37" spans="1:15" s="221" customFormat="1" ht="17.25" customHeight="1" x14ac:dyDescent="0.2">
      <c r="A37" s="234"/>
      <c r="B37" s="235"/>
      <c r="C37" s="235"/>
      <c r="D37" s="240" t="s">
        <v>189</v>
      </c>
      <c r="E37" s="241"/>
      <c r="F37" s="241"/>
      <c r="G37" s="241"/>
      <c r="H37" s="241"/>
      <c r="I37" s="241"/>
      <c r="J37" s="241"/>
      <c r="K37" s="241"/>
      <c r="L37" s="241"/>
      <c r="M37" s="241"/>
      <c r="N37" s="241"/>
      <c r="O37" s="242"/>
    </row>
    <row r="38" spans="1:15" s="221" customFormat="1" ht="17.25" customHeight="1" x14ac:dyDescent="0.2">
      <c r="A38" s="234"/>
      <c r="B38" s="235"/>
      <c r="C38" s="235"/>
      <c r="D38" s="240" t="s">
        <v>190</v>
      </c>
      <c r="E38" s="241"/>
      <c r="F38" s="241"/>
      <c r="G38" s="241"/>
      <c r="H38" s="241"/>
      <c r="I38" s="241"/>
      <c r="J38" s="241"/>
      <c r="K38" s="241"/>
      <c r="L38" s="241"/>
      <c r="M38" s="241"/>
      <c r="N38" s="241"/>
      <c r="O38" s="242"/>
    </row>
    <row r="39" spans="1:15" s="221" customFormat="1" ht="17.25" customHeight="1" x14ac:dyDescent="0.2">
      <c r="A39" s="234"/>
      <c r="B39" s="235"/>
      <c r="C39" s="235"/>
      <c r="D39" s="240" t="s">
        <v>191</v>
      </c>
      <c r="E39" s="241"/>
      <c r="F39" s="241"/>
      <c r="G39" s="241"/>
      <c r="H39" s="241"/>
      <c r="I39" s="241"/>
      <c r="J39" s="241"/>
      <c r="K39" s="241"/>
      <c r="L39" s="241"/>
      <c r="M39" s="241"/>
      <c r="N39" s="241"/>
      <c r="O39" s="242"/>
    </row>
    <row r="40" spans="1:15" s="221" customFormat="1" ht="17.25" customHeight="1" x14ac:dyDescent="0.2">
      <c r="A40" s="239" t="s">
        <v>192</v>
      </c>
      <c r="B40" s="235"/>
      <c r="C40" s="235"/>
      <c r="D40" s="245" t="s">
        <v>193</v>
      </c>
      <c r="E40" s="241"/>
      <c r="F40" s="241"/>
      <c r="G40" s="241"/>
      <c r="H40" s="241"/>
      <c r="I40" s="241"/>
      <c r="J40" s="241"/>
      <c r="K40" s="241"/>
      <c r="L40" s="241"/>
      <c r="M40" s="241"/>
      <c r="N40" s="241"/>
      <c r="O40" s="242"/>
    </row>
    <row r="41" spans="1:15" s="221" customFormat="1" ht="17.25" customHeight="1" x14ac:dyDescent="0.2">
      <c r="A41" s="239"/>
      <c r="B41" s="235"/>
      <c r="C41" s="235"/>
      <c r="D41" s="245" t="s">
        <v>194</v>
      </c>
      <c r="E41" s="241"/>
      <c r="F41" s="241"/>
      <c r="G41" s="241"/>
      <c r="H41" s="241"/>
      <c r="I41" s="241"/>
      <c r="J41" s="241"/>
      <c r="K41" s="241"/>
      <c r="L41" s="241"/>
      <c r="M41" s="241"/>
      <c r="N41" s="241"/>
      <c r="O41" s="242"/>
    </row>
    <row r="42" spans="1:15" s="221" customFormat="1" ht="17.25" customHeight="1" x14ac:dyDescent="0.2">
      <c r="A42" s="239"/>
      <c r="B42" s="235"/>
      <c r="C42" s="235"/>
      <c r="D42" s="245" t="s">
        <v>195</v>
      </c>
      <c r="E42" s="241"/>
      <c r="F42" s="241"/>
      <c r="G42" s="241"/>
      <c r="H42" s="241"/>
      <c r="I42" s="241"/>
      <c r="J42" s="241"/>
      <c r="K42" s="241"/>
      <c r="L42" s="241"/>
      <c r="M42" s="241"/>
      <c r="N42" s="241"/>
      <c r="O42" s="242"/>
    </row>
    <row r="43" spans="1:15" s="221" customFormat="1" ht="17.25" customHeight="1" x14ac:dyDescent="0.2">
      <c r="A43" s="239"/>
      <c r="B43" s="235"/>
      <c r="C43" s="235"/>
      <c r="D43" s="245" t="s">
        <v>196</v>
      </c>
      <c r="E43" s="241"/>
      <c r="F43" s="241"/>
      <c r="G43" s="241"/>
      <c r="H43" s="241"/>
      <c r="I43" s="241"/>
      <c r="J43" s="241"/>
      <c r="K43" s="241"/>
      <c r="L43" s="241"/>
      <c r="M43" s="241"/>
      <c r="N43" s="241"/>
      <c r="O43" s="242"/>
    </row>
    <row r="44" spans="1:15" s="221" customFormat="1" ht="17.25" customHeight="1" x14ac:dyDescent="0.2">
      <c r="A44" s="239"/>
      <c r="B44" s="235"/>
      <c r="C44" s="235"/>
      <c r="D44" s="245" t="s">
        <v>197</v>
      </c>
      <c r="E44" s="241"/>
      <c r="F44" s="241"/>
      <c r="G44" s="241"/>
      <c r="H44" s="241"/>
      <c r="I44" s="241"/>
      <c r="J44" s="241"/>
      <c r="K44" s="241"/>
      <c r="L44" s="241"/>
      <c r="M44" s="241"/>
      <c r="N44" s="241"/>
      <c r="O44" s="242"/>
    </row>
    <row r="45" spans="1:15" s="221" customFormat="1" ht="17.25" customHeight="1" x14ac:dyDescent="0.2">
      <c r="A45" s="234" t="s">
        <v>198</v>
      </c>
      <c r="B45" s="235"/>
      <c r="C45" s="235"/>
      <c r="D45" s="240" t="s">
        <v>199</v>
      </c>
      <c r="E45" s="241"/>
      <c r="F45" s="241"/>
      <c r="G45" s="241"/>
      <c r="H45" s="241"/>
      <c r="I45" s="241"/>
      <c r="J45" s="241"/>
      <c r="K45" s="241"/>
      <c r="L45" s="241"/>
      <c r="M45" s="241"/>
      <c r="N45" s="241"/>
      <c r="O45" s="242"/>
    </row>
    <row r="46" spans="1:15" s="221" customFormat="1" ht="17.25" customHeight="1" x14ac:dyDescent="0.2">
      <c r="A46" s="234"/>
      <c r="B46" s="235"/>
      <c r="C46" s="235"/>
      <c r="D46" s="240" t="s">
        <v>200</v>
      </c>
      <c r="E46" s="241"/>
      <c r="F46" s="241"/>
      <c r="G46" s="241"/>
      <c r="H46" s="241"/>
      <c r="I46" s="241"/>
      <c r="J46" s="241"/>
      <c r="K46" s="241"/>
      <c r="L46" s="241"/>
      <c r="M46" s="241"/>
      <c r="N46" s="241"/>
      <c r="O46" s="242"/>
    </row>
    <row r="47" spans="1:15" s="221" customFormat="1" ht="17.25" customHeight="1" x14ac:dyDescent="0.2">
      <c r="A47" s="239" t="s">
        <v>201</v>
      </c>
      <c r="B47" s="235"/>
      <c r="C47" s="235"/>
      <c r="D47" s="245" t="s">
        <v>202</v>
      </c>
      <c r="E47" s="241"/>
      <c r="F47" s="241"/>
      <c r="G47" s="241"/>
      <c r="H47" s="241"/>
      <c r="I47" s="241"/>
      <c r="J47" s="241"/>
      <c r="K47" s="241"/>
      <c r="L47" s="241"/>
      <c r="M47" s="241"/>
      <c r="N47" s="241"/>
      <c r="O47" s="242"/>
    </row>
    <row r="48" spans="1:15" s="221" customFormat="1" ht="17.25" customHeight="1" x14ac:dyDescent="0.2">
      <c r="A48" s="234" t="s">
        <v>203</v>
      </c>
      <c r="B48" s="235"/>
      <c r="C48" s="235"/>
      <c r="D48" s="240" t="s">
        <v>204</v>
      </c>
      <c r="E48" s="241"/>
      <c r="F48" s="241"/>
      <c r="G48" s="241"/>
      <c r="H48" s="241"/>
      <c r="I48" s="241"/>
      <c r="J48" s="241"/>
      <c r="K48" s="241"/>
      <c r="L48" s="241"/>
      <c r="M48" s="241"/>
      <c r="N48" s="241"/>
      <c r="O48" s="242"/>
    </row>
    <row r="49" spans="1:15" s="221" customFormat="1" ht="17.25" customHeight="1" x14ac:dyDescent="0.2">
      <c r="A49" s="239" t="s">
        <v>205</v>
      </c>
      <c r="B49" s="235"/>
      <c r="C49" s="235"/>
      <c r="D49" s="245" t="s">
        <v>206</v>
      </c>
      <c r="E49" s="241"/>
      <c r="F49" s="241"/>
      <c r="G49" s="241"/>
      <c r="H49" s="241"/>
      <c r="I49" s="241"/>
      <c r="J49" s="241"/>
      <c r="K49" s="241"/>
      <c r="L49" s="241"/>
      <c r="M49" s="241"/>
      <c r="N49" s="241"/>
      <c r="O49" s="242"/>
    </row>
    <row r="50" spans="1:15" s="221" customFormat="1" ht="17.25" customHeight="1" x14ac:dyDescent="0.2">
      <c r="A50" s="239"/>
      <c r="B50" s="235"/>
      <c r="C50" s="235"/>
      <c r="D50" s="245" t="s">
        <v>207</v>
      </c>
      <c r="E50" s="241"/>
      <c r="F50" s="241"/>
      <c r="G50" s="241"/>
      <c r="H50" s="241"/>
      <c r="I50" s="241"/>
      <c r="J50" s="241"/>
      <c r="K50" s="241"/>
      <c r="L50" s="241"/>
      <c r="M50" s="241"/>
      <c r="N50" s="241"/>
      <c r="O50" s="242"/>
    </row>
    <row r="51" spans="1:15" s="221" customFormat="1" ht="17.25" customHeight="1" x14ac:dyDescent="0.2">
      <c r="A51" s="239"/>
      <c r="B51" s="235"/>
      <c r="C51" s="235"/>
      <c r="D51" s="245" t="s">
        <v>208</v>
      </c>
      <c r="E51" s="241"/>
      <c r="F51" s="241"/>
      <c r="G51" s="241"/>
      <c r="H51" s="241"/>
      <c r="I51" s="241"/>
      <c r="J51" s="241"/>
      <c r="K51" s="241"/>
      <c r="L51" s="241"/>
      <c r="M51" s="241"/>
      <c r="N51" s="241"/>
      <c r="O51" s="242"/>
    </row>
    <row r="52" spans="1:15" s="221" customFormat="1" ht="17.25" customHeight="1" x14ac:dyDescent="0.2">
      <c r="A52" s="239"/>
      <c r="B52" s="235"/>
      <c r="C52" s="235"/>
      <c r="D52" s="245" t="s">
        <v>209</v>
      </c>
      <c r="E52" s="241"/>
      <c r="F52" s="241"/>
      <c r="G52" s="241"/>
      <c r="H52" s="241"/>
      <c r="I52" s="241"/>
      <c r="J52" s="241"/>
      <c r="K52" s="241"/>
      <c r="L52" s="241"/>
      <c r="M52" s="241"/>
      <c r="N52" s="241"/>
      <c r="O52" s="242"/>
    </row>
    <row r="53" spans="1:15" s="221" customFormat="1" ht="17.25" customHeight="1" x14ac:dyDescent="0.2">
      <c r="A53" s="239"/>
      <c r="B53" s="235"/>
      <c r="C53" s="235"/>
      <c r="D53" s="245" t="s">
        <v>210</v>
      </c>
      <c r="E53" s="241"/>
      <c r="F53" s="241"/>
      <c r="G53" s="241"/>
      <c r="H53" s="241"/>
      <c r="I53" s="241"/>
      <c r="J53" s="241"/>
      <c r="K53" s="241"/>
      <c r="L53" s="241"/>
      <c r="M53" s="241"/>
      <c r="N53" s="241"/>
      <c r="O53" s="242"/>
    </row>
    <row r="54" spans="1:15" s="221" customFormat="1" ht="17.25" customHeight="1" x14ac:dyDescent="0.2">
      <c r="A54" s="239"/>
      <c r="B54" s="235"/>
      <c r="C54" s="235"/>
      <c r="D54" s="245" t="s">
        <v>211</v>
      </c>
      <c r="E54" s="241"/>
      <c r="F54" s="241"/>
      <c r="G54" s="241"/>
      <c r="H54" s="241"/>
      <c r="I54" s="241"/>
      <c r="J54" s="241"/>
      <c r="K54" s="241"/>
      <c r="L54" s="241"/>
      <c r="M54" s="241"/>
      <c r="N54" s="241"/>
      <c r="O54" s="242"/>
    </row>
    <row r="55" spans="1:15" s="221" customFormat="1" ht="17.25" customHeight="1" x14ac:dyDescent="0.2">
      <c r="A55" s="243"/>
      <c r="B55" s="244"/>
      <c r="C55" s="244"/>
      <c r="D55" s="246" t="s">
        <v>212</v>
      </c>
      <c r="E55" s="247"/>
      <c r="F55" s="247"/>
      <c r="G55" s="247"/>
      <c r="H55" s="247"/>
      <c r="I55" s="247"/>
      <c r="J55" s="247"/>
      <c r="K55" s="247"/>
      <c r="L55" s="247"/>
      <c r="M55" s="247"/>
      <c r="N55" s="247"/>
      <c r="O55" s="248"/>
    </row>
  </sheetData>
  <sheetProtection sheet="1" objects="1" scenarios="1"/>
  <mergeCells count="77">
    <mergeCell ref="D54:O54"/>
    <mergeCell ref="D55:O55"/>
    <mergeCell ref="D49:O49"/>
    <mergeCell ref="D50:O50"/>
    <mergeCell ref="D51:O51"/>
    <mergeCell ref="D52:O52"/>
    <mergeCell ref="D53:O53"/>
    <mergeCell ref="D24:O24"/>
    <mergeCell ref="D30:O30"/>
    <mergeCell ref="D31:O31"/>
    <mergeCell ref="D34:O34"/>
    <mergeCell ref="D40:O40"/>
    <mergeCell ref="D36:O36"/>
    <mergeCell ref="D37:O37"/>
    <mergeCell ref="D38:O38"/>
    <mergeCell ref="D39:O39"/>
    <mergeCell ref="A54:C54"/>
    <mergeCell ref="A55:C55"/>
    <mergeCell ref="D18:O18"/>
    <mergeCell ref="D19:O19"/>
    <mergeCell ref="D20:O20"/>
    <mergeCell ref="D21:O21"/>
    <mergeCell ref="D22:O22"/>
    <mergeCell ref="D23:O23"/>
    <mergeCell ref="D25:O25"/>
    <mergeCell ref="D26:O26"/>
    <mergeCell ref="D27:O27"/>
    <mergeCell ref="D28:O28"/>
    <mergeCell ref="D29:O29"/>
    <mergeCell ref="D32:O32"/>
    <mergeCell ref="D33:O33"/>
    <mergeCell ref="D46:O46"/>
    <mergeCell ref="D35:O35"/>
    <mergeCell ref="A49:C49"/>
    <mergeCell ref="A50:C50"/>
    <mergeCell ref="A51:C51"/>
    <mergeCell ref="A52:C52"/>
    <mergeCell ref="D45:O45"/>
    <mergeCell ref="D48:O48"/>
    <mergeCell ref="D41:O41"/>
    <mergeCell ref="D42:O42"/>
    <mergeCell ref="D43:O43"/>
    <mergeCell ref="D44:O44"/>
    <mergeCell ref="D47:O47"/>
    <mergeCell ref="A53:C53"/>
    <mergeCell ref="A24:C24"/>
    <mergeCell ref="A30:C30"/>
    <mergeCell ref="A31:C31"/>
    <mergeCell ref="A34:C34"/>
    <mergeCell ref="A40:C40"/>
    <mergeCell ref="A38:C38"/>
    <mergeCell ref="A39:C39"/>
    <mergeCell ref="A45:C45"/>
    <mergeCell ref="A46:C46"/>
    <mergeCell ref="A48:C48"/>
    <mergeCell ref="A41:C41"/>
    <mergeCell ref="A42:C42"/>
    <mergeCell ref="A43:C43"/>
    <mergeCell ref="A44:C44"/>
    <mergeCell ref="A47:C47"/>
    <mergeCell ref="A32:C32"/>
    <mergeCell ref="A33:C33"/>
    <mergeCell ref="A35:C35"/>
    <mergeCell ref="A36:C36"/>
    <mergeCell ref="A37:C37"/>
    <mergeCell ref="A25:C25"/>
    <mergeCell ref="A26:C26"/>
    <mergeCell ref="A27:C27"/>
    <mergeCell ref="A28:C28"/>
    <mergeCell ref="A29:C29"/>
    <mergeCell ref="A22:C22"/>
    <mergeCell ref="A23:C23"/>
    <mergeCell ref="A7:O17"/>
    <mergeCell ref="A18:C18"/>
    <mergeCell ref="A19:C19"/>
    <mergeCell ref="A20:C20"/>
    <mergeCell ref="A21:C21"/>
  </mergeCells>
  <printOptions horizontalCentered="1"/>
  <pageMargins left="0" right="0" top="0.39370078740157483" bottom="0.39370078740157483" header="0.19685039370078741" footer="0.19685039370078741"/>
  <pageSetup paperSize="9" scale="89" fitToHeight="0" orientation="portrait" r:id="rId1"/>
  <headerFooter>
    <oddFooter>&amp;LPrinted on &amp;D at &amp;T&amp;RPage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fitToPage="1"/>
  </sheetPr>
  <dimension ref="A1:O20"/>
  <sheetViews>
    <sheetView showGridLines="0" workbookViewId="0">
      <pane ySplit="5" topLeftCell="A6" activePane="bottomLeft" state="frozen"/>
      <selection pane="bottomLeft"/>
    </sheetView>
  </sheetViews>
  <sheetFormatPr defaultRowHeight="11.25" x14ac:dyDescent="0.2"/>
  <cols>
    <col min="1" max="1" width="9.33203125" style="20" customWidth="1"/>
    <col min="2" max="16384" width="9.33203125" style="21"/>
  </cols>
  <sheetData>
    <row r="1" spans="1:15" ht="49.5" customHeight="1" x14ac:dyDescent="0.2"/>
    <row r="2" spans="1:15" s="26" customFormat="1" ht="42.95" customHeight="1" x14ac:dyDescent="0.4">
      <c r="A2" s="27" t="s">
        <v>225</v>
      </c>
    </row>
    <row r="3" spans="1:15" ht="33" customHeight="1" x14ac:dyDescent="0.2">
      <c r="A3" s="28" t="s">
        <v>226</v>
      </c>
      <c r="B3" s="24"/>
      <c r="C3" s="24"/>
      <c r="D3" s="24"/>
      <c r="E3" s="24"/>
      <c r="F3" s="24"/>
      <c r="G3" s="24"/>
      <c r="H3" s="24"/>
      <c r="I3" s="24"/>
      <c r="J3" s="24"/>
      <c r="K3" s="24"/>
      <c r="L3" s="24"/>
      <c r="M3" s="24"/>
      <c r="N3" s="24"/>
      <c r="O3" s="24"/>
    </row>
    <row r="4" spans="1:15" s="24" customFormat="1" ht="20.100000000000001" customHeight="1" x14ac:dyDescent="0.2">
      <c r="A4" s="25" t="str">
        <f>Introduction!A4</f>
        <v>Version 1.1; released on 3 June 2014</v>
      </c>
    </row>
    <row r="5" spans="1:15" ht="25.5" customHeight="1" x14ac:dyDescent="0.2">
      <c r="A5" s="22"/>
      <c r="B5" s="23"/>
      <c r="C5" s="23"/>
      <c r="D5" s="23"/>
      <c r="E5" s="23"/>
      <c r="F5" s="23"/>
      <c r="G5" s="23"/>
      <c r="H5" s="23"/>
      <c r="I5" s="23"/>
      <c r="J5" s="23"/>
      <c r="K5" s="23"/>
      <c r="L5" s="23"/>
      <c r="M5" s="23"/>
    </row>
    <row r="6" spans="1:15" ht="11.25" customHeight="1" x14ac:dyDescent="0.2">
      <c r="A6" s="22"/>
      <c r="B6" s="23"/>
      <c r="C6" s="23"/>
      <c r="D6" s="23"/>
      <c r="E6" s="23"/>
      <c r="F6" s="23"/>
      <c r="G6" s="23"/>
      <c r="H6" s="23"/>
      <c r="I6" s="23"/>
      <c r="J6" s="23"/>
      <c r="K6" s="23"/>
      <c r="L6" s="23"/>
      <c r="M6" s="23"/>
    </row>
    <row r="7" spans="1:15" ht="11.25" customHeight="1" x14ac:dyDescent="0.2">
      <c r="A7" s="22"/>
      <c r="B7" s="23"/>
      <c r="C7" s="23"/>
      <c r="D7" s="23"/>
      <c r="E7" s="23"/>
      <c r="F7" s="23"/>
      <c r="G7" s="23"/>
      <c r="H7" s="23"/>
      <c r="I7" s="23"/>
      <c r="J7" s="23"/>
      <c r="K7" s="23"/>
      <c r="L7" s="23"/>
      <c r="M7" s="23"/>
    </row>
    <row r="8" spans="1:15" ht="11.25" customHeight="1" x14ac:dyDescent="0.2">
      <c r="A8" s="22"/>
      <c r="B8" s="23"/>
      <c r="C8" s="23"/>
      <c r="D8" s="23"/>
      <c r="E8" s="23"/>
      <c r="F8" s="23"/>
      <c r="G8" s="23"/>
      <c r="H8" s="23"/>
      <c r="I8" s="23"/>
      <c r="J8" s="23"/>
      <c r="K8" s="23"/>
      <c r="L8" s="23"/>
      <c r="M8" s="23"/>
    </row>
    <row r="9" spans="1:15" ht="11.25" customHeight="1" x14ac:dyDescent="0.2">
      <c r="A9" s="22"/>
      <c r="B9" s="23"/>
      <c r="C9" s="23"/>
      <c r="D9" s="23"/>
      <c r="E9" s="23"/>
      <c r="F9" s="23"/>
      <c r="G9" s="23"/>
      <c r="H9" s="23"/>
      <c r="I9" s="23"/>
      <c r="J9" s="23"/>
      <c r="K9" s="23"/>
      <c r="L9" s="23"/>
      <c r="M9" s="23"/>
    </row>
    <row r="10" spans="1:15" ht="11.25" customHeight="1" x14ac:dyDescent="0.2">
      <c r="A10" s="22"/>
      <c r="B10" s="23"/>
      <c r="C10" s="23"/>
      <c r="D10" s="23"/>
      <c r="E10" s="23"/>
      <c r="F10" s="23"/>
      <c r="G10" s="23"/>
      <c r="H10" s="23"/>
      <c r="I10" s="23"/>
      <c r="J10" s="23"/>
      <c r="K10" s="23"/>
      <c r="L10" s="23"/>
      <c r="M10" s="23"/>
    </row>
    <row r="11" spans="1:15" ht="11.25" customHeight="1" x14ac:dyDescent="0.2">
      <c r="A11" s="22"/>
      <c r="B11" s="23"/>
      <c r="C11" s="23"/>
      <c r="D11" s="23"/>
      <c r="E11" s="23"/>
      <c r="F11" s="23"/>
      <c r="G11" s="23"/>
      <c r="H11" s="23"/>
      <c r="I11" s="23"/>
      <c r="J11" s="23"/>
      <c r="K11" s="23"/>
      <c r="L11" s="23"/>
      <c r="M11" s="23"/>
    </row>
    <row r="12" spans="1:15" ht="11.25" customHeight="1" x14ac:dyDescent="0.2">
      <c r="A12" s="22"/>
      <c r="B12" s="23"/>
      <c r="C12" s="23"/>
      <c r="D12" s="23"/>
      <c r="E12" s="23"/>
      <c r="F12" s="23"/>
      <c r="G12" s="23"/>
      <c r="H12" s="23"/>
      <c r="I12" s="23"/>
      <c r="J12" s="23"/>
      <c r="K12" s="23"/>
      <c r="L12" s="23"/>
      <c r="M12" s="23"/>
    </row>
    <row r="13" spans="1:15" ht="11.25" customHeight="1" x14ac:dyDescent="0.2">
      <c r="A13" s="22"/>
      <c r="B13" s="23"/>
      <c r="C13" s="23"/>
      <c r="D13" s="23"/>
      <c r="E13" s="23"/>
      <c r="F13" s="23"/>
      <c r="G13" s="23"/>
      <c r="H13" s="23"/>
      <c r="I13" s="23"/>
      <c r="J13" s="23"/>
      <c r="K13" s="23"/>
      <c r="L13" s="23"/>
      <c r="M13" s="23"/>
    </row>
    <row r="14" spans="1:15" ht="11.25" customHeight="1" x14ac:dyDescent="0.2">
      <c r="A14" s="22"/>
      <c r="B14" s="23"/>
      <c r="C14" s="23"/>
      <c r="D14" s="23"/>
      <c r="E14" s="23"/>
      <c r="F14" s="23"/>
      <c r="G14" s="23"/>
      <c r="H14" s="23"/>
      <c r="I14" s="23"/>
      <c r="J14" s="23"/>
      <c r="K14" s="23"/>
      <c r="L14" s="23"/>
      <c r="M14" s="23"/>
    </row>
    <row r="15" spans="1:15" ht="11.25" customHeight="1" x14ac:dyDescent="0.2">
      <c r="A15" s="22"/>
      <c r="B15" s="23"/>
      <c r="C15" s="23"/>
      <c r="D15" s="23"/>
      <c r="E15" s="23"/>
      <c r="F15" s="23"/>
      <c r="G15" s="23"/>
      <c r="H15" s="23"/>
      <c r="I15" s="23"/>
      <c r="J15" s="23"/>
      <c r="K15" s="23"/>
      <c r="L15" s="23"/>
      <c r="M15" s="23"/>
    </row>
    <row r="16" spans="1:15" ht="11.25" customHeight="1" x14ac:dyDescent="0.2">
      <c r="A16" s="22"/>
      <c r="B16" s="23"/>
      <c r="C16" s="23"/>
      <c r="D16" s="23"/>
      <c r="E16" s="23"/>
      <c r="F16" s="23"/>
      <c r="G16" s="23"/>
      <c r="H16" s="23"/>
      <c r="I16" s="23"/>
      <c r="J16" s="23"/>
      <c r="K16" s="23"/>
      <c r="L16" s="23"/>
      <c r="M16" s="23"/>
    </row>
    <row r="17" spans="1:13" ht="11.25" customHeight="1" x14ac:dyDescent="0.2">
      <c r="A17" s="22"/>
      <c r="B17" s="23"/>
      <c r="C17" s="23"/>
      <c r="D17" s="23"/>
      <c r="E17" s="23"/>
      <c r="F17" s="23"/>
      <c r="G17" s="23"/>
      <c r="H17" s="23"/>
      <c r="I17" s="23"/>
      <c r="J17" s="23"/>
      <c r="K17" s="23"/>
      <c r="L17" s="23"/>
      <c r="M17" s="23"/>
    </row>
    <row r="18" spans="1:13" ht="11.25" customHeight="1" x14ac:dyDescent="0.2">
      <c r="A18" s="22"/>
      <c r="B18" s="23"/>
      <c r="C18" s="23"/>
      <c r="D18" s="23"/>
      <c r="E18" s="23"/>
      <c r="F18" s="23"/>
      <c r="G18" s="23"/>
      <c r="H18" s="23"/>
      <c r="I18" s="23"/>
      <c r="J18" s="23"/>
      <c r="K18" s="23"/>
      <c r="L18" s="23"/>
      <c r="M18" s="23"/>
    </row>
    <row r="19" spans="1:13" ht="11.25" customHeight="1" x14ac:dyDescent="0.2">
      <c r="A19" s="22"/>
      <c r="B19" s="23"/>
      <c r="C19" s="23"/>
      <c r="D19" s="23"/>
      <c r="E19" s="23"/>
      <c r="F19" s="23"/>
      <c r="G19" s="23"/>
      <c r="H19" s="23"/>
      <c r="I19" s="23"/>
      <c r="J19" s="23"/>
      <c r="K19" s="23"/>
      <c r="L19" s="23"/>
      <c r="M19" s="23"/>
    </row>
    <row r="20" spans="1:13" ht="11.25" customHeight="1" x14ac:dyDescent="0.2">
      <c r="A20" s="22"/>
      <c r="B20" s="23"/>
      <c r="C20" s="23"/>
      <c r="D20" s="23"/>
      <c r="E20" s="23"/>
      <c r="F20" s="23"/>
      <c r="G20" s="23"/>
      <c r="H20" s="23"/>
      <c r="I20" s="23"/>
      <c r="J20" s="23"/>
      <c r="K20" s="23"/>
      <c r="L20" s="23"/>
      <c r="M20" s="23"/>
    </row>
  </sheetData>
  <sheetProtection sheet="1" objects="1" scenarios="1"/>
  <printOptions horizontalCentered="1"/>
  <pageMargins left="0" right="0" top="0.39370078740157483" bottom="0.39370078740157483" header="0.19685039370078741" footer="0.19685039370078741"/>
  <pageSetup paperSize="9" scale="89" fitToHeight="0" orientation="portrait" r:id="rId1"/>
  <headerFooter>
    <oddFooter>&amp;LPrinted on &amp;D at &amp;T&amp;RPage &amp;P of &amp;N</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autoPageBreaks="0" fitToPage="1"/>
  </sheetPr>
  <dimension ref="A1:AB41"/>
  <sheetViews>
    <sheetView showGridLines="0" workbookViewId="0">
      <pane ySplit="4" topLeftCell="A5" activePane="bottomLeft" state="frozen"/>
      <selection pane="bottomLeft"/>
    </sheetView>
  </sheetViews>
  <sheetFormatPr defaultRowHeight="11.25" x14ac:dyDescent="0.2"/>
  <cols>
    <col min="1" max="1" width="1.33203125" style="81" customWidth="1"/>
    <col min="2" max="2" width="42.33203125" style="81" customWidth="1"/>
    <col min="3" max="3" width="3.33203125" style="81" customWidth="1"/>
    <col min="4" max="4" width="3.6640625" style="81" customWidth="1"/>
    <col min="5" max="5" width="16.83203125" style="157" bestFit="1" customWidth="1"/>
    <col min="6" max="6" width="9.33203125" style="81" customWidth="1"/>
    <col min="7" max="11" width="6.83203125" style="81" customWidth="1"/>
    <col min="12" max="12" width="7.83203125" style="81" customWidth="1"/>
    <col min="13" max="13" width="2.33203125" style="81" customWidth="1"/>
    <col min="14" max="14" width="9.33203125" style="81" customWidth="1"/>
    <col min="15" max="19" width="6.83203125" style="81" customWidth="1"/>
    <col min="20" max="20" width="7.83203125" style="81" customWidth="1"/>
    <col min="21" max="21" width="2.33203125" style="81" customWidth="1"/>
    <col min="22" max="22" width="9.33203125" style="81" customWidth="1"/>
    <col min="23" max="27" width="6.83203125" style="81" customWidth="1"/>
    <col min="28" max="28" width="7.83203125" style="81" customWidth="1"/>
    <col min="29" max="16384" width="9.33203125" style="81"/>
  </cols>
  <sheetData>
    <row r="1" spans="1:28" s="213" customFormat="1" ht="42.95" customHeight="1" x14ac:dyDescent="0.4">
      <c r="A1" s="210"/>
      <c r="B1" s="211"/>
      <c r="C1" s="212" t="s">
        <v>225</v>
      </c>
      <c r="D1" s="210"/>
      <c r="E1" s="210"/>
      <c r="F1" s="210"/>
      <c r="G1" s="210"/>
      <c r="H1" s="210"/>
      <c r="I1" s="210"/>
      <c r="J1" s="210"/>
      <c r="K1" s="210"/>
      <c r="L1" s="210"/>
      <c r="M1" s="210"/>
      <c r="N1" s="210"/>
      <c r="O1" s="210"/>
      <c r="P1" s="210"/>
      <c r="Q1" s="210"/>
      <c r="R1" s="210"/>
      <c r="S1" s="210"/>
      <c r="T1" s="210"/>
      <c r="U1" s="210"/>
      <c r="V1" s="210"/>
      <c r="W1" s="210"/>
      <c r="X1" s="210"/>
      <c r="Y1" s="210"/>
      <c r="Z1" s="210"/>
      <c r="AA1" s="210"/>
      <c r="AB1" s="210"/>
    </row>
    <row r="2" spans="1:28" s="214" customFormat="1" ht="25.5" customHeight="1" x14ac:dyDescent="0.25">
      <c r="B2" s="219" t="str">
        <f>"Incidence for "&amp;INDEX(Tumour_list_final!$B$5:$B$42,MATCH(Tumour_list_final!$A$1,Tumour_list_final!$A$5:$A$42,0))&amp;" ("&amp;INDEX(Tumour_list_final!$C$5:$C$42,MATCH(Tumour_list_final!$A$1,Tumour_list_final!$A$5:$A$42,0))&amp;") by deprivation quintile for England, "&amp;IF(SUM(F6,N6,V6)&lt;&gt;0,LEFT(D6,4)&amp;"-"&amp;RIGHT(D20,4),LEFT(D13,4)&amp;"-"&amp;RIGHT(D20,4))</f>
        <v>Incidence for all cancers combined, excl. non-melanoma skin cancer (C00-C97, excl. C44) by deprivation quintile for England, 1996-2010</v>
      </c>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row>
    <row r="3" spans="1:28" ht="12.95" customHeight="1" x14ac:dyDescent="0.2">
      <c r="A3" s="216"/>
      <c r="B3" s="216"/>
      <c r="C3" s="216"/>
      <c r="D3" s="216"/>
      <c r="E3" s="217"/>
      <c r="F3" s="216"/>
      <c r="G3" s="216"/>
      <c r="H3" s="216"/>
      <c r="I3" s="216"/>
      <c r="J3" s="216"/>
      <c r="K3" s="216"/>
      <c r="L3" s="216"/>
      <c r="M3" s="216"/>
      <c r="N3" s="216"/>
      <c r="O3" s="216"/>
      <c r="P3" s="216"/>
      <c r="Q3" s="216"/>
      <c r="R3" s="216"/>
      <c r="S3" s="216"/>
      <c r="T3" s="216"/>
      <c r="U3" s="216"/>
      <c r="V3" s="216"/>
      <c r="W3" s="216"/>
      <c r="X3" s="216"/>
      <c r="Y3" s="216"/>
      <c r="Z3" s="216"/>
      <c r="AA3" s="216"/>
      <c r="AB3" s="218" t="str">
        <f>Introduction!A4</f>
        <v>Version 1.1; released on 3 June 2014</v>
      </c>
    </row>
    <row r="4" spans="1:28" s="222" customFormat="1" ht="15" customHeight="1" x14ac:dyDescent="0.2">
      <c r="E4" s="223"/>
      <c r="F4" s="225" t="s">
        <v>34</v>
      </c>
      <c r="G4" s="226"/>
      <c r="H4" s="226"/>
      <c r="I4" s="226"/>
      <c r="J4" s="226"/>
      <c r="K4" s="226"/>
      <c r="L4" s="227"/>
      <c r="M4" s="224"/>
      <c r="N4" s="228" t="s">
        <v>35</v>
      </c>
      <c r="O4" s="229"/>
      <c r="P4" s="229"/>
      <c r="Q4" s="229"/>
      <c r="R4" s="229"/>
      <c r="S4" s="229"/>
      <c r="T4" s="230"/>
      <c r="U4" s="224"/>
      <c r="V4" s="231" t="s">
        <v>36</v>
      </c>
      <c r="W4" s="232"/>
      <c r="X4" s="232"/>
      <c r="Y4" s="232"/>
      <c r="Z4" s="232"/>
      <c r="AA4" s="232"/>
      <c r="AB4" s="233"/>
    </row>
    <row r="5" spans="1:28" ht="34.5" thickBot="1" x14ac:dyDescent="0.25">
      <c r="D5" s="199" t="s">
        <v>163</v>
      </c>
      <c r="E5" s="199" t="s">
        <v>164</v>
      </c>
      <c r="F5" s="78" t="s">
        <v>37</v>
      </c>
      <c r="G5" s="79" t="s">
        <v>38</v>
      </c>
      <c r="H5" s="79" t="s">
        <v>113</v>
      </c>
      <c r="I5" s="79" t="s">
        <v>39</v>
      </c>
      <c r="J5" s="79" t="s">
        <v>40</v>
      </c>
      <c r="K5" s="79" t="s">
        <v>41</v>
      </c>
      <c r="L5" s="80" t="s">
        <v>42</v>
      </c>
      <c r="N5" s="82" t="s">
        <v>37</v>
      </c>
      <c r="O5" s="83" t="s">
        <v>38</v>
      </c>
      <c r="P5" s="83" t="s">
        <v>113</v>
      </c>
      <c r="Q5" s="83" t="s">
        <v>39</v>
      </c>
      <c r="R5" s="83" t="s">
        <v>40</v>
      </c>
      <c r="S5" s="83" t="s">
        <v>41</v>
      </c>
      <c r="T5" s="84" t="s">
        <v>42</v>
      </c>
      <c r="V5" s="85" t="s">
        <v>37</v>
      </c>
      <c r="W5" s="86" t="s">
        <v>38</v>
      </c>
      <c r="X5" s="86" t="s">
        <v>113</v>
      </c>
      <c r="Y5" s="86" t="s">
        <v>39</v>
      </c>
      <c r="Z5" s="86" t="s">
        <v>40</v>
      </c>
      <c r="AA5" s="86" t="s">
        <v>41</v>
      </c>
      <c r="AB5" s="87" t="s">
        <v>42</v>
      </c>
    </row>
    <row r="6" spans="1:28" x14ac:dyDescent="0.2">
      <c r="D6" s="289" t="s">
        <v>43</v>
      </c>
      <c r="E6" s="88" t="s">
        <v>44</v>
      </c>
      <c r="F6" s="89">
        <f>IF(ISERROR(MATCH(Tumour_list_final!$A$1&amp;"1"&amp;Incidence!$D$6&amp;LEFT(Incidence!$E6,1),'Incidence_basic-data'!$A$2:$A$10000,0)),0,VALUE(INDEX('Incidence_basic-data'!$F$2:$F$10000,MATCH(Tumour_list_final!$A$1&amp;"1"&amp;Incidence!$D$6&amp;LEFT(Incidence!$E6,1),'Incidence_basic-data'!$A$2:$A$10000,0))))</f>
        <v>100065</v>
      </c>
      <c r="G6" s="90">
        <f>IF(ISERROR(MATCH(Tumour_list_final!$A$1&amp;"1"&amp;Incidence!$D$6&amp;LEFT(Incidence!$E6,1),'Incidence_basic-data'!$A$2:$A$10000,0)),0,VALUE(INDEX('Incidence_basic-data'!$G$2:$G$10000,MATCH(Tumour_list_final!$A$1&amp;"1"&amp;Incidence!$D$6&amp;LEFT(Incidence!$E6,1),'Incidence_basic-data'!$A$2:$A$10000,0))))</f>
        <v>424.35429361814198</v>
      </c>
      <c r="H6" s="90">
        <f>IF(ISERROR(MATCH(Tumour_list_final!$A$1&amp;"1"&amp;Incidence!$D$6&amp;LEFT(Incidence!$E6,1),'Incidence_basic-data'!$A$2:$A$10000,0)),0,VALUE(INDEX('Incidence_basic-data'!$H$2:$H$10000,MATCH(Tumour_list_final!$A$1&amp;"1"&amp;Incidence!$D$6&amp;LEFT(Incidence!$E6,1),'Incidence_basic-data'!$A$2:$A$10000,0))))</f>
        <v>364.11262392152298</v>
      </c>
      <c r="I6" s="90">
        <f>IF(ISERROR(MATCH(Tumour_list_final!$A$1&amp;"1"&amp;Incidence!$D$6&amp;LEFT(Incidence!$E6,1),'Incidence_basic-data'!$A$2:$A$10000,0)),0,VALUE(INDEX('Incidence_basic-data'!$I$2:$I$10000,MATCH(Tumour_list_final!$A$1&amp;"1"&amp;Incidence!$D$6&amp;LEFT(Incidence!$E6,1),'Incidence_basic-data'!$A$2:$A$10000,0))))</f>
        <v>361.85656359785099</v>
      </c>
      <c r="J6" s="90">
        <f>IF(ISERROR(MATCH(Tumour_list_final!$A$1&amp;"1"&amp;Incidence!$D$6&amp;LEFT(Incidence!$E6,1),'Incidence_basic-data'!$A$2:$A$10000,0)),0,VALUE(INDEX('Incidence_basic-data'!$J$2:$J$10000,MATCH(Tumour_list_final!$A$1&amp;"1"&amp;Incidence!$D$6&amp;LEFT(Incidence!$E6,1),'Incidence_basic-data'!$A$2:$A$10000,0))))</f>
        <v>366.36868424519503</v>
      </c>
      <c r="K6" s="91">
        <f>IF(ISERROR(MATCH(Tumour_list_final!$A$1&amp;"1"&amp;Incidence!$D$6&amp;LEFT(Incidence!$E6,1),'Incidence_basic-data'!$A$2:$A$10000,0)),0,VALUE(INDEX('Incidence_basic-data'!$K$2:$K$10000,MATCH(Tumour_list_final!$A$1&amp;"1"&amp;Incidence!$D$6&amp;LEFT(Incidence!$E6,1),'Incidence_basic-data'!$A$2:$A$10000,0))))</f>
        <v>1</v>
      </c>
      <c r="L6" s="92">
        <f>IF(ISERROR(MATCH(Tumour_list_final!$A$1&amp;"1"&amp;Incidence!$D$6&amp;LEFT(Incidence!$E6,1),'Incidence_basic-data'!$A$2:$A$10000,0)),0,VALUE(INDEX('Incidence_basic-data'!$L$2:$L$10000,MATCH(Tumour_list_final!$A$1&amp;"1"&amp;Incidence!$D$6&amp;LEFT(Incidence!$E6,1),'Incidence_basic-data'!$A$2:$A$10000,0))))</f>
        <v>0</v>
      </c>
      <c r="M6" s="93"/>
      <c r="N6" s="94">
        <f>IF(ISERROR(MATCH(Tumour_list_final!$A$1&amp;"2"&amp;Incidence!$D$6&amp;LEFT(Incidence!$E6,1),'Incidence_basic-data'!$A$2:$A$10000,0)),0,VALUE(INDEX('Incidence_basic-data'!$F$2:$F$10000,MATCH(Tumour_list_final!$A$1&amp;"2"&amp;Incidence!$D$6&amp;LEFT(Incidence!$E6,1),'Incidence_basic-data'!$A$2:$A$10000,0))))</f>
        <v>103564</v>
      </c>
      <c r="O6" s="95">
        <f>IF(ISERROR(MATCH(Tumour_list_final!$A$1&amp;"2"&amp;Incidence!$D$6&amp;LEFT(Incidence!$E6,1),'Incidence_basic-data'!$A$2:$A$10000,0)),0,VALUE(INDEX('Incidence_basic-data'!$G$2:$G$10000,MATCH(Tumour_list_final!$A$1&amp;"2"&amp;Incidence!$D$6&amp;LEFT(Incidence!$E6,1),'Incidence_basic-data'!$A$2:$A$10000,0))))</f>
        <v>422.54141172259102</v>
      </c>
      <c r="P6" s="95">
        <f>IF(ISERROR(MATCH(Tumour_list_final!$A$1&amp;"2"&amp;Incidence!$D$6&amp;LEFT(Incidence!$E6,1),'Incidence_basic-data'!$A$2:$A$10000,0)),0,VALUE(INDEX('Incidence_basic-data'!$H$2:$H$10000,MATCH(Tumour_list_final!$A$1&amp;"2"&amp;Incidence!$D$6&amp;LEFT(Incidence!$E6,1),'Incidence_basic-data'!$A$2:$A$10000,0))))</f>
        <v>326.302545791711</v>
      </c>
      <c r="Q6" s="95">
        <f>IF(ISERROR(MATCH(Tumour_list_final!$A$1&amp;"2"&amp;Incidence!$D$6&amp;LEFT(Incidence!$E6,1),'Incidence_basic-data'!$A$2:$A$10000,0)),0,VALUE(INDEX('Incidence_basic-data'!$I$2:$I$10000,MATCH(Tumour_list_final!$A$1&amp;"2"&amp;Incidence!$D$6&amp;LEFT(Incidence!$E6,1),'Incidence_basic-data'!$A$2:$A$10000,0))))</f>
        <v>324.31520601307699</v>
      </c>
      <c r="R6" s="95">
        <f>IF(ISERROR(MATCH(Tumour_list_final!$A$1&amp;"2"&amp;Incidence!$D$6&amp;LEFT(Incidence!$E6,1),'Incidence_basic-data'!$A$2:$A$10000,0)),0,VALUE(INDEX('Incidence_basic-data'!$J$2:$J$10000,MATCH(Tumour_list_final!$A$1&amp;"2"&amp;Incidence!$D$6&amp;LEFT(Incidence!$E6,1),'Incidence_basic-data'!$A$2:$A$10000,0))))</f>
        <v>328.28988557034501</v>
      </c>
      <c r="S6" s="96">
        <f>IF(ISERROR(MATCH(Tumour_list_final!$A$1&amp;"2"&amp;Incidence!$D$6&amp;LEFT(Incidence!$E6,1),'Incidence_basic-data'!$A$2:$A$10000,0)),0,VALUE(INDEX('Incidence_basic-data'!$K$2:$K$10000,MATCH(Tumour_list_final!$A$1&amp;"2"&amp;Incidence!$D$6&amp;LEFT(Incidence!$E6,1),'Incidence_basic-data'!$A$2:$A$10000,0))))</f>
        <v>1</v>
      </c>
      <c r="T6" s="97">
        <f>IF(ISERROR(MATCH(Tumour_list_final!$A$1&amp;"2"&amp;Incidence!$D$6&amp;LEFT(Incidence!$E6,1),'Incidence_basic-data'!$A$2:$A$10000,0)),0,VALUE(INDEX('Incidence_basic-data'!$L$2:$L$10000,MATCH(Tumour_list_final!$A$1&amp;"2"&amp;Incidence!$D$6&amp;LEFT(Incidence!$E6,1),'Incidence_basic-data'!$A$2:$A$10000,0))))</f>
        <v>0</v>
      </c>
      <c r="U6" s="93"/>
      <c r="V6" s="98">
        <f>IF(ISERROR(MATCH(Tumour_list_final!$A$1&amp;"3"&amp;Incidence!$D$6&amp;LEFT(Incidence!$E6,1),'Incidence_basic-data'!$A$2:$A$10000,0)),0,VALUE(INDEX('Incidence_basic-data'!$F$2:$F$10000,MATCH(Tumour_list_final!$A$1&amp;"3"&amp;Incidence!$D$6&amp;LEFT(Incidence!$E6,1),'Incidence_basic-data'!$A$2:$A$10000,0))))</f>
        <v>203629</v>
      </c>
      <c r="W6" s="99">
        <f>IF(ISERROR(MATCH(Tumour_list_final!$A$1&amp;"3"&amp;Incidence!$D$6&amp;LEFT(Incidence!$E6,1),'Incidence_basic-data'!$A$2:$A$10000,0)),0,VALUE(INDEX('Incidence_basic-data'!$G$2:$G$10000,MATCH(Tumour_list_final!$A$1&amp;"3"&amp;Incidence!$D$6&amp;LEFT(Incidence!$E6,1),'Incidence_basic-data'!$A$2:$A$10000,0))))</f>
        <v>423.430337403252</v>
      </c>
      <c r="X6" s="99">
        <f>IF(ISERROR(MATCH(Tumour_list_final!$A$1&amp;"3"&amp;Incidence!$D$6&amp;LEFT(Incidence!$E6,1),'Incidence_basic-data'!$A$2:$A$10000,0)),0,VALUE(INDEX('Incidence_basic-data'!$H$2:$H$10000,MATCH(Tumour_list_final!$A$1&amp;"3"&amp;Incidence!$D$6&amp;LEFT(Incidence!$E6,1),'Incidence_basic-data'!$A$2:$A$10000,0))))</f>
        <v>336.34356061572299</v>
      </c>
      <c r="Y6" s="99">
        <f>IF(ISERROR(MATCH(Tumour_list_final!$A$1&amp;"3"&amp;Incidence!$D$6&amp;LEFT(Incidence!$E6,1),'Incidence_basic-data'!$A$2:$A$10000,0)),0,VALUE(INDEX('Incidence_basic-data'!$I$2:$I$10000,MATCH(Tumour_list_final!$A$1&amp;"3"&amp;Incidence!$D$6&amp;LEFT(Incidence!$E6,1),'Incidence_basic-data'!$A$2:$A$10000,0))))</f>
        <v>334.88266436489801</v>
      </c>
      <c r="Z6" s="99">
        <f>IF(ISERROR(MATCH(Tumour_list_final!$A$1&amp;"3"&amp;Incidence!$D$6&amp;LEFT(Incidence!$E6,1),'Incidence_basic-data'!$A$2:$A$10000,0)),0,VALUE(INDEX('Incidence_basic-data'!$J$2:$J$10000,MATCH(Tumour_list_final!$A$1&amp;"3"&amp;Incidence!$D$6&amp;LEFT(Incidence!$E6,1),'Incidence_basic-data'!$A$2:$A$10000,0))))</f>
        <v>337.80445686654798</v>
      </c>
      <c r="AA6" s="100">
        <f>IF(ISERROR(MATCH(Tumour_list_final!$A$1&amp;"3"&amp;Incidence!$D$6&amp;LEFT(Incidence!$E6,1),'Incidence_basic-data'!$A$2:$A$10000,0)),0,VALUE(INDEX('Incidence_basic-data'!$K$2:$K$10000,MATCH(Tumour_list_final!$A$1&amp;"3"&amp;Incidence!$D$6&amp;LEFT(Incidence!$E6,1),'Incidence_basic-data'!$A$2:$A$10000,0))))</f>
        <v>1</v>
      </c>
      <c r="AB6" s="101">
        <f>IF(ISERROR(MATCH(Tumour_list_final!$A$1&amp;"3"&amp;Incidence!$D$6&amp;LEFT(Incidence!$E6,1),'Incidence_basic-data'!$A$2:$A$10000,0)),0,VALUE(INDEX('Incidence_basic-data'!$L$2:$L$10000,MATCH(Tumour_list_final!$A$1&amp;"3"&amp;Incidence!$D$6&amp;LEFT(Incidence!$E6,1),'Incidence_basic-data'!$A$2:$A$10000,0))))</f>
        <v>0</v>
      </c>
    </row>
    <row r="7" spans="1:28" x14ac:dyDescent="0.2">
      <c r="D7" s="290"/>
      <c r="E7" s="102">
        <v>2</v>
      </c>
      <c r="F7" s="103">
        <f>IF(ISERROR(MATCH(Tumour_list_final!$A$1&amp;"1"&amp;Incidence!$D$6&amp;LEFT(Incidence!$E7,1),'Incidence_basic-data'!$A$2:$A$10000,0)),0,VALUE(INDEX('Incidence_basic-data'!$F$2:$F$10000,MATCH(Tumour_list_final!$A$1&amp;"1"&amp;Incidence!$D$6&amp;LEFT(Incidence!$E7,1),'Incidence_basic-data'!$A$2:$A$10000,0))))</f>
        <v>111725</v>
      </c>
      <c r="G7" s="104">
        <f>IF(ISERROR(MATCH(Tumour_list_final!$A$1&amp;"1"&amp;Incidence!$D$6&amp;LEFT(Incidence!$E7,1),'Incidence_basic-data'!$A$2:$A$10000,0)),0,VALUE(INDEX('Incidence_basic-data'!$G$2:$G$10000,MATCH(Tumour_list_final!$A$1&amp;"1"&amp;Incidence!$D$6&amp;LEFT(Incidence!$E7,1),'Incidence_basic-data'!$A$2:$A$10000,0))))</f>
        <v>472.74448728517302</v>
      </c>
      <c r="H7" s="104">
        <f>IF(ISERROR(MATCH(Tumour_list_final!$A$1&amp;"1"&amp;Incidence!$D$6&amp;LEFT(Incidence!$E7,1),'Incidence_basic-data'!$A$2:$A$10000,0)),0,VALUE(INDEX('Incidence_basic-data'!$H$2:$H$10000,MATCH(Tumour_list_final!$A$1&amp;"1"&amp;Incidence!$D$6&amp;LEFT(Incidence!$E7,1),'Incidence_basic-data'!$A$2:$A$10000,0))))</f>
        <v>386.89908284311599</v>
      </c>
      <c r="I7" s="104">
        <f>IF(ISERROR(MATCH(Tumour_list_final!$A$1&amp;"1"&amp;Incidence!$D$6&amp;LEFT(Incidence!$E7,1),'Incidence_basic-data'!$A$2:$A$10000,0)),0,VALUE(INDEX('Incidence_basic-data'!$I$2:$I$10000,MATCH(Tumour_list_final!$A$1&amp;"1"&amp;Incidence!$D$6&amp;LEFT(Incidence!$E7,1),'Incidence_basic-data'!$A$2:$A$10000,0))))</f>
        <v>384.63037490878298</v>
      </c>
      <c r="J7" s="104">
        <f>IF(ISERROR(MATCH(Tumour_list_final!$A$1&amp;"1"&amp;Incidence!$D$6&amp;LEFT(Incidence!$E7,1),'Incidence_basic-data'!$A$2:$A$10000,0)),0,VALUE(INDEX('Incidence_basic-data'!$J$2:$J$10000,MATCH(Tumour_list_final!$A$1&amp;"1"&amp;Incidence!$D$6&amp;LEFT(Incidence!$E7,1),'Incidence_basic-data'!$A$2:$A$10000,0))))</f>
        <v>389.167790777449</v>
      </c>
      <c r="K7" s="105">
        <f>IF(ISERROR(MATCH(Tumour_list_final!$A$1&amp;"1"&amp;Incidence!$D$6&amp;LEFT(Incidence!$E7,1),'Incidence_basic-data'!$A$2:$A$10000,0)),0,VALUE(INDEX('Incidence_basic-data'!$K$2:$K$10000,MATCH(Tumour_list_final!$A$1&amp;"1"&amp;Incidence!$D$6&amp;LEFT(Incidence!$E7,1),'Incidence_basic-data'!$A$2:$A$10000,0))))</f>
        <v>1.06258079897418</v>
      </c>
      <c r="L7" s="106">
        <f>IF(ISERROR(MATCH(Tumour_list_final!$A$1&amp;"1"&amp;Incidence!$D$6&amp;LEFT(Incidence!$E7,1),'Incidence_basic-data'!$A$2:$A$10000,0)),0,VALUE(INDEX('Incidence_basic-data'!$L$2:$L$10000,MATCH(Tumour_list_final!$A$1&amp;"1"&amp;Incidence!$D$6&amp;LEFT(Incidence!$E7,1),'Incidence_basic-data'!$A$2:$A$10000,0))))</f>
        <v>1403.5180932206099</v>
      </c>
      <c r="M7" s="107"/>
      <c r="N7" s="108">
        <f>IF(ISERROR(MATCH(Tumour_list_final!$A$1&amp;"2"&amp;Incidence!$D$6&amp;LEFT(Incidence!$E7,1),'Incidence_basic-data'!$A$2:$A$10000,0)),0,VALUE(INDEX('Incidence_basic-data'!$F$2:$F$10000,MATCH(Tumour_list_final!$A$1&amp;"2"&amp;Incidence!$D$6&amp;LEFT(Incidence!$E7,1),'Incidence_basic-data'!$A$2:$A$10000,0))))</f>
        <v>115390</v>
      </c>
      <c r="O7" s="104">
        <f>IF(ISERROR(MATCH(Tumour_list_final!$A$1&amp;"2"&amp;Incidence!$D$6&amp;LEFT(Incidence!$E7,1),'Incidence_basic-data'!$A$2:$A$10000,0)),0,VALUE(INDEX('Incidence_basic-data'!$G$2:$G$10000,MATCH(Tumour_list_final!$A$1&amp;"2"&amp;Incidence!$D$6&amp;LEFT(Incidence!$E7,1),'Incidence_basic-data'!$A$2:$A$10000,0))))</f>
        <v>464.47740113562901</v>
      </c>
      <c r="P7" s="104">
        <f>IF(ISERROR(MATCH(Tumour_list_final!$A$1&amp;"2"&amp;Incidence!$D$6&amp;LEFT(Incidence!$E7,1),'Incidence_basic-data'!$A$2:$A$10000,0)),0,VALUE(INDEX('Incidence_basic-data'!$H$2:$H$10000,MATCH(Tumour_list_final!$A$1&amp;"2"&amp;Incidence!$D$6&amp;LEFT(Incidence!$E7,1),'Incidence_basic-data'!$A$2:$A$10000,0))))</f>
        <v>338.66446106430499</v>
      </c>
      <c r="Q7" s="104">
        <f>IF(ISERROR(MATCH(Tumour_list_final!$A$1&amp;"2"&amp;Incidence!$D$6&amp;LEFT(Incidence!$E7,1),'Incidence_basic-data'!$A$2:$A$10000,0)),0,VALUE(INDEX('Incidence_basic-data'!$I$2:$I$10000,MATCH(Tumour_list_final!$A$1&amp;"2"&amp;Incidence!$D$6&amp;LEFT(Incidence!$E7,1),'Incidence_basic-data'!$A$2:$A$10000,0))))</f>
        <v>336.71038434998798</v>
      </c>
      <c r="R7" s="104">
        <f>IF(ISERROR(MATCH(Tumour_list_final!$A$1&amp;"2"&amp;Incidence!$D$6&amp;LEFT(Incidence!$E7,1),'Incidence_basic-data'!$A$2:$A$10000,0)),0,VALUE(INDEX('Incidence_basic-data'!$J$2:$J$10000,MATCH(Tumour_list_final!$A$1&amp;"2"&amp;Incidence!$D$6&amp;LEFT(Incidence!$E7,1),'Incidence_basic-data'!$A$2:$A$10000,0))))</f>
        <v>340.618537778622</v>
      </c>
      <c r="S7" s="105">
        <f>IF(ISERROR(MATCH(Tumour_list_final!$A$1&amp;"2"&amp;Incidence!$D$6&amp;LEFT(Incidence!$E7,1),'Incidence_basic-data'!$A$2:$A$10000,0)),0,VALUE(INDEX('Incidence_basic-data'!$K$2:$K$10000,MATCH(Tumour_list_final!$A$1&amp;"2"&amp;Incidence!$D$6&amp;LEFT(Incidence!$E7,1),'Incidence_basic-data'!$A$2:$A$10000,0))))</f>
        <v>1.0378848263123399</v>
      </c>
      <c r="T7" s="109">
        <f>IF(ISERROR(MATCH(Tumour_list_final!$A$1&amp;"2"&amp;Incidence!$D$6&amp;LEFT(Incidence!$E7,1),'Incidence_basic-data'!$A$2:$A$10000,0)),0,VALUE(INDEX('Incidence_basic-data'!$L$2:$L$10000,MATCH(Tumour_list_final!$A$1&amp;"2"&amp;Incidence!$D$6&amp;LEFT(Incidence!$E7,1),'Incidence_basic-data'!$A$2:$A$10000,0))))</f>
        <v>1389.35812606728</v>
      </c>
      <c r="U7" s="107"/>
      <c r="V7" s="110">
        <f>IF(ISERROR(MATCH(Tumour_list_final!$A$1&amp;"3"&amp;Incidence!$D$6&amp;LEFT(Incidence!$E7,1),'Incidence_basic-data'!$A$2:$A$10000,0)),0,VALUE(INDEX('Incidence_basic-data'!$F$2:$F$10000,MATCH(Tumour_list_final!$A$1&amp;"3"&amp;Incidence!$D$6&amp;LEFT(Incidence!$E7,1),'Incidence_basic-data'!$A$2:$A$10000,0))))</f>
        <v>227115</v>
      </c>
      <c r="W7" s="104">
        <f>IF(ISERROR(MATCH(Tumour_list_final!$A$1&amp;"3"&amp;Incidence!$D$6&amp;LEFT(Incidence!$E7,1),'Incidence_basic-data'!$A$2:$A$10000,0)),0,VALUE(INDEX('Incidence_basic-data'!$G$2:$G$10000,MATCH(Tumour_list_final!$A$1&amp;"3"&amp;Incidence!$D$6&amp;LEFT(Incidence!$E7,1),'Incidence_basic-data'!$A$2:$A$10000,0))))</f>
        <v>468.50779375499502</v>
      </c>
      <c r="X7" s="104">
        <f>IF(ISERROR(MATCH(Tumour_list_final!$A$1&amp;"3"&amp;Incidence!$D$6&amp;LEFT(Incidence!$E7,1),'Incidence_basic-data'!$A$2:$A$10000,0)),0,VALUE(INDEX('Incidence_basic-data'!$H$2:$H$10000,MATCH(Tumour_list_final!$A$1&amp;"3"&amp;Incidence!$D$6&amp;LEFT(Incidence!$E7,1),'Incidence_basic-data'!$A$2:$A$10000,0))))</f>
        <v>353.23375464201803</v>
      </c>
      <c r="Y7" s="104">
        <f>IF(ISERROR(MATCH(Tumour_list_final!$A$1&amp;"3"&amp;Incidence!$D$6&amp;LEFT(Incidence!$E7,1),'Incidence_basic-data'!$A$2:$A$10000,0)),0,VALUE(INDEX('Incidence_basic-data'!$I$2:$I$10000,MATCH(Tumour_list_final!$A$1&amp;"3"&amp;Incidence!$D$6&amp;LEFT(Incidence!$E7,1),'Incidence_basic-data'!$A$2:$A$10000,0))))</f>
        <v>351.78098967070298</v>
      </c>
      <c r="Z7" s="104">
        <f>IF(ISERROR(MATCH(Tumour_list_final!$A$1&amp;"3"&amp;Incidence!$D$6&amp;LEFT(Incidence!$E7,1),'Incidence_basic-data'!$A$2:$A$10000,0)),0,VALUE(INDEX('Incidence_basic-data'!$J$2:$J$10000,MATCH(Tumour_list_final!$A$1&amp;"3"&amp;Incidence!$D$6&amp;LEFT(Incidence!$E7,1),'Incidence_basic-data'!$A$2:$A$10000,0))))</f>
        <v>354.68651961333302</v>
      </c>
      <c r="AA7" s="105">
        <f>IF(ISERROR(MATCH(Tumour_list_final!$A$1&amp;"3"&amp;Incidence!$D$6&amp;LEFT(Incidence!$E7,1),'Incidence_basic-data'!$A$2:$A$10000,0)),0,VALUE(INDEX('Incidence_basic-data'!$K$2:$K$10000,MATCH(Tumour_list_final!$A$1&amp;"3"&amp;Incidence!$D$6&amp;LEFT(Incidence!$E7,1),'Incidence_basic-data'!$A$2:$A$10000,0))))</f>
        <v>1.0502170875380401</v>
      </c>
      <c r="AB7" s="111">
        <f>IF(ISERROR(MATCH(Tumour_list_final!$A$1&amp;"3"&amp;Incidence!$D$6&amp;LEFT(Incidence!$E7,1),'Incidence_basic-data'!$A$2:$A$10000,0)),0,VALUE(INDEX('Incidence_basic-data'!$L$2:$L$10000,MATCH(Tumour_list_final!$A$1&amp;"3"&amp;Incidence!$D$6&amp;LEFT(Incidence!$E7,1),'Incidence_basic-data'!$A$2:$A$10000,0))))</f>
        <v>2730.53516948892</v>
      </c>
    </row>
    <row r="8" spans="1:28" x14ac:dyDescent="0.2">
      <c r="D8" s="290"/>
      <c r="E8" s="102">
        <v>3</v>
      </c>
      <c r="F8" s="103">
        <f>IF(ISERROR(MATCH(Tumour_list_final!$A$1&amp;"1"&amp;Incidence!$D$6&amp;LEFT(Incidence!$E8,1),'Incidence_basic-data'!$A$2:$A$10000,0)),0,VALUE(INDEX('Incidence_basic-data'!$F$2:$F$10000,MATCH(Tumour_list_final!$A$1&amp;"1"&amp;Incidence!$D$6&amp;LEFT(Incidence!$E8,1),'Incidence_basic-data'!$A$2:$A$10000,0))))</f>
        <v>115031</v>
      </c>
      <c r="G8" s="104">
        <f>IF(ISERROR(MATCH(Tumour_list_final!$A$1&amp;"1"&amp;Incidence!$D$6&amp;LEFT(Incidence!$E8,1),'Incidence_basic-data'!$A$2:$A$10000,0)),0,VALUE(INDEX('Incidence_basic-data'!$G$2:$G$10000,MATCH(Tumour_list_final!$A$1&amp;"1"&amp;Incidence!$D$6&amp;LEFT(Incidence!$E8,1),'Incidence_basic-data'!$A$2:$A$10000,0))))</f>
        <v>485.81135302079099</v>
      </c>
      <c r="H8" s="104">
        <f>IF(ISERROR(MATCH(Tumour_list_final!$A$1&amp;"1"&amp;Incidence!$D$6&amp;LEFT(Incidence!$E8,1),'Incidence_basic-data'!$A$2:$A$10000,0)),0,VALUE(INDEX('Incidence_basic-data'!$H$2:$H$10000,MATCH(Tumour_list_final!$A$1&amp;"1"&amp;Incidence!$D$6&amp;LEFT(Incidence!$E8,1),'Incidence_basic-data'!$A$2:$A$10000,0))))</f>
        <v>403.87936409917302</v>
      </c>
      <c r="I8" s="104">
        <f>IF(ISERROR(MATCH(Tumour_list_final!$A$1&amp;"1"&amp;Incidence!$D$6&amp;LEFT(Incidence!$E8,1),'Incidence_basic-data'!$A$2:$A$10000,0)),0,VALUE(INDEX('Incidence_basic-data'!$I$2:$I$10000,MATCH(Tumour_list_final!$A$1&amp;"1"&amp;Incidence!$D$6&amp;LEFT(Incidence!$E8,1),'Incidence_basic-data'!$A$2:$A$10000,0))))</f>
        <v>401.54536713123503</v>
      </c>
      <c r="J8" s="104">
        <f>IF(ISERROR(MATCH(Tumour_list_final!$A$1&amp;"1"&amp;Incidence!$D$6&amp;LEFT(Incidence!$E8,1),'Incidence_basic-data'!$A$2:$A$10000,0)),0,VALUE(INDEX('Incidence_basic-data'!$J$2:$J$10000,MATCH(Tumour_list_final!$A$1&amp;"1"&amp;Incidence!$D$6&amp;LEFT(Incidence!$E8,1),'Incidence_basic-data'!$A$2:$A$10000,0))))</f>
        <v>406.21336106711101</v>
      </c>
      <c r="K8" s="105">
        <f>IF(ISERROR(MATCH(Tumour_list_final!$A$1&amp;"1"&amp;Incidence!$D$6&amp;LEFT(Incidence!$E8,1),'Incidence_basic-data'!$A$2:$A$10000,0)),0,VALUE(INDEX('Incidence_basic-data'!$K$2:$K$10000,MATCH(Tumour_list_final!$A$1&amp;"1"&amp;Incidence!$D$6&amp;LEFT(Incidence!$E8,1),'Incidence_basic-data'!$A$2:$A$10000,0))))</f>
        <v>1.1092154942318599</v>
      </c>
      <c r="L8" s="106">
        <f>IF(ISERROR(MATCH(Tumour_list_final!$A$1&amp;"1"&amp;Incidence!$D$6&amp;LEFT(Incidence!$E8,1),'Incidence_basic-data'!$A$2:$A$10000,0)),0,VALUE(INDEX('Incidence_basic-data'!$L$2:$L$10000,MATCH(Tumour_list_final!$A$1&amp;"1"&amp;Incidence!$D$6&amp;LEFT(Incidence!$E8,1),'Incidence_basic-data'!$A$2:$A$10000,0))))</f>
        <v>2405.1408672064599</v>
      </c>
      <c r="M8" s="107"/>
      <c r="N8" s="108">
        <f>IF(ISERROR(MATCH(Tumour_list_final!$A$1&amp;"2"&amp;Incidence!$D$6&amp;LEFT(Incidence!$E8,1),'Incidence_basic-data'!$A$2:$A$10000,0)),0,VALUE(INDEX('Incidence_basic-data'!$F$2:$F$10000,MATCH(Tumour_list_final!$A$1&amp;"2"&amp;Incidence!$D$6&amp;LEFT(Incidence!$E8,1),'Incidence_basic-data'!$A$2:$A$10000,0))))</f>
        <v>119108</v>
      </c>
      <c r="O8" s="104">
        <f>IF(ISERROR(MATCH(Tumour_list_final!$A$1&amp;"2"&amp;Incidence!$D$6&amp;LEFT(Incidence!$E8,1),'Incidence_basic-data'!$A$2:$A$10000,0)),0,VALUE(INDEX('Incidence_basic-data'!$G$2:$G$10000,MATCH(Tumour_list_final!$A$1&amp;"2"&amp;Incidence!$D$6&amp;LEFT(Incidence!$E8,1),'Incidence_basic-data'!$A$2:$A$10000,0))))</f>
        <v>476.75401873441399</v>
      </c>
      <c r="P8" s="104">
        <f>IF(ISERROR(MATCH(Tumour_list_final!$A$1&amp;"2"&amp;Incidence!$D$6&amp;LEFT(Incidence!$E8,1),'Incidence_basic-data'!$A$2:$A$10000,0)),0,VALUE(INDEX('Incidence_basic-data'!$H$2:$H$10000,MATCH(Tumour_list_final!$A$1&amp;"2"&amp;Incidence!$D$6&amp;LEFT(Incidence!$E8,1),'Incidence_basic-data'!$A$2:$A$10000,0))))</f>
        <v>345.275047247651</v>
      </c>
      <c r="Q8" s="104">
        <f>IF(ISERROR(MATCH(Tumour_list_final!$A$1&amp;"2"&amp;Incidence!$D$6&amp;LEFT(Incidence!$E8,1),'Incidence_basic-data'!$A$2:$A$10000,0)),0,VALUE(INDEX('Incidence_basic-data'!$I$2:$I$10000,MATCH(Tumour_list_final!$A$1&amp;"2"&amp;Incidence!$D$6&amp;LEFT(Incidence!$E8,1),'Incidence_basic-data'!$A$2:$A$10000,0))))</f>
        <v>343.31416823356602</v>
      </c>
      <c r="R8" s="104">
        <f>IF(ISERROR(MATCH(Tumour_list_final!$A$1&amp;"2"&amp;Incidence!$D$6&amp;LEFT(Incidence!$E8,1),'Incidence_basic-data'!$A$2:$A$10000,0)),0,VALUE(INDEX('Incidence_basic-data'!$J$2:$J$10000,MATCH(Tumour_list_final!$A$1&amp;"2"&amp;Incidence!$D$6&amp;LEFT(Incidence!$E8,1),'Incidence_basic-data'!$A$2:$A$10000,0))))</f>
        <v>347.23592626173598</v>
      </c>
      <c r="S8" s="105">
        <f>IF(ISERROR(MATCH(Tumour_list_final!$A$1&amp;"2"&amp;Incidence!$D$6&amp;LEFT(Incidence!$E8,1),'Incidence_basic-data'!$A$2:$A$10000,0)),0,VALUE(INDEX('Incidence_basic-data'!$K$2:$K$10000,MATCH(Tumour_list_final!$A$1&amp;"2"&amp;Incidence!$D$6&amp;LEFT(Incidence!$E8,1),'Incidence_basic-data'!$A$2:$A$10000,0))))</f>
        <v>1.05814389651759</v>
      </c>
      <c r="T8" s="109">
        <f>IF(ISERROR(MATCH(Tumour_list_final!$A$1&amp;"2"&amp;Incidence!$D$6&amp;LEFT(Incidence!$E8,1),'Incidence_basic-data'!$A$2:$A$10000,0)),0,VALUE(INDEX('Incidence_basic-data'!$L$2:$L$10000,MATCH(Tumour_list_final!$A$1&amp;"2"&amp;Incidence!$D$6&amp;LEFT(Incidence!$E8,1),'Incidence_basic-data'!$A$2:$A$10000,0))))</f>
        <v>2269.6655682983401</v>
      </c>
      <c r="U8" s="107"/>
      <c r="V8" s="110">
        <f>IF(ISERROR(MATCH(Tumour_list_final!$A$1&amp;"3"&amp;Incidence!$D$6&amp;LEFT(Incidence!$E8,1),'Incidence_basic-data'!$A$2:$A$10000,0)),0,VALUE(INDEX('Incidence_basic-data'!$F$2:$F$10000,MATCH(Tumour_list_final!$A$1&amp;"3"&amp;Incidence!$D$6&amp;LEFT(Incidence!$E8,1),'Incidence_basic-data'!$A$2:$A$10000,0))))</f>
        <v>234139</v>
      </c>
      <c r="W8" s="104">
        <f>IF(ISERROR(MATCH(Tumour_list_final!$A$1&amp;"3"&amp;Incidence!$D$6&amp;LEFT(Incidence!$E8,1),'Incidence_basic-data'!$A$2:$A$10000,0)),0,VALUE(INDEX('Incidence_basic-data'!$G$2:$G$10000,MATCH(Tumour_list_final!$A$1&amp;"3"&amp;Incidence!$D$6&amp;LEFT(Incidence!$E8,1),'Incidence_basic-data'!$A$2:$A$10000,0))))</f>
        <v>481.16123645443901</v>
      </c>
      <c r="X8" s="104">
        <f>IF(ISERROR(MATCH(Tumour_list_final!$A$1&amp;"3"&amp;Incidence!$D$6&amp;LEFT(Incidence!$E8,1),'Incidence_basic-data'!$A$2:$A$10000,0)),0,VALUE(INDEX('Incidence_basic-data'!$H$2:$H$10000,MATCH(Tumour_list_final!$A$1&amp;"3"&amp;Incidence!$D$6&amp;LEFT(Incidence!$E8,1),'Incidence_basic-data'!$A$2:$A$10000,0))))</f>
        <v>364.167500086399</v>
      </c>
      <c r="Y8" s="104">
        <f>IF(ISERROR(MATCH(Tumour_list_final!$A$1&amp;"3"&amp;Incidence!$D$6&amp;LEFT(Incidence!$E8,1),'Incidence_basic-data'!$A$2:$A$10000,0)),0,VALUE(INDEX('Incidence_basic-data'!$I$2:$I$10000,MATCH(Tumour_list_final!$A$1&amp;"3"&amp;Incidence!$D$6&amp;LEFT(Incidence!$E8,1),'Incidence_basic-data'!$A$2:$A$10000,0))))</f>
        <v>362.69240377640602</v>
      </c>
      <c r="Z8" s="104">
        <f>IF(ISERROR(MATCH(Tumour_list_final!$A$1&amp;"3"&amp;Incidence!$D$6&amp;LEFT(Incidence!$E8,1),'Incidence_basic-data'!$A$2:$A$10000,0)),0,VALUE(INDEX('Incidence_basic-data'!$J$2:$J$10000,MATCH(Tumour_list_final!$A$1&amp;"3"&amp;Incidence!$D$6&amp;LEFT(Incidence!$E8,1),'Incidence_basic-data'!$A$2:$A$10000,0))))</f>
        <v>365.64259639639198</v>
      </c>
      <c r="AA8" s="105">
        <f>IF(ISERROR(MATCH(Tumour_list_final!$A$1&amp;"3"&amp;Incidence!$D$6&amp;LEFT(Incidence!$E8,1),'Incidence_basic-data'!$A$2:$A$10000,0)),0,VALUE(INDEX('Incidence_basic-data'!$K$2:$K$10000,MATCH(Tumour_list_final!$A$1&amp;"3"&amp;Incidence!$D$6&amp;LEFT(Incidence!$E8,1),'Incidence_basic-data'!$A$2:$A$10000,0))))</f>
        <v>1.0827247574466401</v>
      </c>
      <c r="AB8" s="111">
        <f>IF(ISERROR(MATCH(Tumour_list_final!$A$1&amp;"3"&amp;Incidence!$D$6&amp;LEFT(Incidence!$E8,1),'Incidence_basic-data'!$A$2:$A$10000,0)),0,VALUE(INDEX('Incidence_basic-data'!$L$2:$L$10000,MATCH(Tumour_list_final!$A$1&amp;"3"&amp;Incidence!$D$6&amp;LEFT(Incidence!$E8,1),'Incidence_basic-data'!$A$2:$A$10000,0))))</f>
        <v>4516.3228526867397</v>
      </c>
    </row>
    <row r="9" spans="1:28" x14ac:dyDescent="0.2">
      <c r="D9" s="290"/>
      <c r="E9" s="102">
        <v>4</v>
      </c>
      <c r="F9" s="103">
        <f>IF(ISERROR(MATCH(Tumour_list_final!$A$1&amp;"1"&amp;Incidence!$D$6&amp;LEFT(Incidence!$E9,1),'Incidence_basic-data'!$A$2:$A$10000,0)),0,VALUE(INDEX('Incidence_basic-data'!$F$2:$F$10000,MATCH(Tumour_list_final!$A$1&amp;"1"&amp;Incidence!$D$6&amp;LEFT(Incidence!$E9,1),'Incidence_basic-data'!$A$2:$A$10000,0))))</f>
        <v>114950</v>
      </c>
      <c r="G9" s="104">
        <f>IF(ISERROR(MATCH(Tumour_list_final!$A$1&amp;"1"&amp;Incidence!$D$6&amp;LEFT(Incidence!$E9,1),'Incidence_basic-data'!$A$2:$A$10000,0)),0,VALUE(INDEX('Incidence_basic-data'!$G$2:$G$10000,MATCH(Tumour_list_final!$A$1&amp;"1"&amp;Incidence!$D$6&amp;LEFT(Incidence!$E9,1),'Incidence_basic-data'!$A$2:$A$10000,0))))</f>
        <v>482.83718574681399</v>
      </c>
      <c r="H9" s="104">
        <f>IF(ISERROR(MATCH(Tumour_list_final!$A$1&amp;"1"&amp;Incidence!$D$6&amp;LEFT(Incidence!$E9,1),'Incidence_basic-data'!$A$2:$A$10000,0)),0,VALUE(INDEX('Incidence_basic-data'!$H$2:$H$10000,MATCH(Tumour_list_final!$A$1&amp;"1"&amp;Incidence!$D$6&amp;LEFT(Incidence!$E9,1),'Incidence_basic-data'!$A$2:$A$10000,0))))</f>
        <v>428.76813577117201</v>
      </c>
      <c r="I9" s="104">
        <f>IF(ISERROR(MATCH(Tumour_list_final!$A$1&amp;"1"&amp;Incidence!$D$6&amp;LEFT(Incidence!$E9,1),'Incidence_basic-data'!$A$2:$A$10000,0)),0,VALUE(INDEX('Incidence_basic-data'!$I$2:$I$10000,MATCH(Tumour_list_final!$A$1&amp;"1"&amp;Incidence!$D$6&amp;LEFT(Incidence!$E9,1),'Incidence_basic-data'!$A$2:$A$10000,0))))</f>
        <v>426.28943508775501</v>
      </c>
      <c r="J9" s="104">
        <f>IF(ISERROR(MATCH(Tumour_list_final!$A$1&amp;"1"&amp;Incidence!$D$6&amp;LEFT(Incidence!$E9,1),'Incidence_basic-data'!$A$2:$A$10000,0)),0,VALUE(INDEX('Incidence_basic-data'!$J$2:$J$10000,MATCH(Tumour_list_final!$A$1&amp;"1"&amp;Incidence!$D$6&amp;LEFT(Incidence!$E9,1),'Incidence_basic-data'!$A$2:$A$10000,0))))</f>
        <v>431.24683645458902</v>
      </c>
      <c r="K9" s="105">
        <f>IF(ISERROR(MATCH(Tumour_list_final!$A$1&amp;"1"&amp;Incidence!$D$6&amp;LEFT(Incidence!$E9,1),'Incidence_basic-data'!$A$2:$A$10000,0)),0,VALUE(INDEX('Incidence_basic-data'!$K$2:$K$10000,MATCH(Tumour_list_final!$A$1&amp;"1"&amp;Incidence!$D$6&amp;LEFT(Incidence!$E9,1),'Incidence_basic-data'!$A$2:$A$10000,0))))</f>
        <v>1.17757009123524</v>
      </c>
      <c r="L9" s="106">
        <f>IF(ISERROR(MATCH(Tumour_list_final!$A$1&amp;"1"&amp;Incidence!$D$6&amp;LEFT(Incidence!$E9,1),'Incidence_basic-data'!$A$2:$A$10000,0)),0,VALUE(INDEX('Incidence_basic-data'!$L$2:$L$10000,MATCH(Tumour_list_final!$A$1&amp;"1"&amp;Incidence!$D$6&amp;LEFT(Incidence!$E9,1),'Incidence_basic-data'!$A$2:$A$10000,0))))</f>
        <v>3579.37711259552</v>
      </c>
      <c r="M9" s="107"/>
      <c r="N9" s="108">
        <f>IF(ISERROR(MATCH(Tumour_list_final!$A$1&amp;"2"&amp;Incidence!$D$6&amp;LEFT(Incidence!$E9,1),'Incidence_basic-data'!$A$2:$A$10000,0)),0,VALUE(INDEX('Incidence_basic-data'!$F$2:$F$10000,MATCH(Tumour_list_final!$A$1&amp;"2"&amp;Incidence!$D$6&amp;LEFT(Incidence!$E9,1),'Incidence_basic-data'!$A$2:$A$10000,0))))</f>
        <v>117301</v>
      </c>
      <c r="O9" s="104">
        <f>IF(ISERROR(MATCH(Tumour_list_final!$A$1&amp;"2"&amp;Incidence!$D$6&amp;LEFT(Incidence!$E9,1),'Incidence_basic-data'!$A$2:$A$10000,0)),0,VALUE(INDEX('Incidence_basic-data'!$G$2:$G$10000,MATCH(Tumour_list_final!$A$1&amp;"2"&amp;Incidence!$D$6&amp;LEFT(Incidence!$E9,1),'Incidence_basic-data'!$A$2:$A$10000,0))))</f>
        <v>465.69378651476597</v>
      </c>
      <c r="P9" s="104">
        <f>IF(ISERROR(MATCH(Tumour_list_final!$A$1&amp;"2"&amp;Incidence!$D$6&amp;LEFT(Incidence!$E9,1),'Incidence_basic-data'!$A$2:$A$10000,0)),0,VALUE(INDEX('Incidence_basic-data'!$H$2:$H$10000,MATCH(Tumour_list_final!$A$1&amp;"2"&amp;Incidence!$D$6&amp;LEFT(Incidence!$E9,1),'Incidence_basic-data'!$A$2:$A$10000,0))))</f>
        <v>352.51381807660499</v>
      </c>
      <c r="Q9" s="104">
        <f>IF(ISERROR(MATCH(Tumour_list_final!$A$1&amp;"2"&amp;Incidence!$D$6&amp;LEFT(Incidence!$E9,1),'Incidence_basic-data'!$A$2:$A$10000,0)),0,VALUE(INDEX('Incidence_basic-data'!$I$2:$I$10000,MATCH(Tumour_list_final!$A$1&amp;"2"&amp;Incidence!$D$6&amp;LEFT(Incidence!$E9,1),'Incidence_basic-data'!$A$2:$A$10000,0))))</f>
        <v>350.49646758011301</v>
      </c>
      <c r="R9" s="104">
        <f>IF(ISERROR(MATCH(Tumour_list_final!$A$1&amp;"2"&amp;Incidence!$D$6&amp;LEFT(Incidence!$E9,1),'Incidence_basic-data'!$A$2:$A$10000,0)),0,VALUE(INDEX('Incidence_basic-data'!$J$2:$J$10000,MATCH(Tumour_list_final!$A$1&amp;"2"&amp;Incidence!$D$6&amp;LEFT(Incidence!$E9,1),'Incidence_basic-data'!$A$2:$A$10000,0))))</f>
        <v>354.53116857309698</v>
      </c>
      <c r="S9" s="105">
        <f>IF(ISERROR(MATCH(Tumour_list_final!$A$1&amp;"2"&amp;Incidence!$D$6&amp;LEFT(Incidence!$E9,1),'Incidence_basic-data'!$A$2:$A$10000,0)),0,VALUE(INDEX('Incidence_basic-data'!$K$2:$K$10000,MATCH(Tumour_list_final!$A$1&amp;"2"&amp;Incidence!$D$6&amp;LEFT(Incidence!$E9,1),'Incidence_basic-data'!$A$2:$A$10000,0))))</f>
        <v>1.0803281268348599</v>
      </c>
      <c r="T9" s="109">
        <f>IF(ISERROR(MATCH(Tumour_list_final!$A$1&amp;"2"&amp;Incidence!$D$6&amp;LEFT(Incidence!$E9,1),'Incidence_basic-data'!$A$2:$A$10000,0)),0,VALUE(INDEX('Incidence_basic-data'!$L$2:$L$10000,MATCH(Tumour_list_final!$A$1&amp;"2"&amp;Incidence!$D$6&amp;LEFT(Incidence!$E9,1),'Incidence_basic-data'!$A$2:$A$10000,0))))</f>
        <v>2823.19585960939</v>
      </c>
      <c r="U9" s="107"/>
      <c r="V9" s="110">
        <f>IF(ISERROR(MATCH(Tumour_list_final!$A$1&amp;"3"&amp;Incidence!$D$6&amp;LEFT(Incidence!$E9,1),'Incidence_basic-data'!$A$2:$A$10000,0)),0,VALUE(INDEX('Incidence_basic-data'!$F$2:$F$10000,MATCH(Tumour_list_final!$A$1&amp;"3"&amp;Incidence!$D$6&amp;LEFT(Incidence!$E9,1),'Incidence_basic-data'!$A$2:$A$10000,0))))</f>
        <v>232251</v>
      </c>
      <c r="W9" s="104">
        <f>IF(ISERROR(MATCH(Tumour_list_final!$A$1&amp;"3"&amp;Incidence!$D$6&amp;LEFT(Incidence!$E9,1),'Incidence_basic-data'!$A$2:$A$10000,0)),0,VALUE(INDEX('Incidence_basic-data'!$G$2:$G$10000,MATCH(Tumour_list_final!$A$1&amp;"3"&amp;Incidence!$D$6&amp;LEFT(Incidence!$E9,1),'Incidence_basic-data'!$A$2:$A$10000,0))))</f>
        <v>474.02384012274399</v>
      </c>
      <c r="X9" s="104">
        <f>IF(ISERROR(MATCH(Tumour_list_final!$A$1&amp;"3"&amp;Incidence!$D$6&amp;LEFT(Incidence!$E9,1),'Incidence_basic-data'!$A$2:$A$10000,0)),0,VALUE(INDEX('Incidence_basic-data'!$H$2:$H$10000,MATCH(Tumour_list_final!$A$1&amp;"3"&amp;Incidence!$D$6&amp;LEFT(Incidence!$E9,1),'Incidence_basic-data'!$A$2:$A$10000,0))))</f>
        <v>378.789254718802</v>
      </c>
      <c r="Y9" s="104">
        <f>IF(ISERROR(MATCH(Tumour_list_final!$A$1&amp;"3"&amp;Incidence!$D$6&amp;LEFT(Incidence!$E9,1),'Incidence_basic-data'!$A$2:$A$10000,0)),0,VALUE(INDEX('Incidence_basic-data'!$I$2:$I$10000,MATCH(Tumour_list_final!$A$1&amp;"3"&amp;Incidence!$D$6&amp;LEFT(Incidence!$E9,1),'Incidence_basic-data'!$A$2:$A$10000,0))))</f>
        <v>377.24870781405798</v>
      </c>
      <c r="Z9" s="104">
        <f>IF(ISERROR(MATCH(Tumour_list_final!$A$1&amp;"3"&amp;Incidence!$D$6&amp;LEFT(Incidence!$E9,1),'Incidence_basic-data'!$A$2:$A$10000,0)),0,VALUE(INDEX('Incidence_basic-data'!$J$2:$J$10000,MATCH(Tumour_list_final!$A$1&amp;"3"&amp;Incidence!$D$6&amp;LEFT(Incidence!$E9,1),'Incidence_basic-data'!$A$2:$A$10000,0))))</f>
        <v>380.32980162354602</v>
      </c>
      <c r="AA9" s="105">
        <f>IF(ISERROR(MATCH(Tumour_list_final!$A$1&amp;"3"&amp;Incidence!$D$6&amp;LEFT(Incidence!$E9,1),'Incidence_basic-data'!$A$2:$A$10000,0)),0,VALUE(INDEX('Incidence_basic-data'!$K$2:$K$10000,MATCH(Tumour_list_final!$A$1&amp;"3"&amp;Incidence!$D$6&amp;LEFT(Incidence!$E9,1),'Incidence_basic-data'!$A$2:$A$10000,0))))</f>
        <v>1.1261974334379301</v>
      </c>
      <c r="AB9" s="111">
        <f>IF(ISERROR(MATCH(Tumour_list_final!$A$1&amp;"3"&amp;Incidence!$D$6&amp;LEFT(Incidence!$E9,1),'Incidence_basic-data'!$A$2:$A$10000,0)),0,VALUE(INDEX('Incidence_basic-data'!$L$2:$L$10000,MATCH(Tumour_list_final!$A$1&amp;"3"&amp;Incidence!$D$6&amp;LEFT(Incidence!$E9,1),'Incidence_basic-data'!$A$2:$A$10000,0))))</f>
        <v>6151.0457100061003</v>
      </c>
    </row>
    <row r="10" spans="1:28" x14ac:dyDescent="0.2">
      <c r="D10" s="290"/>
      <c r="E10" s="112" t="s">
        <v>45</v>
      </c>
      <c r="F10" s="113">
        <f>IF(ISERROR(MATCH(Tumour_list_final!$A$1&amp;"1"&amp;Incidence!$D$6&amp;LEFT(Incidence!$E10,1),'Incidence_basic-data'!$A$2:$A$10000,0)),0,VALUE(INDEX('Incidence_basic-data'!$F$2:$F$10000,MATCH(Tumour_list_final!$A$1&amp;"1"&amp;Incidence!$D$6&amp;LEFT(Incidence!$E10,1),'Incidence_basic-data'!$A$2:$A$10000,0))))</f>
        <v>112870</v>
      </c>
      <c r="G10" s="114">
        <f>IF(ISERROR(MATCH(Tumour_list_final!$A$1&amp;"1"&amp;Incidence!$D$6&amp;LEFT(Incidence!$E10,1),'Incidence_basic-data'!$A$2:$A$10000,0)),0,VALUE(INDEX('Incidence_basic-data'!$G$2:$G$10000,MATCH(Tumour_list_final!$A$1&amp;"1"&amp;Incidence!$D$6&amp;LEFT(Incidence!$E10,1),'Incidence_basic-data'!$A$2:$A$10000,0))))</f>
        <v>463.36334213423999</v>
      </c>
      <c r="H10" s="114">
        <f>IF(ISERROR(MATCH(Tumour_list_final!$A$1&amp;"1"&amp;Incidence!$D$6&amp;LEFT(Incidence!$E10,1),'Incidence_basic-data'!$A$2:$A$10000,0)),0,VALUE(INDEX('Incidence_basic-data'!$H$2:$H$10000,MATCH(Tumour_list_final!$A$1&amp;"1"&amp;Incidence!$D$6&amp;LEFT(Incidence!$E10,1),'Incidence_basic-data'!$A$2:$A$10000,0))))</f>
        <v>457.47733304343802</v>
      </c>
      <c r="I10" s="114">
        <f>IF(ISERROR(MATCH(Tumour_list_final!$A$1&amp;"1"&amp;Incidence!$D$6&amp;LEFT(Incidence!$E10,1),'Incidence_basic-data'!$A$2:$A$10000,0)),0,VALUE(INDEX('Incidence_basic-data'!$I$2:$I$10000,MATCH(Tumour_list_final!$A$1&amp;"1"&amp;Incidence!$D$6&amp;LEFT(Incidence!$E10,1),'Incidence_basic-data'!$A$2:$A$10000,0))))</f>
        <v>454.80840792232198</v>
      </c>
      <c r="J10" s="114">
        <f>IF(ISERROR(MATCH(Tumour_list_final!$A$1&amp;"1"&amp;Incidence!$D$6&amp;LEFT(Incidence!$E10,1),'Incidence_basic-data'!$A$2:$A$10000,0)),0,VALUE(INDEX('Incidence_basic-data'!$J$2:$J$10000,MATCH(Tumour_list_final!$A$1&amp;"1"&amp;Incidence!$D$6&amp;LEFT(Incidence!$E10,1),'Incidence_basic-data'!$A$2:$A$10000,0))))</f>
        <v>460.14625816455401</v>
      </c>
      <c r="K10" s="115">
        <f>IF(ISERROR(MATCH(Tumour_list_final!$A$1&amp;"1"&amp;Incidence!$D$6&amp;LEFT(Incidence!$E10,1),'Incidence_basic-data'!$A$2:$A$10000,0)),0,VALUE(INDEX('Incidence_basic-data'!$K$2:$K$10000,MATCH(Tumour_list_final!$A$1&amp;"1"&amp;Incidence!$D$6&amp;LEFT(Incidence!$E10,1),'Incidence_basic-data'!$A$2:$A$10000,0))))</f>
        <v>1.2564171165403999</v>
      </c>
      <c r="L10" s="116">
        <f>IF(ISERROR(MATCH(Tumour_list_final!$A$1&amp;"1"&amp;Incidence!$D$6&amp;LEFT(Incidence!$E10,1),'Incidence_basic-data'!$A$2:$A$10000,0)),0,VALUE(INDEX('Incidence_basic-data'!$L$2:$L$10000,MATCH(Tumour_list_final!$A$1&amp;"1"&amp;Incidence!$D$6&amp;LEFT(Incidence!$E10,1),'Incidence_basic-data'!$A$2:$A$10000,0))))</f>
        <v>4598.4054209531996</v>
      </c>
      <c r="M10" s="117"/>
      <c r="N10" s="118">
        <f>IF(ISERROR(MATCH(Tumour_list_final!$A$1&amp;"2"&amp;Incidence!$D$6&amp;LEFT(Incidence!$E10,1),'Incidence_basic-data'!$A$2:$A$10000,0)),0,VALUE(INDEX('Incidence_basic-data'!$F$2:$F$10000,MATCH(Tumour_list_final!$A$1&amp;"2"&amp;Incidence!$D$6&amp;LEFT(Incidence!$E10,1),'Incidence_basic-data'!$A$2:$A$10000,0))))</f>
        <v>108582</v>
      </c>
      <c r="O10" s="114">
        <f>IF(ISERROR(MATCH(Tumour_list_final!$A$1&amp;"2"&amp;Incidence!$D$6&amp;LEFT(Incidence!$E10,1),'Incidence_basic-data'!$A$2:$A$10000,0)),0,VALUE(INDEX('Incidence_basic-data'!$G$2:$G$10000,MATCH(Tumour_list_final!$A$1&amp;"2"&amp;Incidence!$D$6&amp;LEFT(Incidence!$E10,1),'Incidence_basic-data'!$A$2:$A$10000,0))))</f>
        <v>423.234449480271</v>
      </c>
      <c r="P10" s="114">
        <f>IF(ISERROR(MATCH(Tumour_list_final!$A$1&amp;"2"&amp;Incidence!$D$6&amp;LEFT(Incidence!$E10,1),'Incidence_basic-data'!$A$2:$A$10000,0)),0,VALUE(INDEX('Incidence_basic-data'!$H$2:$H$10000,MATCH(Tumour_list_final!$A$1&amp;"2"&amp;Incidence!$D$6&amp;LEFT(Incidence!$E10,1),'Incidence_basic-data'!$A$2:$A$10000,0))))</f>
        <v>355.73429333652501</v>
      </c>
      <c r="Q10" s="114">
        <f>IF(ISERROR(MATCH(Tumour_list_final!$A$1&amp;"2"&amp;Incidence!$D$6&amp;LEFT(Incidence!$E10,1),'Incidence_basic-data'!$A$2:$A$10000,0)),0,VALUE(INDEX('Incidence_basic-data'!$I$2:$I$10000,MATCH(Tumour_list_final!$A$1&amp;"2"&amp;Incidence!$D$6&amp;LEFT(Incidence!$E10,1),'Incidence_basic-data'!$A$2:$A$10000,0))))</f>
        <v>353.618355586316</v>
      </c>
      <c r="R10" s="114">
        <f>IF(ISERROR(MATCH(Tumour_list_final!$A$1&amp;"2"&amp;Incidence!$D$6&amp;LEFT(Incidence!$E10,1),'Incidence_basic-data'!$A$2:$A$10000,0)),0,VALUE(INDEX('Incidence_basic-data'!$J$2:$J$10000,MATCH(Tumour_list_final!$A$1&amp;"2"&amp;Incidence!$D$6&amp;LEFT(Incidence!$E10,1),'Incidence_basic-data'!$A$2:$A$10000,0))))</f>
        <v>357.85023108673403</v>
      </c>
      <c r="S10" s="115">
        <f>IF(ISERROR(MATCH(Tumour_list_final!$A$1&amp;"2"&amp;Incidence!$D$6&amp;LEFT(Incidence!$E10,1),'Incidence_basic-data'!$A$2:$A$10000,0)),0,VALUE(INDEX('Incidence_basic-data'!$K$2:$K$10000,MATCH(Tumour_list_final!$A$1&amp;"2"&amp;Incidence!$D$6&amp;LEFT(Incidence!$E10,1),'Incidence_basic-data'!$A$2:$A$10000,0))))</f>
        <v>1.09019772577441</v>
      </c>
      <c r="T10" s="119">
        <f>IF(ISERROR(MATCH(Tumour_list_final!$A$1&amp;"2"&amp;Incidence!$D$6&amp;LEFT(Incidence!$E10,1),'Incidence_basic-data'!$A$2:$A$10000,0)),0,VALUE(INDEX('Incidence_basic-data'!$L$2:$L$10000,MATCH(Tumour_list_final!$A$1&amp;"2"&amp;Incidence!$D$6&amp;LEFT(Incidence!$E10,1),'Incidence_basic-data'!$A$2:$A$10000,0))))</f>
        <v>2643.3209502890199</v>
      </c>
      <c r="U10" s="117"/>
      <c r="V10" s="120">
        <f>IF(ISERROR(MATCH(Tumour_list_final!$A$1&amp;"3"&amp;Incidence!$D$6&amp;LEFT(Incidence!$E10,1),'Incidence_basic-data'!$A$2:$A$10000,0)),0,VALUE(INDEX('Incidence_basic-data'!$F$2:$F$10000,MATCH(Tumour_list_final!$A$1&amp;"3"&amp;Incidence!$D$6&amp;LEFT(Incidence!$E10,1),'Incidence_basic-data'!$A$2:$A$10000,0))))</f>
        <v>221452</v>
      </c>
      <c r="W10" s="114">
        <f>IF(ISERROR(MATCH(Tumour_list_final!$A$1&amp;"3"&amp;Incidence!$D$6&amp;LEFT(Incidence!$E10,1),'Incidence_basic-data'!$A$2:$A$10000,0)),0,VALUE(INDEX('Incidence_basic-data'!$G$2:$G$10000,MATCH(Tumour_list_final!$A$1&amp;"3"&amp;Incidence!$D$6&amp;LEFT(Incidence!$E10,1),'Incidence_basic-data'!$A$2:$A$10000,0))))</f>
        <v>442.77879986655</v>
      </c>
      <c r="X10" s="114">
        <f>IF(ISERROR(MATCH(Tumour_list_final!$A$1&amp;"3"&amp;Incidence!$D$6&amp;LEFT(Incidence!$E10,1),'Incidence_basic-data'!$A$2:$A$10000,0)),0,VALUE(INDEX('Incidence_basic-data'!$H$2:$H$10000,MATCH(Tumour_list_final!$A$1&amp;"3"&amp;Incidence!$D$6&amp;LEFT(Incidence!$E10,1),'Incidence_basic-data'!$A$2:$A$10000,0))))</f>
        <v>394.53001047231902</v>
      </c>
      <c r="Y10" s="114">
        <f>IF(ISERROR(MATCH(Tumour_list_final!$A$1&amp;"3"&amp;Incidence!$D$6&amp;LEFT(Incidence!$E10,1),'Incidence_basic-data'!$A$2:$A$10000,0)),0,VALUE(INDEX('Incidence_basic-data'!$I$2:$I$10000,MATCH(Tumour_list_final!$A$1&amp;"3"&amp;Incidence!$D$6&amp;LEFT(Incidence!$E10,1),'Incidence_basic-data'!$A$2:$A$10000,0))))</f>
        <v>392.88678820308002</v>
      </c>
      <c r="Z10" s="114">
        <f>IF(ISERROR(MATCH(Tumour_list_final!$A$1&amp;"3"&amp;Incidence!$D$6&amp;LEFT(Incidence!$E10,1),'Incidence_basic-data'!$A$2:$A$10000,0)),0,VALUE(INDEX('Incidence_basic-data'!$J$2:$J$10000,MATCH(Tumour_list_final!$A$1&amp;"3"&amp;Incidence!$D$6&amp;LEFT(Incidence!$E10,1),'Incidence_basic-data'!$A$2:$A$10000,0))))</f>
        <v>396.17323274155802</v>
      </c>
      <c r="AA10" s="115">
        <f>IF(ISERROR(MATCH(Tumour_list_final!$A$1&amp;"3"&amp;Incidence!$D$6&amp;LEFT(Incidence!$E10,1),'Incidence_basic-data'!$A$2:$A$10000,0)),0,VALUE(INDEX('Incidence_basic-data'!$K$2:$K$10000,MATCH(Tumour_list_final!$A$1&amp;"3"&amp;Incidence!$D$6&amp;LEFT(Incidence!$E10,1),'Incidence_basic-data'!$A$2:$A$10000,0))))</f>
        <v>1.1729970680874</v>
      </c>
      <c r="AB10" s="121">
        <f>IF(ISERROR(MATCH(Tumour_list_final!$A$1&amp;"3"&amp;Incidence!$D$6&amp;LEFT(Incidence!$E10,1),'Incidence_basic-data'!$A$2:$A$10000,0)),0,VALUE(INDEX('Incidence_basic-data'!$L$2:$L$10000,MATCH(Tumour_list_final!$A$1&amp;"3"&amp;Incidence!$D$6&amp;LEFT(Incidence!$E10,1),'Incidence_basic-data'!$A$2:$A$10000,0))))</f>
        <v>7008.5442003099797</v>
      </c>
    </row>
    <row r="11" spans="1:28" ht="12" thickBot="1" x14ac:dyDescent="0.25">
      <c r="D11" s="291"/>
      <c r="E11" s="122" t="s">
        <v>46</v>
      </c>
      <c r="F11" s="123">
        <f>IF(ISERROR(MATCH(Tumour_list_final!$A$1&amp;"1"&amp;Incidence!$D$6&amp;"6",'Incidence_basic-data'!$A$2:$A$10000,0)),0,VALUE(INDEX('Incidence_basic-data'!$F$2:$F$10000,MATCH(Tumour_list_final!$A$1&amp;"1"&amp;Incidence!$D$6&amp;"6",'Incidence_basic-data'!$A$2:$A$10000,0))))</f>
        <v>554641</v>
      </c>
      <c r="G11" s="124">
        <f>IF(ISERROR(MATCH(Tumour_list_final!$A$1&amp;"1"&amp;Incidence!$D$6&amp;"6",'Incidence_basic-data'!$A$2:$A$10000,0)),0,VALUE(INDEX('Incidence_basic-data'!$G$2:$G$10000,MATCH(Tumour_list_final!$A$1&amp;"1"&amp;Incidence!$D$6&amp;"6",'Incidence_basic-data'!$A$2:$A$10000,0))))</f>
        <v>465.85790328137398</v>
      </c>
      <c r="H11" s="124">
        <f>IF(ISERROR(MATCH(Tumour_list_final!$A$1&amp;"1"&amp;Incidence!$D$6&amp;"6",'Incidence_basic-data'!$A$2:$A$10000,0)),0,VALUE(INDEX('Incidence_basic-data'!$H$2:$H$10000,MATCH(Tumour_list_final!$A$1&amp;"1"&amp;Incidence!$D$6&amp;"6",'Incidence_basic-data'!$A$2:$A$10000,0))))</f>
        <v>406.843630656644</v>
      </c>
      <c r="I11" s="124">
        <f>IF(ISERROR(MATCH(Tumour_list_final!$A$1&amp;"1"&amp;Incidence!$D$6&amp;"6",'Incidence_basic-data'!$A$2:$A$10000,0)),0,VALUE(INDEX('Incidence_basic-data'!$I$2:$I$10000,MATCH(Tumour_list_final!$A$1&amp;"1"&amp;Incidence!$D$6&amp;"6",'Incidence_basic-data'!$A$2:$A$10000,0))))</f>
        <v>405.77290648368501</v>
      </c>
      <c r="J11" s="124">
        <f>IF(ISERROR(MATCH(Tumour_list_final!$A$1&amp;"1"&amp;Incidence!$D$6&amp;"6",'Incidence_basic-data'!$A$2:$A$10000,0)),0,VALUE(INDEX('Incidence_basic-data'!$J$2:$J$10000,MATCH(Tumour_list_final!$A$1&amp;"1"&amp;Incidence!$D$6&amp;"6",'Incidence_basic-data'!$A$2:$A$10000,0))))</f>
        <v>407.91435482960298</v>
      </c>
      <c r="K11" s="125">
        <f>IF(ISERROR(MATCH(Tumour_list_final!$A$1&amp;"1"&amp;Incidence!$D$6&amp;"6",'Incidence_basic-data'!$A$2:$A$10000,0)),0,VALUE(INDEX('Incidence_basic-data'!$K$2:$K$10000,MATCH(Tumour_list_final!$A$1&amp;"1"&amp;Incidence!$D$6&amp;"6",'Incidence_basic-data'!$A$2:$A$10000,0))))</f>
        <v>0</v>
      </c>
      <c r="L11" s="126">
        <f>IF(ISERROR(MATCH(Tumour_list_final!$A$1&amp;"1"&amp;Incidence!$D$6&amp;"6",'Incidence_basic-data'!$A$2:$A$10000,0)),0,VALUE(INDEX('Incidence_basic-data'!$L$2:$L$10000,MATCH(Tumour_list_final!$A$1&amp;"1"&amp;Incidence!$D$6&amp;"6",'Incidence_basic-data'!$A$2:$A$10000,0))))</f>
        <v>11986.441493975788</v>
      </c>
      <c r="M11" s="127"/>
      <c r="N11" s="128">
        <f>IF(ISERROR(MATCH(Tumour_list_final!$A$1&amp;"2"&amp;Incidence!$D$6&amp;"6",'Incidence_basic-data'!$A$2:$A$10000,0)),0,VALUE(INDEX('Incidence_basic-data'!$F$2:$F$10000,MATCH(Tumour_list_final!$A$1&amp;"2"&amp;Incidence!$D$6&amp;"6",'Incidence_basic-data'!$A$2:$A$10000,0))))</f>
        <v>563945</v>
      </c>
      <c r="O11" s="124">
        <f>IF(ISERROR(MATCH(Tumour_list_final!$A$1&amp;"2"&amp;Incidence!$D$6&amp;"6",'Incidence_basic-data'!$A$2:$A$10000,0)),0,VALUE(INDEX('Incidence_basic-data'!$G$2:$G$10000,MATCH(Tumour_list_final!$A$1&amp;"2"&amp;Incidence!$D$6&amp;"6",'Incidence_basic-data'!$A$2:$A$10000,0))))</f>
        <v>450.50871268568301</v>
      </c>
      <c r="P11" s="124">
        <f>IF(ISERROR(MATCH(Tumour_list_final!$A$1&amp;"2"&amp;Incidence!$D$6&amp;"6",'Incidence_basic-data'!$A$2:$A$10000,0)),0,VALUE(INDEX('Incidence_basic-data'!$H$2:$H$10000,MATCH(Tumour_list_final!$A$1&amp;"2"&amp;Incidence!$D$6&amp;"6",'Incidence_basic-data'!$A$2:$A$10000,0))))</f>
        <v>343.882014502863</v>
      </c>
      <c r="Q11" s="124">
        <f>IF(ISERROR(MATCH(Tumour_list_final!$A$1&amp;"2"&amp;Incidence!$D$6&amp;"6",'Incidence_basic-data'!$A$2:$A$10000,0)),0,VALUE(INDEX('Incidence_basic-data'!$I$2:$I$10000,MATCH(Tumour_list_final!$A$1&amp;"2"&amp;Incidence!$D$6&amp;"6",'Incidence_basic-data'!$A$2:$A$10000,0))))</f>
        <v>342.98448825481302</v>
      </c>
      <c r="R11" s="124">
        <f>IF(ISERROR(MATCH(Tumour_list_final!$A$1&amp;"2"&amp;Incidence!$D$6&amp;"6",'Incidence_basic-data'!$A$2:$A$10000,0)),0,VALUE(INDEX('Incidence_basic-data'!$J$2:$J$10000,MATCH(Tumour_list_final!$A$1&amp;"2"&amp;Incidence!$D$6&amp;"6",'Incidence_basic-data'!$A$2:$A$10000,0))))</f>
        <v>344.77954075091299</v>
      </c>
      <c r="S11" s="125">
        <f>IF(ISERROR(MATCH(Tumour_list_final!$A$1&amp;"2"&amp;Incidence!$D$6&amp;"6",'Incidence_basic-data'!$A$2:$A$10000,0)),0,VALUE(INDEX('Incidence_basic-data'!$K$2:$K$10000,MATCH(Tumour_list_final!$A$1&amp;"2"&amp;Incidence!$D$6&amp;"6",'Incidence_basic-data'!$A$2:$A$10000,0))))</f>
        <v>0</v>
      </c>
      <c r="T11" s="129">
        <f>IF(ISERROR(MATCH(Tumour_list_final!$A$1&amp;"2"&amp;Incidence!$D$6&amp;"6",'Incidence_basic-data'!$A$2:$A$10000,0)),0,VALUE(INDEX('Incidence_basic-data'!$L$2:$L$10000,MATCH(Tumour_list_final!$A$1&amp;"2"&amp;Incidence!$D$6&amp;"6",'Incidence_basic-data'!$A$2:$A$10000,0))))</f>
        <v>9125.5405042640305</v>
      </c>
      <c r="U11" s="127"/>
      <c r="V11" s="130">
        <f>IF(ISERROR(MATCH(Tumour_list_final!$A$1&amp;"3"&amp;Incidence!$D$6&amp;"6",'Incidence_basic-data'!$A$2:$A$10000,0)),0,VALUE(INDEX('Incidence_basic-data'!$F$2:$F$10000,MATCH(Tumour_list_final!$A$1&amp;"3"&amp;Incidence!$D$6&amp;"6",'Incidence_basic-data'!$A$2:$A$10000,0))))</f>
        <v>1118586</v>
      </c>
      <c r="W11" s="124">
        <f>IF(ISERROR(MATCH(Tumour_list_final!$A$1&amp;"3"&amp;Incidence!$D$6&amp;"6",'Incidence_basic-data'!$A$2:$A$10000,0)),0,VALUE(INDEX('Incidence_basic-data'!$G$2:$G$10000,MATCH(Tumour_list_final!$A$1&amp;"3"&amp;Incidence!$D$6&amp;"6",'Incidence_basic-data'!$A$2:$A$10000,0))))</f>
        <v>457.99095034422197</v>
      </c>
      <c r="X11" s="124">
        <f>IF(ISERROR(MATCH(Tumour_list_final!$A$1&amp;"3"&amp;Incidence!$D$6&amp;"6",'Incidence_basic-data'!$A$2:$A$10000,0)),0,VALUE(INDEX('Incidence_basic-data'!$H$2:$H$10000,MATCH(Tumour_list_final!$A$1&amp;"3"&amp;Incidence!$D$6&amp;"6",'Incidence_basic-data'!$A$2:$A$10000,0))))</f>
        <v>364.92161631179999</v>
      </c>
      <c r="Y11" s="124">
        <f>IF(ISERROR(MATCH(Tumour_list_final!$A$1&amp;"3"&amp;Incidence!$D$6&amp;"6",'Incidence_basic-data'!$A$2:$A$10000,0)),0,VALUE(INDEX('Incidence_basic-data'!$I$2:$I$10000,MATCH(Tumour_list_final!$A$1&amp;"3"&amp;Incidence!$D$6&amp;"6",'Incidence_basic-data'!$A$2:$A$10000,0))))</f>
        <v>364.24534498934901</v>
      </c>
      <c r="Z11" s="124">
        <f>IF(ISERROR(MATCH(Tumour_list_final!$A$1&amp;"3"&amp;Incidence!$D$6&amp;"6",'Incidence_basic-data'!$A$2:$A$10000,0)),0,VALUE(INDEX('Incidence_basic-data'!$J$2:$J$10000,MATCH(Tumour_list_final!$A$1&amp;"3"&amp;Incidence!$D$6&amp;"6",'Incidence_basic-data'!$A$2:$A$10000,0))))</f>
        <v>365.59788763425098</v>
      </c>
      <c r="AA11" s="125">
        <f>IF(ISERROR(MATCH(Tumour_list_final!$A$1&amp;"3"&amp;Incidence!$D$6&amp;"6",'Incidence_basic-data'!$A$2:$A$10000,0)),0,VALUE(INDEX('Incidence_basic-data'!$K$2:$K$10000,MATCH(Tumour_list_final!$A$1&amp;"3"&amp;Incidence!$D$6&amp;"6",'Incidence_basic-data'!$A$2:$A$10000,0))))</f>
        <v>0</v>
      </c>
      <c r="AB11" s="131">
        <f>IF(ISERROR(MATCH(Tumour_list_final!$A$1&amp;"3"&amp;Incidence!$D$6&amp;"6",'Incidence_basic-data'!$A$2:$A$10000,0)),0,VALUE(INDEX('Incidence_basic-data'!$L$2:$L$10000,MATCH(Tumour_list_final!$A$1&amp;"3"&amp;Incidence!$D$6&amp;"6",'Incidence_basic-data'!$A$2:$A$10000,0))))</f>
        <v>20406.447932491741</v>
      </c>
    </row>
    <row r="12" spans="1:28" ht="6" customHeight="1" thickBot="1" x14ac:dyDescent="0.25">
      <c r="E12" s="132"/>
      <c r="F12" s="133"/>
      <c r="G12" s="134"/>
      <c r="H12" s="134"/>
      <c r="I12" s="134"/>
      <c r="J12" s="134"/>
      <c r="K12" s="135"/>
      <c r="L12" s="136"/>
      <c r="M12" s="137"/>
      <c r="N12" s="138"/>
      <c r="O12" s="134"/>
      <c r="P12" s="134"/>
      <c r="Q12" s="134"/>
      <c r="R12" s="134"/>
      <c r="S12" s="135"/>
      <c r="T12" s="139"/>
      <c r="U12" s="137"/>
      <c r="V12" s="140"/>
      <c r="W12" s="134"/>
      <c r="X12" s="134"/>
      <c r="Y12" s="134"/>
      <c r="Z12" s="134"/>
      <c r="AA12" s="135"/>
      <c r="AB12" s="141"/>
    </row>
    <row r="13" spans="1:28" x14ac:dyDescent="0.2">
      <c r="D13" s="289" t="s">
        <v>47</v>
      </c>
      <c r="E13" s="88" t="s">
        <v>44</v>
      </c>
      <c r="F13" s="142">
        <f>VALUE(INDEX('Incidence_basic-data'!$F$2:$F$10000,MATCH(Tumour_list_final!$A$1&amp;"1"&amp;Incidence!$D$13&amp;LEFT(Incidence!$E13,1),'Incidence_basic-data'!$A$2:$A$10000,0)))</f>
        <v>115881</v>
      </c>
      <c r="G13" s="99">
        <f>VALUE(INDEX('Incidence_basic-data'!$G$2:$G$10000,MATCH(Tumour_list_final!$A$1&amp;"1"&amp;Incidence!$D$13&amp;LEFT(Incidence!$E13,1),'Incidence_basic-data'!$A$2:$A$10000,0)))</f>
        <v>470.63042529588301</v>
      </c>
      <c r="H13" s="99">
        <f>VALUE(INDEX('Incidence_basic-data'!$H$2:$H$10000,MATCH(Tumour_list_final!$A$1&amp;"1"&amp;Incidence!$D$13&amp;LEFT(Incidence!$E13,1),'Incidence_basic-data'!$A$2:$A$10000,0)))</f>
        <v>384.062073148666</v>
      </c>
      <c r="I13" s="99">
        <f>VALUE(INDEX('Incidence_basic-data'!$I$2:$I$10000,MATCH(Tumour_list_final!$A$1&amp;"1"&amp;Incidence!$D$13&amp;LEFT(Incidence!$E13,1),'Incidence_basic-data'!$A$2:$A$10000,0)))</f>
        <v>381.85075425749699</v>
      </c>
      <c r="J13" s="99">
        <f>VALUE(INDEX('Incidence_basic-data'!$J$2:$J$10000,MATCH(Tumour_list_final!$A$1&amp;"1"&amp;Incidence!$D$13&amp;LEFT(Incidence!$E13,1),'Incidence_basic-data'!$A$2:$A$10000,0)))</f>
        <v>386.27339203983502</v>
      </c>
      <c r="K13" s="100">
        <f>VALUE(INDEX('Incidence_basic-data'!$K$2:$K$10000,MATCH(Tumour_list_final!$A$1&amp;"1"&amp;Incidence!$D$13&amp;LEFT(Incidence!$E13,1),'Incidence_basic-data'!$A$2:$A$10000,0)))</f>
        <v>1</v>
      </c>
      <c r="L13" s="143">
        <f>VALUE(INDEX('Incidence_basic-data'!$L$2:$L$10000,MATCH(Tumour_list_final!$A$1&amp;"1"&amp;Incidence!$D$13&amp;LEFT(Incidence!$E13,1),'Incidence_basic-data'!$A$2:$A$10000,0)))</f>
        <v>0</v>
      </c>
      <c r="M13" s="93"/>
      <c r="N13" s="144">
        <f>VALUE(INDEX('Incidence_basic-data'!$F$2:$F$10000,MATCH(Tumour_list_final!$A$1&amp;"2"&amp;Incidence!$D$13&amp;LEFT(Incidence!$E13,1),'Incidence_basic-data'!$A$2:$A$10000,0)))</f>
        <v>112589</v>
      </c>
      <c r="O13" s="99">
        <f>VALUE(INDEX('Incidence_basic-data'!$G$2:$G$10000,MATCH(Tumour_list_final!$A$1&amp;"2"&amp;Incidence!$D$13&amp;LEFT(Incidence!$E13,1),'Incidence_basic-data'!$A$2:$A$10000,0)))</f>
        <v>447.51912257967302</v>
      </c>
      <c r="P13" s="99">
        <f>VALUE(INDEX('Incidence_basic-data'!$H$2:$H$10000,MATCH(Tumour_list_final!$A$1&amp;"2"&amp;Incidence!$D$13&amp;LEFT(Incidence!$E13,1),'Incidence_basic-data'!$A$2:$A$10000,0)))</f>
        <v>336.10156793833499</v>
      </c>
      <c r="Q13" s="99">
        <f>VALUE(INDEX('Incidence_basic-data'!$I$2:$I$10000,MATCH(Tumour_list_final!$A$1&amp;"2"&amp;Incidence!$D$13&amp;LEFT(Incidence!$E13,1),'Incidence_basic-data'!$A$2:$A$10000,0)))</f>
        <v>334.13830427348398</v>
      </c>
      <c r="R13" s="99">
        <f>VALUE(INDEX('Incidence_basic-data'!$J$2:$J$10000,MATCH(Tumour_list_final!$A$1&amp;"2"&amp;Incidence!$D$13&amp;LEFT(Incidence!$E13,1),'Incidence_basic-data'!$A$2:$A$10000,0)))</f>
        <v>338.06483160318601</v>
      </c>
      <c r="S13" s="100">
        <f>VALUE(INDEX('Incidence_basic-data'!$K$2:$K$10000,MATCH(Tumour_list_final!$A$1&amp;"2"&amp;Incidence!$D$13&amp;LEFT(Incidence!$E13,1),'Incidence_basic-data'!$A$2:$A$10000,0)))</f>
        <v>1</v>
      </c>
      <c r="T13" s="145">
        <f>VALUE(INDEX('Incidence_basic-data'!$L$2:$L$10000,MATCH(Tumour_list_final!$A$1&amp;"2"&amp;Incidence!$D$13&amp;LEFT(Incidence!$E13,1),'Incidence_basic-data'!$A$2:$A$10000,0)))</f>
        <v>0</v>
      </c>
      <c r="U13" s="146"/>
      <c r="V13" s="98">
        <f>VALUE(INDEX('Incidence_basic-data'!$F$2:$F$10000,MATCH(Tumour_list_final!$A$1&amp;"3"&amp;Incidence!$D$13&amp;LEFT(Incidence!$E13,1),'Incidence_basic-data'!$A$2:$A$10000,0)))</f>
        <v>228470</v>
      </c>
      <c r="W13" s="99">
        <f>VALUE(INDEX('Incidence_basic-data'!$G$2:$G$10000,MATCH(Tumour_list_final!$A$1&amp;"3"&amp;Incidence!$D$13&amp;LEFT(Incidence!$E13,1),'Incidence_basic-data'!$A$2:$A$10000,0)))</f>
        <v>458.95035861385099</v>
      </c>
      <c r="X13" s="99">
        <f>VALUE(INDEX('Incidence_basic-data'!$H$2:$H$10000,MATCH(Tumour_list_final!$A$1&amp;"3"&amp;Incidence!$D$13&amp;LEFT(Incidence!$E13,1),'Incidence_basic-data'!$A$2:$A$10000,0)))</f>
        <v>353.85956393105499</v>
      </c>
      <c r="Y13" s="99">
        <f>VALUE(INDEX('Incidence_basic-data'!$I$2:$I$10000,MATCH(Tumour_list_final!$A$1&amp;"3"&amp;Incidence!$D$13&amp;LEFT(Incidence!$E13,1),'Incidence_basic-data'!$A$2:$A$10000,0)))</f>
        <v>352.408547205471</v>
      </c>
      <c r="Z13" s="99">
        <f>VALUE(INDEX('Incidence_basic-data'!$J$2:$J$10000,MATCH(Tumour_list_final!$A$1&amp;"3"&amp;Incidence!$D$13&amp;LEFT(Incidence!$E13,1),'Incidence_basic-data'!$A$2:$A$10000,0)))</f>
        <v>355.31058065663899</v>
      </c>
      <c r="AA13" s="100">
        <f>VALUE(INDEX('Incidence_basic-data'!$K$2:$K$10000,MATCH(Tumour_list_final!$A$1&amp;"3"&amp;Incidence!$D$13&amp;LEFT(Incidence!$E13,1),'Incidence_basic-data'!$A$2:$A$10000,0)))</f>
        <v>1</v>
      </c>
      <c r="AB13" s="101">
        <f>VALUE(INDEX('Incidence_basic-data'!$L$2:$L$10000,MATCH(Tumour_list_final!$A$1&amp;"3"&amp;Incidence!$D$13&amp;LEFT(Incidence!$E13,1),'Incidence_basic-data'!$A$2:$A$10000,0)))</f>
        <v>0</v>
      </c>
    </row>
    <row r="14" spans="1:28" x14ac:dyDescent="0.2">
      <c r="D14" s="290"/>
      <c r="E14" s="102">
        <v>2</v>
      </c>
      <c r="F14" s="103">
        <f>VALUE(INDEX('Incidence_basic-data'!$F$2:$F$10000,MATCH(Tumour_list_final!$A$1&amp;"1"&amp;Incidence!$D$13&amp;LEFT(Incidence!$E14,1),'Incidence_basic-data'!$A$2:$A$10000,0)))</f>
        <v>125563</v>
      </c>
      <c r="G14" s="104">
        <f>VALUE(INDEX('Incidence_basic-data'!$G$2:$G$10000,MATCH(Tumour_list_final!$A$1&amp;"1"&amp;Incidence!$D$13&amp;LEFT(Incidence!$E14,1),'Incidence_basic-data'!$A$2:$A$10000,0)))</f>
        <v>514.44169598639803</v>
      </c>
      <c r="H14" s="104">
        <f>VALUE(INDEX('Incidence_basic-data'!$H$2:$H$10000,MATCH(Tumour_list_final!$A$1&amp;"1"&amp;Incidence!$D$13&amp;LEFT(Incidence!$E14,1),'Incidence_basic-data'!$A$2:$A$10000,0)))</f>
        <v>394.39868283897499</v>
      </c>
      <c r="I14" s="104">
        <f>VALUE(INDEX('Incidence_basic-data'!$I$2:$I$10000,MATCH(Tumour_list_final!$A$1&amp;"1"&amp;Incidence!$D$13&amp;LEFT(Incidence!$E14,1),'Incidence_basic-data'!$A$2:$A$10000,0)))</f>
        <v>392.21715537172997</v>
      </c>
      <c r="J14" s="104">
        <f>VALUE(INDEX('Incidence_basic-data'!$J$2:$J$10000,MATCH(Tumour_list_final!$A$1&amp;"1"&amp;Incidence!$D$13&amp;LEFT(Incidence!$E14,1),'Incidence_basic-data'!$A$2:$A$10000,0)))</f>
        <v>396.58021030622001</v>
      </c>
      <c r="K14" s="105">
        <f>VALUE(INDEX('Incidence_basic-data'!$K$2:$K$10000,MATCH(Tumour_list_final!$A$1&amp;"1"&amp;Incidence!$D$13&amp;LEFT(Incidence!$E14,1),'Incidence_basic-data'!$A$2:$A$10000,0)))</f>
        <v>1.0269139038009301</v>
      </c>
      <c r="L14" s="106">
        <f>VALUE(INDEX('Incidence_basic-data'!$L$2:$L$10000,MATCH(Tumour_list_final!$A$1&amp;"1"&amp;Incidence!$D$13&amp;LEFT(Incidence!$E14,1),'Incidence_basic-data'!$A$2:$A$10000,0)))</f>
        <v>671.94925548481103</v>
      </c>
      <c r="M14" s="107"/>
      <c r="N14" s="108">
        <f>VALUE(INDEX('Incidence_basic-data'!$F$2:$F$10000,MATCH(Tumour_list_final!$A$1&amp;"2"&amp;Incidence!$D$13&amp;LEFT(Incidence!$E14,1),'Incidence_basic-data'!$A$2:$A$10000,0)))</f>
        <v>124673</v>
      </c>
      <c r="O14" s="104">
        <f>VALUE(INDEX('Incidence_basic-data'!$G$2:$G$10000,MATCH(Tumour_list_final!$A$1&amp;"2"&amp;Incidence!$D$13&amp;LEFT(Incidence!$E14,1),'Incidence_basic-data'!$A$2:$A$10000,0)))</f>
        <v>491.21513582321302</v>
      </c>
      <c r="P14" s="104">
        <f>VALUE(INDEX('Incidence_basic-data'!$H$2:$H$10000,MATCH(Tumour_list_final!$A$1&amp;"2"&amp;Incidence!$D$13&amp;LEFT(Incidence!$E14,1),'Incidence_basic-data'!$A$2:$A$10000,0)))</f>
        <v>345.58836819851098</v>
      </c>
      <c r="Q14" s="104">
        <f>VALUE(INDEX('Incidence_basic-data'!$I$2:$I$10000,MATCH(Tumour_list_final!$A$1&amp;"2"&amp;Incidence!$D$13&amp;LEFT(Incidence!$E14,1),'Incidence_basic-data'!$A$2:$A$10000,0)))</f>
        <v>343.67001317833802</v>
      </c>
      <c r="R14" s="104">
        <f>VALUE(INDEX('Incidence_basic-data'!$J$2:$J$10000,MATCH(Tumour_list_final!$A$1&amp;"2"&amp;Incidence!$D$13&amp;LEFT(Incidence!$E14,1),'Incidence_basic-data'!$A$2:$A$10000,0)))</f>
        <v>347.50672321868399</v>
      </c>
      <c r="S14" s="105">
        <f>VALUE(INDEX('Incidence_basic-data'!$K$2:$K$10000,MATCH(Tumour_list_final!$A$1&amp;"2"&amp;Incidence!$D$13&amp;LEFT(Incidence!$E14,1),'Incidence_basic-data'!$A$2:$A$10000,0)))</f>
        <v>1.0282259922748</v>
      </c>
      <c r="T14" s="109">
        <f>VALUE(INDEX('Incidence_basic-data'!$L$2:$L$10000,MATCH(Tumour_list_final!$A$1&amp;"2"&amp;Incidence!$D$13&amp;LEFT(Incidence!$E14,1),'Incidence_basic-data'!$A$2:$A$10000,0)))</f>
        <v>804.05430451258803</v>
      </c>
      <c r="U14" s="147"/>
      <c r="V14" s="110">
        <f>VALUE(INDEX('Incidence_basic-data'!$F$2:$F$10000,MATCH(Tumour_list_final!$A$1&amp;"3"&amp;Incidence!$D$13&amp;LEFT(Incidence!$E14,1),'Incidence_basic-data'!$A$2:$A$10000,0)))</f>
        <v>250236</v>
      </c>
      <c r="W14" s="104">
        <f>VALUE(INDEX('Incidence_basic-data'!$G$2:$G$10000,MATCH(Tumour_list_final!$A$1&amp;"3"&amp;Incidence!$D$13&amp;LEFT(Incidence!$E14,1),'Incidence_basic-data'!$A$2:$A$10000,0)))</f>
        <v>502.60148227226898</v>
      </c>
      <c r="X14" s="104">
        <f>VALUE(INDEX('Incidence_basic-data'!$H$2:$H$10000,MATCH(Tumour_list_final!$A$1&amp;"3"&amp;Incidence!$D$13&amp;LEFT(Incidence!$E14,1),'Incidence_basic-data'!$A$2:$A$10000,0)))</f>
        <v>362.80393045933903</v>
      </c>
      <c r="Y14" s="104">
        <f>VALUE(INDEX('Incidence_basic-data'!$I$2:$I$10000,MATCH(Tumour_list_final!$A$1&amp;"3"&amp;Incidence!$D$13&amp;LEFT(Incidence!$E14,1),'Incidence_basic-data'!$A$2:$A$10000,0)))</f>
        <v>361.38240985139402</v>
      </c>
      <c r="Z14" s="104">
        <f>VALUE(INDEX('Incidence_basic-data'!$J$2:$J$10000,MATCH(Tumour_list_final!$A$1&amp;"3"&amp;Incidence!$D$13&amp;LEFT(Incidence!$E14,1),'Incidence_basic-data'!$A$2:$A$10000,0)))</f>
        <v>364.22545106728398</v>
      </c>
      <c r="AA14" s="105">
        <f>VALUE(INDEX('Incidence_basic-data'!$K$2:$K$10000,MATCH(Tumour_list_final!$A$1&amp;"3"&amp;Incidence!$D$13&amp;LEFT(Incidence!$E14,1),'Incidence_basic-data'!$A$2:$A$10000,0)))</f>
        <v>1.0252765996456901</v>
      </c>
      <c r="AB14" s="111">
        <f>VALUE(INDEX('Incidence_basic-data'!$L$2:$L$10000,MATCH(Tumour_list_final!$A$1&amp;"3"&amp;Incidence!$D$13&amp;LEFT(Incidence!$E14,1),'Incidence_basic-data'!$A$2:$A$10000,0)))</f>
        <v>1298.63569078097</v>
      </c>
    </row>
    <row r="15" spans="1:28" x14ac:dyDescent="0.2">
      <c r="D15" s="290"/>
      <c r="E15" s="102">
        <v>3</v>
      </c>
      <c r="F15" s="103">
        <f>VALUE(INDEX('Incidence_basic-data'!$F$2:$F$10000,MATCH(Tumour_list_final!$A$1&amp;"1"&amp;Incidence!$D$13&amp;LEFT(Incidence!$E15,1),'Incidence_basic-data'!$A$2:$A$10000,0)))</f>
        <v>125163</v>
      </c>
      <c r="G15" s="104">
        <f>VALUE(INDEX('Incidence_basic-data'!$G$2:$G$10000,MATCH(Tumour_list_final!$A$1&amp;"1"&amp;Incidence!$D$13&amp;LEFT(Incidence!$E15,1),'Incidence_basic-data'!$A$2:$A$10000,0)))</f>
        <v>514.370022168422</v>
      </c>
      <c r="H15" s="104">
        <f>VALUE(INDEX('Incidence_basic-data'!$H$2:$H$10000,MATCH(Tumour_list_final!$A$1&amp;"1"&amp;Incidence!$D$13&amp;LEFT(Incidence!$E15,1),'Incidence_basic-data'!$A$2:$A$10000,0)))</f>
        <v>406.69141300982898</v>
      </c>
      <c r="I15" s="104">
        <f>VALUE(INDEX('Incidence_basic-data'!$I$2:$I$10000,MATCH(Tumour_list_final!$A$1&amp;"1"&amp;Incidence!$D$13&amp;LEFT(Incidence!$E15,1),'Incidence_basic-data'!$A$2:$A$10000,0)))</f>
        <v>404.43829939435602</v>
      </c>
      <c r="J15" s="104">
        <f>VALUE(INDEX('Incidence_basic-data'!$J$2:$J$10000,MATCH(Tumour_list_final!$A$1&amp;"1"&amp;Incidence!$D$13&amp;LEFT(Incidence!$E15,1),'Incidence_basic-data'!$A$2:$A$10000,0)))</f>
        <v>408.94452662530199</v>
      </c>
      <c r="K15" s="105">
        <f>VALUE(INDEX('Incidence_basic-data'!$K$2:$K$10000,MATCH(Tumour_list_final!$A$1&amp;"1"&amp;Incidence!$D$13&amp;LEFT(Incidence!$E15,1),'Incidence_basic-data'!$A$2:$A$10000,0)))</f>
        <v>1.05892104803695</v>
      </c>
      <c r="L15" s="106">
        <f>VALUE(INDEX('Incidence_basic-data'!$L$2:$L$10000,MATCH(Tumour_list_final!$A$1&amp;"1"&amp;Incidence!$D$13&amp;LEFT(Incidence!$E15,1),'Incidence_basic-data'!$A$2:$A$10000,0)))</f>
        <v>1401.5207436800499</v>
      </c>
      <c r="M15" s="107"/>
      <c r="N15" s="108">
        <f>VALUE(INDEX('Incidence_basic-data'!$F$2:$F$10000,MATCH(Tumour_list_final!$A$1&amp;"2"&amp;Incidence!$D$13&amp;LEFT(Incidence!$E15,1),'Incidence_basic-data'!$A$2:$A$10000,0)))</f>
        <v>126024</v>
      </c>
      <c r="O15" s="104">
        <f>VALUE(INDEX('Incidence_basic-data'!$G$2:$G$10000,MATCH(Tumour_list_final!$A$1&amp;"2"&amp;Incidence!$D$13&amp;LEFT(Incidence!$E15,1),'Incidence_basic-data'!$A$2:$A$10000,0)))</f>
        <v>494.12001340143303</v>
      </c>
      <c r="P15" s="104">
        <f>VALUE(INDEX('Incidence_basic-data'!$H$2:$H$10000,MATCH(Tumour_list_final!$A$1&amp;"2"&amp;Incidence!$D$13&amp;LEFT(Incidence!$E15,1),'Incidence_basic-data'!$A$2:$A$10000,0)))</f>
        <v>349.86150866619602</v>
      </c>
      <c r="Q15" s="104">
        <f>VALUE(INDEX('Incidence_basic-data'!$I$2:$I$10000,MATCH(Tumour_list_final!$A$1&amp;"2"&amp;Incidence!$D$13&amp;LEFT(Incidence!$E15,1),'Incidence_basic-data'!$A$2:$A$10000,0)))</f>
        <v>347.929871264486</v>
      </c>
      <c r="R15" s="104">
        <f>VALUE(INDEX('Incidence_basic-data'!$J$2:$J$10000,MATCH(Tumour_list_final!$A$1&amp;"2"&amp;Incidence!$D$13&amp;LEFT(Incidence!$E15,1),'Incidence_basic-data'!$A$2:$A$10000,0)))</f>
        <v>351.79314606790598</v>
      </c>
      <c r="S15" s="105">
        <f>VALUE(INDEX('Incidence_basic-data'!$K$2:$K$10000,MATCH(Tumour_list_final!$A$1&amp;"2"&amp;Incidence!$D$13&amp;LEFT(Incidence!$E15,1),'Incidence_basic-data'!$A$2:$A$10000,0)))</f>
        <v>1.04093982902926</v>
      </c>
      <c r="T15" s="109">
        <f>VALUE(INDEX('Incidence_basic-data'!$L$2:$L$10000,MATCH(Tumour_list_final!$A$1&amp;"2"&amp;Incidence!$D$13&amp;LEFT(Incidence!$E15,1),'Incidence_basic-data'!$A$2:$A$10000,0)))</f>
        <v>1232.9013632716101</v>
      </c>
      <c r="U15" s="147"/>
      <c r="V15" s="110">
        <f>VALUE(INDEX('Incidence_basic-data'!$F$2:$F$10000,MATCH(Tumour_list_final!$A$1&amp;"3"&amp;Incidence!$D$13&amp;LEFT(Incidence!$E15,1),'Incidence_basic-data'!$A$2:$A$10000,0)))</f>
        <v>251187</v>
      </c>
      <c r="W15" s="104">
        <f>VALUE(INDEX('Incidence_basic-data'!$G$2:$G$10000,MATCH(Tumour_list_final!$A$1&amp;"3"&amp;Incidence!$D$13&amp;LEFT(Incidence!$E15,1),'Incidence_basic-data'!$A$2:$A$10000,0)))</f>
        <v>504.007023075326</v>
      </c>
      <c r="X15" s="104">
        <f>VALUE(INDEX('Incidence_basic-data'!$H$2:$H$10000,MATCH(Tumour_list_final!$A$1&amp;"3"&amp;Incidence!$D$13&amp;LEFT(Incidence!$E15,1),'Incidence_basic-data'!$A$2:$A$10000,0)))</f>
        <v>369.69062144601901</v>
      </c>
      <c r="Y15" s="104">
        <f>VALUE(INDEX('Incidence_basic-data'!$I$2:$I$10000,MATCH(Tumour_list_final!$A$1&amp;"3"&amp;Incidence!$D$13&amp;LEFT(Incidence!$E15,1),'Incidence_basic-data'!$A$2:$A$10000,0)))</f>
        <v>368.24486237756298</v>
      </c>
      <c r="Z15" s="104">
        <f>VALUE(INDEX('Incidence_basic-data'!$J$2:$J$10000,MATCH(Tumour_list_final!$A$1&amp;"3"&amp;Incidence!$D$13&amp;LEFT(Incidence!$E15,1),'Incidence_basic-data'!$A$2:$A$10000,0)))</f>
        <v>371.13638051447498</v>
      </c>
      <c r="AA15" s="105">
        <f>VALUE(INDEX('Incidence_basic-data'!$K$2:$K$10000,MATCH(Tumour_list_final!$A$1&amp;"3"&amp;Incidence!$D$13&amp;LEFT(Incidence!$E15,1),'Incidence_basic-data'!$A$2:$A$10000,0)))</f>
        <v>1.0447382496578499</v>
      </c>
      <c r="AB15" s="111">
        <f>VALUE(INDEX('Incidence_basic-data'!$L$2:$L$10000,MATCH(Tumour_list_final!$A$1&amp;"3"&amp;Incidence!$D$13&amp;LEFT(Incidence!$E15,1),'Incidence_basic-data'!$A$2:$A$10000,0)))</f>
        <v>2254.50767728848</v>
      </c>
    </row>
    <row r="16" spans="1:28" x14ac:dyDescent="0.2">
      <c r="D16" s="290"/>
      <c r="E16" s="102">
        <v>4</v>
      </c>
      <c r="F16" s="103">
        <f>VALUE(INDEX('Incidence_basic-data'!$F$2:$F$10000,MATCH(Tumour_list_final!$A$1&amp;"1"&amp;Incidence!$D$13&amp;LEFT(Incidence!$E16,1),'Incidence_basic-data'!$A$2:$A$10000,0)))</f>
        <v>120206</v>
      </c>
      <c r="G16" s="104">
        <f>VALUE(INDEX('Incidence_basic-data'!$G$2:$G$10000,MATCH(Tumour_list_final!$A$1&amp;"1"&amp;Incidence!$D$13&amp;LEFT(Incidence!$E16,1),'Incidence_basic-data'!$A$2:$A$10000,0)))</f>
        <v>493.35850293771699</v>
      </c>
      <c r="H16" s="104">
        <f>VALUE(INDEX('Incidence_basic-data'!$H$2:$H$10000,MATCH(Tumour_list_final!$A$1&amp;"1"&amp;Incidence!$D$13&amp;LEFT(Incidence!$E16,1),'Incidence_basic-data'!$A$2:$A$10000,0)))</f>
        <v>429.52096599790701</v>
      </c>
      <c r="I16" s="104">
        <f>VALUE(INDEX('Incidence_basic-data'!$I$2:$I$10000,MATCH(Tumour_list_final!$A$1&amp;"1"&amp;Incidence!$D$13&amp;LEFT(Incidence!$E16,1),'Incidence_basic-data'!$A$2:$A$10000,0)))</f>
        <v>427.09280563085201</v>
      </c>
      <c r="J16" s="104">
        <f>VALUE(INDEX('Incidence_basic-data'!$J$2:$J$10000,MATCH(Tumour_list_final!$A$1&amp;"1"&amp;Incidence!$D$13&amp;LEFT(Incidence!$E16,1),'Incidence_basic-data'!$A$2:$A$10000,0)))</f>
        <v>431.94912636496201</v>
      </c>
      <c r="K16" s="105">
        <f>VALUE(INDEX('Incidence_basic-data'!$K$2:$K$10000,MATCH(Tumour_list_final!$A$1&amp;"1"&amp;Incidence!$D$13&amp;LEFT(Incidence!$E16,1),'Incidence_basic-data'!$A$2:$A$10000,0)))</f>
        <v>1.1183634001570499</v>
      </c>
      <c r="L16" s="106">
        <f>VALUE(INDEX('Incidence_basic-data'!$L$2:$L$10000,MATCH(Tumour_list_final!$A$1&amp;"1"&amp;Incidence!$D$13&amp;LEFT(Incidence!$E16,1),'Incidence_basic-data'!$A$2:$A$10000,0)))</f>
        <v>2497.7523797827098</v>
      </c>
      <c r="M16" s="107"/>
      <c r="N16" s="108">
        <f>VALUE(INDEX('Incidence_basic-data'!$F$2:$F$10000,MATCH(Tumour_list_final!$A$1&amp;"2"&amp;Incidence!$D$13&amp;LEFT(Incidence!$E16,1),'Incidence_basic-data'!$A$2:$A$10000,0)))</f>
        <v>121758</v>
      </c>
      <c r="O16" s="104">
        <f>VALUE(INDEX('Incidence_basic-data'!$G$2:$G$10000,MATCH(Tumour_list_final!$A$1&amp;"2"&amp;Incidence!$D$13&amp;LEFT(Incidence!$E16,1),'Incidence_basic-data'!$A$2:$A$10000,0)))</f>
        <v>475.02856031288098</v>
      </c>
      <c r="P16" s="104">
        <f>VALUE(INDEX('Incidence_basic-data'!$H$2:$H$10000,MATCH(Tumour_list_final!$A$1&amp;"2"&amp;Incidence!$D$13&amp;LEFT(Incidence!$E16,1),'Incidence_basic-data'!$A$2:$A$10000,0)))</f>
        <v>358.477049418474</v>
      </c>
      <c r="Q16" s="104">
        <f>VALUE(INDEX('Incidence_basic-data'!$I$2:$I$10000,MATCH(Tumour_list_final!$A$1&amp;"2"&amp;Incidence!$D$13&amp;LEFT(Incidence!$E16,1),'Incidence_basic-data'!$A$2:$A$10000,0)))</f>
        <v>356.46347041128701</v>
      </c>
      <c r="R16" s="104">
        <f>VALUE(INDEX('Incidence_basic-data'!$J$2:$J$10000,MATCH(Tumour_list_final!$A$1&amp;"2"&amp;Incidence!$D$13&amp;LEFT(Incidence!$E16,1),'Incidence_basic-data'!$A$2:$A$10000,0)))</f>
        <v>360.49062842566099</v>
      </c>
      <c r="S16" s="105">
        <f>VALUE(INDEX('Incidence_basic-data'!$K$2:$K$10000,MATCH(Tumour_list_final!$A$1&amp;"2"&amp;Incidence!$D$13&amp;LEFT(Incidence!$E16,1),'Incidence_basic-data'!$A$2:$A$10000,0)))</f>
        <v>1.0665735706542301</v>
      </c>
      <c r="T16" s="109">
        <f>VALUE(INDEX('Incidence_basic-data'!$L$2:$L$10000,MATCH(Tumour_list_final!$A$1&amp;"2"&amp;Incidence!$D$13&amp;LEFT(Incidence!$E16,1),'Incidence_basic-data'!$A$2:$A$10000,0)))</f>
        <v>1866.3225457025301</v>
      </c>
      <c r="U16" s="147"/>
      <c r="V16" s="110">
        <f>VALUE(INDEX('Incidence_basic-data'!$F$2:$F$10000,MATCH(Tumour_list_final!$A$1&amp;"3"&amp;Incidence!$D$13&amp;LEFT(Incidence!$E16,1),'Incidence_basic-data'!$A$2:$A$10000,0)))</f>
        <v>241964</v>
      </c>
      <c r="W16" s="104">
        <f>VALUE(INDEX('Incidence_basic-data'!$G$2:$G$10000,MATCH(Tumour_list_final!$A$1&amp;"3"&amp;Incidence!$D$13&amp;LEFT(Incidence!$E16,1),'Incidence_basic-data'!$A$2:$A$10000,0)))</f>
        <v>483.96129653720197</v>
      </c>
      <c r="X16" s="104">
        <f>VALUE(INDEX('Incidence_basic-data'!$H$2:$H$10000,MATCH(Tumour_list_final!$A$1&amp;"3"&amp;Incidence!$D$13&amp;LEFT(Incidence!$E16,1),'Incidence_basic-data'!$A$2:$A$10000,0)))</f>
        <v>384.051283640593</v>
      </c>
      <c r="Y16" s="104">
        <f>VALUE(INDEX('Incidence_basic-data'!$I$2:$I$10000,MATCH(Tumour_list_final!$A$1&amp;"3"&amp;Incidence!$D$13&amp;LEFT(Incidence!$E16,1),'Incidence_basic-data'!$A$2:$A$10000,0)))</f>
        <v>382.521007120457</v>
      </c>
      <c r="Z16" s="104">
        <f>VALUE(INDEX('Incidence_basic-data'!$J$2:$J$10000,MATCH(Tumour_list_final!$A$1&amp;"3"&amp;Incidence!$D$13&amp;LEFT(Incidence!$E16,1),'Incidence_basic-data'!$A$2:$A$10000,0)))</f>
        <v>385.581560160729</v>
      </c>
      <c r="AA16" s="105">
        <f>VALUE(INDEX('Incidence_basic-data'!$K$2:$K$10000,MATCH(Tumour_list_final!$A$1&amp;"3"&amp;Incidence!$D$13&amp;LEFT(Incidence!$E16,1),'Incidence_basic-data'!$A$2:$A$10000,0)))</f>
        <v>1.08532119175793</v>
      </c>
      <c r="AB16" s="111">
        <f>VALUE(INDEX('Incidence_basic-data'!$L$2:$L$10000,MATCH(Tumour_list_final!$A$1&amp;"3"&amp;Incidence!$D$13&amp;LEFT(Incidence!$E16,1),'Incidence_basic-data'!$A$2:$A$10000,0)))</f>
        <v>3850.3142954894402</v>
      </c>
    </row>
    <row r="17" spans="4:28" x14ac:dyDescent="0.2">
      <c r="D17" s="290"/>
      <c r="E17" s="112" t="s">
        <v>45</v>
      </c>
      <c r="F17" s="113">
        <f>VALUE(INDEX('Incidence_basic-data'!$F$2:$F$10000,MATCH(Tumour_list_final!$A$1&amp;"1"&amp;Incidence!$D$13&amp;LEFT(Incidence!$E17,1),'Incidence_basic-data'!$A$2:$A$10000,0)))</f>
        <v>111360</v>
      </c>
      <c r="G17" s="114">
        <f>VALUE(INDEX('Incidence_basic-data'!$G$2:$G$10000,MATCH(Tumour_list_final!$A$1&amp;"1"&amp;Incidence!$D$13&amp;LEFT(Incidence!$E17,1),'Incidence_basic-data'!$A$2:$A$10000,0)))</f>
        <v>455.465320033713</v>
      </c>
      <c r="H17" s="114">
        <f>VALUE(INDEX('Incidence_basic-data'!$H$2:$H$10000,MATCH(Tumour_list_final!$A$1&amp;"1"&amp;Incidence!$D$13&amp;LEFT(Incidence!$E17,1),'Incidence_basic-data'!$A$2:$A$10000,0)))</f>
        <v>464.38027102465497</v>
      </c>
      <c r="I17" s="114">
        <f>VALUE(INDEX('Incidence_basic-data'!$I$2:$I$10000,MATCH(Tumour_list_final!$A$1&amp;"1"&amp;Incidence!$D$13&amp;LEFT(Incidence!$E17,1),'Incidence_basic-data'!$A$2:$A$10000,0)))</f>
        <v>461.65276812550098</v>
      </c>
      <c r="J17" s="114">
        <f>VALUE(INDEX('Incidence_basic-data'!$J$2:$J$10000,MATCH(Tumour_list_final!$A$1&amp;"1"&amp;Incidence!$D$13&amp;LEFT(Incidence!$E17,1),'Incidence_basic-data'!$A$2:$A$10000,0)))</f>
        <v>467.10777392380902</v>
      </c>
      <c r="K17" s="115">
        <f>VALUE(INDEX('Incidence_basic-data'!$K$2:$K$10000,MATCH(Tumour_list_final!$A$1&amp;"1"&amp;Incidence!$D$13&amp;LEFT(Incidence!$E17,1),'Incidence_basic-data'!$A$2:$A$10000,0)))</f>
        <v>1.2091281683127799</v>
      </c>
      <c r="L17" s="116">
        <f>VALUE(INDEX('Incidence_basic-data'!$L$2:$L$10000,MATCH(Tumour_list_final!$A$1&amp;"1"&amp;Incidence!$D$13&amp;LEFT(Incidence!$E17,1),'Incidence_basic-data'!$A$2:$A$10000,0)))</f>
        <v>3682.9021062472002</v>
      </c>
      <c r="M17" s="117"/>
      <c r="N17" s="118">
        <f>VALUE(INDEX('Incidence_basic-data'!$F$2:$F$10000,MATCH(Tumour_list_final!$A$1&amp;"2"&amp;Incidence!$D$13&amp;LEFT(Incidence!$E17,1),'Incidence_basic-data'!$A$2:$A$10000,0)))</f>
        <v>107723</v>
      </c>
      <c r="O17" s="114">
        <f>VALUE(INDEX('Incidence_basic-data'!$G$2:$G$10000,MATCH(Tumour_list_final!$A$1&amp;"2"&amp;Incidence!$D$13&amp;LEFT(Incidence!$E17,1),'Incidence_basic-data'!$A$2:$A$10000,0)))</f>
        <v>419.54920202967003</v>
      </c>
      <c r="P17" s="114">
        <f>VALUE(INDEX('Incidence_basic-data'!$H$2:$H$10000,MATCH(Tumour_list_final!$A$1&amp;"2"&amp;Incidence!$D$13&amp;LEFT(Incidence!$E17,1),'Incidence_basic-data'!$A$2:$A$10000,0)))</f>
        <v>370.36326698792499</v>
      </c>
      <c r="Q17" s="114">
        <f>VALUE(INDEX('Incidence_basic-data'!$I$2:$I$10000,MATCH(Tumour_list_final!$A$1&amp;"2"&amp;Incidence!$D$13&amp;LEFT(Incidence!$E17,1),'Incidence_basic-data'!$A$2:$A$10000,0)))</f>
        <v>368.15154896018402</v>
      </c>
      <c r="R17" s="114">
        <f>VALUE(INDEX('Incidence_basic-data'!$J$2:$J$10000,MATCH(Tumour_list_final!$A$1&amp;"2"&amp;Incidence!$D$13&amp;LEFT(Incidence!$E17,1),'Incidence_basic-data'!$A$2:$A$10000,0)))</f>
        <v>372.57498501566602</v>
      </c>
      <c r="S17" s="115">
        <f>VALUE(INDEX('Incidence_basic-data'!$K$2:$K$10000,MATCH(Tumour_list_final!$A$1&amp;"2"&amp;Incidence!$D$13&amp;LEFT(Incidence!$E17,1),'Incidence_basic-data'!$A$2:$A$10000,0)))</f>
        <v>1.10193852786749</v>
      </c>
      <c r="T17" s="119">
        <f>VALUE(INDEX('Incidence_basic-data'!$L$2:$L$10000,MATCH(Tumour_list_final!$A$1&amp;"2"&amp;Incidence!$D$13&amp;LEFT(Incidence!$E17,1),'Incidence_basic-data'!$A$2:$A$10000,0)))</f>
        <v>2189.7943694649098</v>
      </c>
      <c r="U17" s="148"/>
      <c r="V17" s="120">
        <f>VALUE(INDEX('Incidence_basic-data'!$F$2:$F$10000,MATCH(Tumour_list_final!$A$1&amp;"3"&amp;Incidence!$D$13&amp;LEFT(Incidence!$E17,1),'Incidence_basic-data'!$A$2:$A$10000,0)))</f>
        <v>219083</v>
      </c>
      <c r="W17" s="114">
        <f>VALUE(INDEX('Incidence_basic-data'!$G$2:$G$10000,MATCH(Tumour_list_final!$A$1&amp;"3"&amp;Incidence!$D$13&amp;LEFT(Incidence!$E17,1),'Incidence_basic-data'!$A$2:$A$10000,0)))</f>
        <v>437.06797161762398</v>
      </c>
      <c r="X17" s="114">
        <f>VALUE(INDEX('Incidence_basic-data'!$H$2:$H$10000,MATCH(Tumour_list_final!$A$1&amp;"3"&amp;Incidence!$D$13&amp;LEFT(Incidence!$E17,1),'Incidence_basic-data'!$A$2:$A$10000,0)))</f>
        <v>407.144321086189</v>
      </c>
      <c r="Y17" s="114">
        <f>VALUE(INDEX('Incidence_basic-data'!$I$2:$I$10000,MATCH(Tumour_list_final!$A$1&amp;"3"&amp;Incidence!$D$13&amp;LEFT(Incidence!$E17,1),'Incidence_basic-data'!$A$2:$A$10000,0)))</f>
        <v>405.43941636550397</v>
      </c>
      <c r="Z17" s="114">
        <f>VALUE(INDEX('Incidence_basic-data'!$J$2:$J$10000,MATCH(Tumour_list_final!$A$1&amp;"3"&amp;Incidence!$D$13&amp;LEFT(Incidence!$E17,1),'Incidence_basic-data'!$A$2:$A$10000,0)))</f>
        <v>408.84922580687402</v>
      </c>
      <c r="AA17" s="115">
        <f>VALUE(INDEX('Incidence_basic-data'!$K$2:$K$10000,MATCH(Tumour_list_final!$A$1&amp;"3"&amp;Incidence!$D$13&amp;LEFT(Incidence!$E17,1),'Incidence_basic-data'!$A$2:$A$10000,0)))</f>
        <v>1.1505816504242199</v>
      </c>
      <c r="AB17" s="121">
        <f>VALUE(INDEX('Incidence_basic-data'!$L$2:$L$10000,MATCH(Tumour_list_final!$A$1&amp;"3"&amp;Incidence!$D$13&amp;LEFT(Incidence!$E17,1),'Incidence_basic-data'!$A$2:$A$10000,0)))</f>
        <v>5476.2180248282502</v>
      </c>
    </row>
    <row r="18" spans="4:28" ht="12" thickBot="1" x14ac:dyDescent="0.25">
      <c r="D18" s="291"/>
      <c r="E18" s="122" t="s">
        <v>46</v>
      </c>
      <c r="F18" s="123">
        <f>VALUE(INDEX('Incidence_basic-data'!$F$2:$F$10000,MATCH(Tumour_list_final!$A$1&amp;"1"&amp;Incidence!$D$13&amp;"6",'Incidence_basic-data'!$A$2:$A$10000,0)))</f>
        <v>598173</v>
      </c>
      <c r="G18" s="124">
        <f>VALUE(INDEX('Incidence_basic-data'!$G$2:$G$10000,MATCH(Tumour_list_final!$A$1&amp;"1"&amp;Incidence!$D$13&amp;"6",'Incidence_basic-data'!$A$2:$A$10000,0)))</f>
        <v>489.591616163146</v>
      </c>
      <c r="H18" s="124">
        <f>VALUE(INDEX('Incidence_basic-data'!$H$2:$H$10000,MATCH(Tumour_list_final!$A$1&amp;"1"&amp;Incidence!$D$13&amp;"6",'Incidence_basic-data'!$A$2:$A$10000,0)))</f>
        <v>412.92104540452601</v>
      </c>
      <c r="I18" s="124">
        <f>VALUE(INDEX('Incidence_basic-data'!$I$2:$I$10000,MATCH(Tumour_list_final!$A$1&amp;"1"&amp;Incidence!$D$13&amp;"6",'Incidence_basic-data'!$A$2:$A$10000,0)))</f>
        <v>411.87461659833298</v>
      </c>
      <c r="J18" s="124">
        <f>VALUE(INDEX('Incidence_basic-data'!$J$2:$J$10000,MATCH(Tumour_list_final!$A$1&amp;"1"&amp;Incidence!$D$13&amp;"6",'Incidence_basic-data'!$A$2:$A$10000,0)))</f>
        <v>413.96747421071899</v>
      </c>
      <c r="K18" s="125">
        <f>VALUE(INDEX('Incidence_basic-data'!$K$2:$K$10000,MATCH(Tumour_list_final!$A$1&amp;"1"&amp;Incidence!$D$13&amp;"6",'Incidence_basic-data'!$A$2:$A$10000,0)))</f>
        <v>0</v>
      </c>
      <c r="L18" s="126">
        <f>VALUE(INDEX('Incidence_basic-data'!$L$2:$L$10000,MATCH(Tumour_list_final!$A$1&amp;"1"&amp;Incidence!$D$13&amp;"6",'Incidence_basic-data'!$A$2:$A$10000,0)))</f>
        <v>8254.1244851947704</v>
      </c>
      <c r="M18" s="127"/>
      <c r="N18" s="128">
        <f>VALUE(INDEX('Incidence_basic-data'!$F$2:$F$10000,MATCH(Tumour_list_final!$A$1&amp;"2"&amp;Incidence!$D$13&amp;"6",'Incidence_basic-data'!$A$2:$A$10000,0)))</f>
        <v>592767</v>
      </c>
      <c r="O18" s="124">
        <f>VALUE(INDEX('Incidence_basic-data'!$G$2:$G$10000,MATCH(Tumour_list_final!$A$1&amp;"2"&amp;Incidence!$D$13&amp;"6",'Incidence_basic-data'!$A$2:$A$10000,0)))</f>
        <v>465.45794141367401</v>
      </c>
      <c r="P18" s="124">
        <f>VALUE(INDEX('Incidence_basic-data'!$H$2:$H$10000,MATCH(Tumour_list_final!$A$1&amp;"2"&amp;Incidence!$D$13&amp;"6",'Incidence_basic-data'!$A$2:$A$10000,0)))</f>
        <v>351.22580930875199</v>
      </c>
      <c r="Q18" s="124">
        <f>VALUE(INDEX('Incidence_basic-data'!$I$2:$I$10000,MATCH(Tumour_list_final!$A$1&amp;"2"&amp;Incidence!$D$13&amp;"6",'Incidence_basic-data'!$A$2:$A$10000,0)))</f>
        <v>350.33167968425602</v>
      </c>
      <c r="R18" s="124">
        <f>VALUE(INDEX('Incidence_basic-data'!$J$2:$J$10000,MATCH(Tumour_list_final!$A$1&amp;"2"&amp;Incidence!$D$13&amp;"6",'Incidence_basic-data'!$A$2:$A$10000,0)))</f>
        <v>352.11993893324802</v>
      </c>
      <c r="S18" s="125">
        <f>VALUE(INDEX('Incidence_basic-data'!$K$2:$K$10000,MATCH(Tumour_list_final!$A$1&amp;"2"&amp;Incidence!$D$13&amp;"6",'Incidence_basic-data'!$A$2:$A$10000,0)))</f>
        <v>0</v>
      </c>
      <c r="T18" s="129">
        <f>VALUE(INDEX('Incidence_basic-data'!$L$2:$L$10000,MATCH(Tumour_list_final!$A$1&amp;"2"&amp;Incidence!$D$13&amp;"6",'Incidence_basic-data'!$A$2:$A$10000,0)))</f>
        <v>6093.0725829516377</v>
      </c>
      <c r="U18" s="127"/>
      <c r="V18" s="130">
        <f>VALUE(INDEX('Incidence_basic-data'!$F$2:$F$10000,MATCH(Tumour_list_final!$A$1&amp;"3"&amp;Incidence!$D$13&amp;"6",'Incidence_basic-data'!$A$2:$A$10000,0)))</f>
        <v>1190940</v>
      </c>
      <c r="W18" s="124">
        <f>VALUE(INDEX('Incidence_basic-data'!$G$2:$G$10000,MATCH(Tumour_list_final!$A$1&amp;"3"&amp;Incidence!$D$13&amp;"6",'Incidence_basic-data'!$A$2:$A$10000,0)))</f>
        <v>477.27460116448202</v>
      </c>
      <c r="X18" s="124">
        <f>VALUE(INDEX('Incidence_basic-data'!$H$2:$H$10000,MATCH(Tumour_list_final!$A$1&amp;"3"&amp;Incidence!$D$13&amp;"6",'Incidence_basic-data'!$A$2:$A$10000,0)))</f>
        <v>373.77382995823098</v>
      </c>
      <c r="Y18" s="124">
        <f>VALUE(INDEX('Incidence_basic-data'!$I$2:$I$10000,MATCH(Tumour_list_final!$A$1&amp;"3"&amp;Incidence!$D$13&amp;"6",'Incidence_basic-data'!$A$2:$A$10000,0)))</f>
        <v>373.10252474327001</v>
      </c>
      <c r="Z18" s="124">
        <f>VALUE(INDEX('Incidence_basic-data'!$J$2:$J$10000,MATCH(Tumour_list_final!$A$1&amp;"3"&amp;Incidence!$D$13&amp;"6",'Incidence_basic-data'!$A$2:$A$10000,0)))</f>
        <v>374.445135173192</v>
      </c>
      <c r="AA18" s="125">
        <f>VALUE(INDEX('Incidence_basic-data'!$K$2:$K$10000,MATCH(Tumour_list_final!$A$1&amp;"3"&amp;Incidence!$D$13&amp;"6",'Incidence_basic-data'!$A$2:$A$10000,0)))</f>
        <v>0</v>
      </c>
      <c r="AB18" s="131">
        <f>VALUE(INDEX('Incidence_basic-data'!$L$2:$L$10000,MATCH(Tumour_list_final!$A$1&amp;"3"&amp;Incidence!$D$13&amp;"6",'Incidence_basic-data'!$A$2:$A$10000,0)))</f>
        <v>12879.67568838714</v>
      </c>
    </row>
    <row r="19" spans="4:28" ht="6" customHeight="1" thickBot="1" x14ac:dyDescent="0.25">
      <c r="E19" s="132"/>
      <c r="F19" s="133"/>
      <c r="G19" s="134"/>
      <c r="H19" s="134"/>
      <c r="I19" s="134"/>
      <c r="J19" s="134"/>
      <c r="K19" s="135"/>
      <c r="L19" s="136"/>
      <c r="M19" s="137"/>
      <c r="N19" s="138"/>
      <c r="O19" s="134"/>
      <c r="P19" s="134"/>
      <c r="Q19" s="134"/>
      <c r="R19" s="134"/>
      <c r="S19" s="135"/>
      <c r="T19" s="139"/>
      <c r="U19" s="137"/>
      <c r="V19" s="140"/>
      <c r="W19" s="134"/>
      <c r="X19" s="134"/>
      <c r="Y19" s="134"/>
      <c r="Z19" s="134"/>
      <c r="AA19" s="135"/>
      <c r="AB19" s="141"/>
    </row>
    <row r="20" spans="4:28" x14ac:dyDescent="0.2">
      <c r="D20" s="289" t="s">
        <v>48</v>
      </c>
      <c r="E20" s="88" t="s">
        <v>44</v>
      </c>
      <c r="F20" s="142">
        <f>VALUE(INDEX('Incidence_basic-data'!$F$2:$F$10000,MATCH(Tumour_list_final!$A$1&amp;"1"&amp;Incidence!$D$20&amp;LEFT(Incidence!$E20,1),'Incidence_basic-data'!$A$2:$A$10000,0)))</f>
        <v>132622</v>
      </c>
      <c r="G20" s="99">
        <f>VALUE(INDEX('Incidence_basic-data'!$G$2:$G$10000,MATCH(Tumour_list_final!$A$1&amp;"1"&amp;Incidence!$D$20&amp;LEFT(Incidence!$E20,1),'Incidence_basic-data'!$A$2:$A$10000,0)))</f>
        <v>519.20029483805502</v>
      </c>
      <c r="H20" s="99">
        <f>VALUE(INDEX('Incidence_basic-data'!$H$2:$H$10000,MATCH(Tumour_list_final!$A$1&amp;"1"&amp;Incidence!$D$20&amp;LEFT(Incidence!$E20,1),'Incidence_basic-data'!$A$2:$A$10000,0)))</f>
        <v>390.92889408970098</v>
      </c>
      <c r="I20" s="99">
        <f>VALUE(INDEX('Incidence_basic-data'!$I$2:$I$10000,MATCH(Tumour_list_final!$A$1&amp;"1"&amp;Incidence!$D$20&amp;LEFT(Incidence!$E20,1),'Incidence_basic-data'!$A$2:$A$10000,0)))</f>
        <v>388.82489253795598</v>
      </c>
      <c r="J20" s="99">
        <f>VALUE(INDEX('Incidence_basic-data'!$J$2:$J$10000,MATCH(Tumour_list_final!$A$1&amp;"1"&amp;Incidence!$D$20&amp;LEFT(Incidence!$E20,1),'Incidence_basic-data'!$A$2:$A$10000,0)))</f>
        <v>393.03289564144598</v>
      </c>
      <c r="K20" s="100">
        <f>VALUE(INDEX('Incidence_basic-data'!$K$2:$K$10000,MATCH(Tumour_list_final!$A$1&amp;"1"&amp;Incidence!$D$20&amp;LEFT(Incidence!$E20,1),'Incidence_basic-data'!$A$2:$A$10000,0)))</f>
        <v>1</v>
      </c>
      <c r="L20" s="143">
        <f>VALUE(INDEX('Incidence_basic-data'!$L$2:$L$10000,MATCH(Tumour_list_final!$A$1&amp;"1"&amp;Incidence!$D$20&amp;LEFT(Incidence!$E20,1),'Incidence_basic-data'!$A$2:$A$10000,0)))</f>
        <v>0</v>
      </c>
      <c r="M20" s="93"/>
      <c r="N20" s="144">
        <f>VALUE(INDEX('Incidence_basic-data'!$F$2:$F$10000,MATCH(Tumour_list_final!$A$1&amp;"2"&amp;Incidence!$D$20&amp;LEFT(Incidence!$E20,1),'Incidence_basic-data'!$A$2:$A$10000,0)))</f>
        <v>126294</v>
      </c>
      <c r="O20" s="99">
        <f>VALUE(INDEX('Incidence_basic-data'!$G$2:$G$10000,MATCH(Tumour_list_final!$A$1&amp;"2"&amp;Incidence!$D$20&amp;LEFT(Incidence!$E20,1),'Incidence_basic-data'!$A$2:$A$10000,0)))</f>
        <v>487.24615988961102</v>
      </c>
      <c r="P20" s="99">
        <f>VALUE(INDEX('Incidence_basic-data'!$H$2:$H$10000,MATCH(Tumour_list_final!$A$1&amp;"2"&amp;Incidence!$D$20&amp;LEFT(Incidence!$E20,1),'Incidence_basic-data'!$A$2:$A$10000,0)))</f>
        <v>349.66940612225801</v>
      </c>
      <c r="Q20" s="99">
        <f>VALUE(INDEX('Incidence_basic-data'!$I$2:$I$10000,MATCH(Tumour_list_final!$A$1&amp;"2"&amp;Incidence!$D$20&amp;LEFT(Incidence!$E20,1),'Incidence_basic-data'!$A$2:$A$10000,0)))</f>
        <v>347.74089411130001</v>
      </c>
      <c r="R20" s="99">
        <f>VALUE(INDEX('Incidence_basic-data'!$J$2:$J$10000,MATCH(Tumour_list_final!$A$1&amp;"2"&amp;Incidence!$D$20&amp;LEFT(Incidence!$E20,1),'Incidence_basic-data'!$A$2:$A$10000,0)))</f>
        <v>351.59791813321601</v>
      </c>
      <c r="S20" s="100">
        <f>VALUE(INDEX('Incidence_basic-data'!$K$2:$K$10000,MATCH(Tumour_list_final!$A$1&amp;"2"&amp;Incidence!$D$20&amp;LEFT(Incidence!$E20,1),'Incidence_basic-data'!$A$2:$A$10000,0)))</f>
        <v>1</v>
      </c>
      <c r="T20" s="145">
        <f>VALUE(INDEX('Incidence_basic-data'!$L$2:$L$10000,MATCH(Tumour_list_final!$A$1&amp;"2"&amp;Incidence!$D$20&amp;LEFT(Incidence!$E20,1),'Incidence_basic-data'!$A$2:$A$10000,0)))</f>
        <v>0</v>
      </c>
      <c r="U20" s="146"/>
      <c r="V20" s="98">
        <f>VALUE(INDEX('Incidence_basic-data'!$F$2:$F$10000,MATCH(Tumour_list_final!$A$1&amp;"3"&amp;Incidence!$D$20&amp;LEFT(Incidence!$E20,1),'Incidence_basic-data'!$A$2:$A$10000,0)))</f>
        <v>258916</v>
      </c>
      <c r="W20" s="99">
        <f>VALUE(INDEX('Incidence_basic-data'!$G$2:$G$10000,MATCH(Tumour_list_final!$A$1&amp;"3"&amp;Incidence!$D$20&amp;LEFT(Incidence!$E20,1),'Incidence_basic-data'!$A$2:$A$10000,0)))</f>
        <v>503.10635862267497</v>
      </c>
      <c r="X20" s="99">
        <f>VALUE(INDEX('Incidence_basic-data'!$H$2:$H$10000,MATCH(Tumour_list_final!$A$1&amp;"3"&amp;Incidence!$D$20&amp;LEFT(Incidence!$E20,1),'Incidence_basic-data'!$A$2:$A$10000,0)))</f>
        <v>366.25538708743602</v>
      </c>
      <c r="Y20" s="99">
        <f>VALUE(INDEX('Incidence_basic-data'!$I$2:$I$10000,MATCH(Tumour_list_final!$A$1&amp;"3"&amp;Incidence!$D$20&amp;LEFT(Incidence!$E20,1),'Incidence_basic-data'!$A$2:$A$10000,0)))</f>
        <v>364.84460268941399</v>
      </c>
      <c r="Z20" s="99">
        <f>VALUE(INDEX('Incidence_basic-data'!$J$2:$J$10000,MATCH(Tumour_list_final!$A$1&amp;"3"&amp;Incidence!$D$20&amp;LEFT(Incidence!$E20,1),'Incidence_basic-data'!$A$2:$A$10000,0)))</f>
        <v>367.66617148545799</v>
      </c>
      <c r="AA20" s="100">
        <f>VALUE(INDEX('Incidence_basic-data'!$K$2:$K$10000,MATCH(Tumour_list_final!$A$1&amp;"3"&amp;Incidence!$D$20&amp;LEFT(Incidence!$E20,1),'Incidence_basic-data'!$A$2:$A$10000,0)))</f>
        <v>1</v>
      </c>
      <c r="AB20" s="101">
        <f>VALUE(INDEX('Incidence_basic-data'!$L$2:$L$10000,MATCH(Tumour_list_final!$A$1&amp;"3"&amp;Incidence!$D$20&amp;LEFT(Incidence!$E20,1),'Incidence_basic-data'!$A$2:$A$10000,0)))</f>
        <v>0</v>
      </c>
    </row>
    <row r="21" spans="4:28" x14ac:dyDescent="0.2">
      <c r="D21" s="290"/>
      <c r="E21" s="102">
        <v>2</v>
      </c>
      <c r="F21" s="103">
        <f>VALUE(INDEX('Incidence_basic-data'!$F$2:$F$10000,MATCH(Tumour_list_final!$A$1&amp;"1"&amp;Incidence!$D$20&amp;LEFT(Incidence!$E21,1),'Incidence_basic-data'!$A$2:$A$10000,0)))</f>
        <v>142933</v>
      </c>
      <c r="G21" s="104">
        <f>VALUE(INDEX('Incidence_basic-data'!$G$2:$G$10000,MATCH(Tumour_list_final!$A$1&amp;"1"&amp;Incidence!$D$20&amp;LEFT(Incidence!$E21,1),'Incidence_basic-data'!$A$2:$A$10000,0)))</f>
        <v>564.19193586006895</v>
      </c>
      <c r="H21" s="104">
        <f>VALUE(INDEX('Incidence_basic-data'!$H$2:$H$10000,MATCH(Tumour_list_final!$A$1&amp;"1"&amp;Incidence!$D$20&amp;LEFT(Incidence!$E21,1),'Incidence_basic-data'!$A$2:$A$10000,0)))</f>
        <v>404.091492690027</v>
      </c>
      <c r="I21" s="104">
        <f>VALUE(INDEX('Incidence_basic-data'!$I$2:$I$10000,MATCH(Tumour_list_final!$A$1&amp;"1"&amp;Incidence!$D$20&amp;LEFT(Incidence!$E21,1),'Incidence_basic-data'!$A$2:$A$10000,0)))</f>
        <v>401.99656265085002</v>
      </c>
      <c r="J21" s="104">
        <f>VALUE(INDEX('Incidence_basic-data'!$J$2:$J$10000,MATCH(Tumour_list_final!$A$1&amp;"1"&amp;Incidence!$D$20&amp;LEFT(Incidence!$E21,1),'Incidence_basic-data'!$A$2:$A$10000,0)))</f>
        <v>406.18642272920403</v>
      </c>
      <c r="K21" s="105">
        <f>VALUE(INDEX('Incidence_basic-data'!$K$2:$K$10000,MATCH(Tumour_list_final!$A$1&amp;"1"&amp;Incidence!$D$20&amp;LEFT(Incidence!$E21,1),'Incidence_basic-data'!$A$2:$A$10000,0)))</f>
        <v>1.03367005815975</v>
      </c>
      <c r="L21" s="106">
        <f>VALUE(INDEX('Incidence_basic-data'!$L$2:$L$10000,MATCH(Tumour_list_final!$A$1&amp;"1"&amp;Incidence!$D$20&amp;LEFT(Incidence!$E21,1),'Incidence_basic-data'!$A$2:$A$10000,0)))</f>
        <v>936.44275066032401</v>
      </c>
      <c r="M21" s="107"/>
      <c r="N21" s="108">
        <f>VALUE(INDEX('Incidence_basic-data'!$F$2:$F$10000,MATCH(Tumour_list_final!$A$1&amp;"2"&amp;Incidence!$D$20&amp;LEFT(Incidence!$E21,1),'Incidence_basic-data'!$A$2:$A$10000,0)))</f>
        <v>138233</v>
      </c>
      <c r="O21" s="104">
        <f>VALUE(INDEX('Incidence_basic-data'!$G$2:$G$10000,MATCH(Tumour_list_final!$A$1&amp;"2"&amp;Incidence!$D$20&amp;LEFT(Incidence!$E21,1),'Incidence_basic-data'!$A$2:$A$10000,0)))</f>
        <v>528.72724730212701</v>
      </c>
      <c r="P21" s="104">
        <f>VALUE(INDEX('Incidence_basic-data'!$H$2:$H$10000,MATCH(Tumour_list_final!$A$1&amp;"2"&amp;Incidence!$D$20&amp;LEFT(Incidence!$E21,1),'Incidence_basic-data'!$A$2:$A$10000,0)))</f>
        <v>358.10380804580501</v>
      </c>
      <c r="Q21" s="104">
        <f>VALUE(INDEX('Incidence_basic-data'!$I$2:$I$10000,MATCH(Tumour_list_final!$A$1&amp;"2"&amp;Incidence!$D$20&amp;LEFT(Incidence!$E21,1),'Incidence_basic-data'!$A$2:$A$10000,0)))</f>
        <v>356.21599430026703</v>
      </c>
      <c r="R21" s="104">
        <f>VALUE(INDEX('Incidence_basic-data'!$J$2:$J$10000,MATCH(Tumour_list_final!$A$1&amp;"2"&amp;Incidence!$D$20&amp;LEFT(Incidence!$E21,1),'Incidence_basic-data'!$A$2:$A$10000,0)))</f>
        <v>359.991621791341</v>
      </c>
      <c r="S21" s="105">
        <f>VALUE(INDEX('Incidence_basic-data'!$K$2:$K$10000,MATCH(Tumour_list_final!$A$1&amp;"2"&amp;Incidence!$D$20&amp;LEFT(Incidence!$E21,1),'Incidence_basic-data'!$A$2:$A$10000,0)))</f>
        <v>1.0241210748663501</v>
      </c>
      <c r="T21" s="109">
        <f>VALUE(INDEX('Incidence_basic-data'!$L$2:$L$10000,MATCH(Tumour_list_final!$A$1&amp;"2"&amp;Incidence!$D$20&amp;LEFT(Incidence!$E21,1),'Incidence_basic-data'!$A$2:$A$10000,0)))</f>
        <v>745.73542156208998</v>
      </c>
      <c r="U21" s="147"/>
      <c r="V21" s="110">
        <f>VALUE(INDEX('Incidence_basic-data'!$F$2:$F$10000,MATCH(Tumour_list_final!$A$1&amp;"3"&amp;Incidence!$D$20&amp;LEFT(Incidence!$E21,1),'Incidence_basic-data'!$A$2:$A$10000,0)))</f>
        <v>281166</v>
      </c>
      <c r="W21" s="104">
        <f>VALUE(INDEX('Incidence_basic-data'!$G$2:$G$10000,MATCH(Tumour_list_final!$A$1&amp;"3"&amp;Incidence!$D$20&amp;LEFT(Incidence!$E21,1),'Incidence_basic-data'!$A$2:$A$10000,0)))</f>
        <v>546.18045004378598</v>
      </c>
      <c r="X21" s="104">
        <f>VALUE(INDEX('Incidence_basic-data'!$H$2:$H$10000,MATCH(Tumour_list_final!$A$1&amp;"3"&amp;Incidence!$D$20&amp;LEFT(Incidence!$E21,1),'Incidence_basic-data'!$A$2:$A$10000,0)))</f>
        <v>376.03624946257003</v>
      </c>
      <c r="Y21" s="104">
        <f>VALUE(INDEX('Incidence_basic-data'!$I$2:$I$10000,MATCH(Tumour_list_final!$A$1&amp;"3"&amp;Incidence!$D$20&amp;LEFT(Incidence!$E21,1),'Incidence_basic-data'!$A$2:$A$10000,0)))</f>
        <v>374.646282804968</v>
      </c>
      <c r="Z21" s="104">
        <f>VALUE(INDEX('Incidence_basic-data'!$J$2:$J$10000,MATCH(Tumour_list_final!$A$1&amp;"3"&amp;Incidence!$D$20&amp;LEFT(Incidence!$E21,1),'Incidence_basic-data'!$A$2:$A$10000,0)))</f>
        <v>377.426216120172</v>
      </c>
      <c r="AA21" s="105">
        <f>VALUE(INDEX('Incidence_basic-data'!$K$2:$K$10000,MATCH(Tumour_list_final!$A$1&amp;"3"&amp;Incidence!$D$20&amp;LEFT(Incidence!$E21,1),'Incidence_basic-data'!$A$2:$A$10000,0)))</f>
        <v>1.026705033482</v>
      </c>
      <c r="AB21" s="111">
        <f>VALUE(INDEX('Incidence_basic-data'!$L$2:$L$10000,MATCH(Tumour_list_final!$A$1&amp;"3"&amp;Incidence!$D$20&amp;LEFT(Incidence!$E21,1),'Incidence_basic-data'!$A$2:$A$10000,0)))</f>
        <v>1492.1038562620299</v>
      </c>
    </row>
    <row r="22" spans="4:28" x14ac:dyDescent="0.2">
      <c r="D22" s="290"/>
      <c r="E22" s="102">
        <v>3</v>
      </c>
      <c r="F22" s="103">
        <f>VALUE(INDEX('Incidence_basic-data'!$F$2:$F$10000,MATCH(Tumour_list_final!$A$1&amp;"1"&amp;Incidence!$D$20&amp;LEFT(Incidence!$E22,1),'Incidence_basic-data'!$A$2:$A$10000,0)))</f>
        <v>138066</v>
      </c>
      <c r="G22" s="104">
        <f>VALUE(INDEX('Incidence_basic-data'!$G$2:$G$10000,MATCH(Tumour_list_final!$A$1&amp;"1"&amp;Incidence!$D$20&amp;LEFT(Incidence!$E22,1),'Incidence_basic-data'!$A$2:$A$10000,0)))</f>
        <v>546.24609417979605</v>
      </c>
      <c r="H22" s="104">
        <f>VALUE(INDEX('Incidence_basic-data'!$H$2:$H$10000,MATCH(Tumour_list_final!$A$1&amp;"1"&amp;Incidence!$D$20&amp;LEFT(Incidence!$E22,1),'Incidence_basic-data'!$A$2:$A$10000,0)))</f>
        <v>416.78039534807499</v>
      </c>
      <c r="I22" s="104">
        <f>VALUE(INDEX('Incidence_basic-data'!$I$2:$I$10000,MATCH(Tumour_list_final!$A$1&amp;"1"&amp;Incidence!$D$20&amp;LEFT(Incidence!$E22,1),'Incidence_basic-data'!$A$2:$A$10000,0)))</f>
        <v>414.58192819015699</v>
      </c>
      <c r="J22" s="104">
        <f>VALUE(INDEX('Incidence_basic-data'!$J$2:$J$10000,MATCH(Tumour_list_final!$A$1&amp;"1"&amp;Incidence!$D$20&amp;LEFT(Incidence!$E22,1),'Incidence_basic-data'!$A$2:$A$10000,0)))</f>
        <v>418.97886250599299</v>
      </c>
      <c r="K22" s="105">
        <f>VALUE(INDEX('Incidence_basic-data'!$K$2:$K$10000,MATCH(Tumour_list_final!$A$1&amp;"1"&amp;Incidence!$D$20&amp;LEFT(Incidence!$E22,1),'Incidence_basic-data'!$A$2:$A$10000,0)))</f>
        <v>1.06612839738687</v>
      </c>
      <c r="L22" s="106">
        <f>VALUE(INDEX('Incidence_basic-data'!$L$2:$L$10000,MATCH(Tumour_list_final!$A$1&amp;"1"&amp;Incidence!$D$20&amp;LEFT(Incidence!$E22,1),'Incidence_basic-data'!$A$2:$A$10000,0)))</f>
        <v>1701.5783772068201</v>
      </c>
      <c r="M22" s="107"/>
      <c r="N22" s="108">
        <f>VALUE(INDEX('Incidence_basic-data'!$F$2:$F$10000,MATCH(Tumour_list_final!$A$1&amp;"2"&amp;Incidence!$D$20&amp;LEFT(Incidence!$E22,1),'Incidence_basic-data'!$A$2:$A$10000,0)))</f>
        <v>137551</v>
      </c>
      <c r="O22" s="104">
        <f>VALUE(INDEX('Incidence_basic-data'!$G$2:$G$10000,MATCH(Tumour_list_final!$A$1&amp;"2"&amp;Incidence!$D$20&amp;LEFT(Incidence!$E22,1),'Incidence_basic-data'!$A$2:$A$10000,0)))</f>
        <v>525.13590250372101</v>
      </c>
      <c r="P22" s="104">
        <f>VALUE(INDEX('Incidence_basic-data'!$H$2:$H$10000,MATCH(Tumour_list_final!$A$1&amp;"2"&amp;Incidence!$D$20&amp;LEFT(Incidence!$E22,1),'Incidence_basic-data'!$A$2:$A$10000,0)))</f>
        <v>367.36891084494903</v>
      </c>
      <c r="Q22" s="104">
        <f>VALUE(INDEX('Incidence_basic-data'!$I$2:$I$10000,MATCH(Tumour_list_final!$A$1&amp;"2"&amp;Incidence!$D$20&amp;LEFT(Incidence!$E22,1),'Incidence_basic-data'!$A$2:$A$10000,0)))</f>
        <v>365.42745912036298</v>
      </c>
      <c r="R22" s="104">
        <f>VALUE(INDEX('Incidence_basic-data'!$J$2:$J$10000,MATCH(Tumour_list_final!$A$1&amp;"2"&amp;Incidence!$D$20&amp;LEFT(Incidence!$E22,1),'Incidence_basic-data'!$A$2:$A$10000,0)))</f>
        <v>369.31036256953502</v>
      </c>
      <c r="S22" s="105">
        <f>VALUE(INDEX('Incidence_basic-data'!$K$2:$K$10000,MATCH(Tumour_list_final!$A$1&amp;"2"&amp;Incidence!$D$20&amp;LEFT(Incidence!$E22,1),'Incidence_basic-data'!$A$2:$A$10000,0)))</f>
        <v>1.0506178247590301</v>
      </c>
      <c r="T22" s="109">
        <f>VALUE(INDEX('Incidence_basic-data'!$L$2:$L$10000,MATCH(Tumour_list_final!$A$1&amp;"2"&amp;Incidence!$D$20&amp;LEFT(Incidence!$E22,1),'Incidence_basic-data'!$A$2:$A$10000,0)))</f>
        <v>1489.6419234908301</v>
      </c>
      <c r="U22" s="147"/>
      <c r="V22" s="110">
        <f>VALUE(INDEX('Incidence_basic-data'!$F$2:$F$10000,MATCH(Tumour_list_final!$A$1&amp;"3"&amp;Incidence!$D$20&amp;LEFT(Incidence!$E22,1),'Incidence_basic-data'!$A$2:$A$10000,0)))</f>
        <v>275617</v>
      </c>
      <c r="W22" s="104">
        <f>VALUE(INDEX('Incidence_basic-data'!$G$2:$G$10000,MATCH(Tumour_list_final!$A$1&amp;"3"&amp;Incidence!$D$20&amp;LEFT(Incidence!$E22,1),'Incidence_basic-data'!$A$2:$A$10000,0)))</f>
        <v>535.50273951238603</v>
      </c>
      <c r="X22" s="104">
        <f>VALUE(INDEX('Incidence_basic-data'!$H$2:$H$10000,MATCH(Tumour_list_final!$A$1&amp;"3"&amp;Incidence!$D$20&amp;LEFT(Incidence!$E22,1),'Incidence_basic-data'!$A$2:$A$10000,0)))</f>
        <v>385.82105000107998</v>
      </c>
      <c r="Y22" s="104">
        <f>VALUE(INDEX('Incidence_basic-data'!$I$2:$I$10000,MATCH(Tumour_list_final!$A$1&amp;"3"&amp;Incidence!$D$20&amp;LEFT(Incidence!$E22,1),'Incidence_basic-data'!$A$2:$A$10000,0)))</f>
        <v>384.38063051021101</v>
      </c>
      <c r="Z22" s="104">
        <f>VALUE(INDEX('Incidence_basic-data'!$J$2:$J$10000,MATCH(Tumour_list_final!$A$1&amp;"3"&amp;Incidence!$D$20&amp;LEFT(Incidence!$E22,1),'Incidence_basic-data'!$A$2:$A$10000,0)))</f>
        <v>387.26146949194901</v>
      </c>
      <c r="AA22" s="105">
        <f>VALUE(INDEX('Incidence_basic-data'!$K$2:$K$10000,MATCH(Tumour_list_final!$A$1&amp;"3"&amp;Incidence!$D$20&amp;LEFT(Incidence!$E22,1),'Incidence_basic-data'!$A$2:$A$10000,0)))</f>
        <v>1.05342081947036</v>
      </c>
      <c r="AB22" s="111">
        <f>VALUE(INDEX('Incidence_basic-data'!$L$2:$L$10000,MATCH(Tumour_list_final!$A$1&amp;"3"&amp;Incidence!$D$20&amp;LEFT(Incidence!$E22,1),'Incidence_basic-data'!$A$2:$A$10000,0)))</f>
        <v>2810.3051049058499</v>
      </c>
    </row>
    <row r="23" spans="4:28" x14ac:dyDescent="0.2">
      <c r="D23" s="290"/>
      <c r="E23" s="102">
        <v>4</v>
      </c>
      <c r="F23" s="103">
        <f>VALUE(INDEX('Incidence_basic-data'!$F$2:$F$10000,MATCH(Tumour_list_final!$A$1&amp;"1"&amp;Incidence!$D$20&amp;LEFT(Incidence!$E23,1),'Incidence_basic-data'!$A$2:$A$10000,0)))</f>
        <v>128979</v>
      </c>
      <c r="G23" s="104">
        <f>VALUE(INDEX('Incidence_basic-data'!$G$2:$G$10000,MATCH(Tumour_list_final!$A$1&amp;"1"&amp;Incidence!$D$20&amp;LEFT(Incidence!$E23,1),'Incidence_basic-data'!$A$2:$A$10000,0)))</f>
        <v>510.53865967006601</v>
      </c>
      <c r="H23" s="104">
        <f>VALUE(INDEX('Incidence_basic-data'!$H$2:$H$10000,MATCH(Tumour_list_final!$A$1&amp;"1"&amp;Incidence!$D$20&amp;LEFT(Incidence!$E23,1),'Incidence_basic-data'!$A$2:$A$10000,0)))</f>
        <v>442.46384138734498</v>
      </c>
      <c r="I23" s="104">
        <f>VALUE(INDEX('Incidence_basic-data'!$I$2:$I$10000,MATCH(Tumour_list_final!$A$1&amp;"1"&amp;Incidence!$D$20&amp;LEFT(Incidence!$E23,1),'Incidence_basic-data'!$A$2:$A$10000,0)))</f>
        <v>440.04907926961999</v>
      </c>
      <c r="J23" s="104">
        <f>VALUE(INDEX('Incidence_basic-data'!$J$2:$J$10000,MATCH(Tumour_list_final!$A$1&amp;"1"&amp;Incidence!$D$20&amp;LEFT(Incidence!$E23,1),'Incidence_basic-data'!$A$2:$A$10000,0)))</f>
        <v>444.87860350506998</v>
      </c>
      <c r="K23" s="105">
        <f>VALUE(INDEX('Incidence_basic-data'!$K$2:$K$10000,MATCH(Tumour_list_final!$A$1&amp;"1"&amp;Incidence!$D$20&amp;LEFT(Incidence!$E23,1),'Incidence_basic-data'!$A$2:$A$10000,0)))</f>
        <v>1.13182690785148</v>
      </c>
      <c r="L23" s="106">
        <f>VALUE(INDEX('Incidence_basic-data'!$L$2:$L$10000,MATCH(Tumour_list_final!$A$1&amp;"1"&amp;Incidence!$D$20&amp;LEFT(Incidence!$E23,1),'Incidence_basic-data'!$A$2:$A$10000,0)))</f>
        <v>2879.8323337571001</v>
      </c>
      <c r="M23" s="107"/>
      <c r="N23" s="108">
        <f>VALUE(INDEX('Incidence_basic-data'!$F$2:$F$10000,MATCH(Tumour_list_final!$A$1&amp;"2"&amp;Incidence!$D$20&amp;LEFT(Incidence!$E23,1),'Incidence_basic-data'!$A$2:$A$10000,0)))</f>
        <v>129135</v>
      </c>
      <c r="O23" s="104">
        <f>VALUE(INDEX('Incidence_basic-data'!$G$2:$G$10000,MATCH(Tumour_list_final!$A$1&amp;"2"&amp;Incidence!$D$20&amp;LEFT(Incidence!$E23,1),'Incidence_basic-data'!$A$2:$A$10000,0)))</f>
        <v>492.399729059084</v>
      </c>
      <c r="P23" s="104">
        <f>VALUE(INDEX('Incidence_basic-data'!$H$2:$H$10000,MATCH(Tumour_list_final!$A$1&amp;"2"&amp;Incidence!$D$20&amp;LEFT(Incidence!$E23,1),'Incidence_basic-data'!$A$2:$A$10000,0)))</f>
        <v>376.99002579987803</v>
      </c>
      <c r="Q23" s="104">
        <f>VALUE(INDEX('Incidence_basic-data'!$I$2:$I$10000,MATCH(Tumour_list_final!$A$1&amp;"2"&amp;Incidence!$D$20&amp;LEFT(Incidence!$E23,1),'Incidence_basic-data'!$A$2:$A$10000,0)))</f>
        <v>374.933832460784</v>
      </c>
      <c r="R23" s="104">
        <f>VALUE(INDEX('Incidence_basic-data'!$J$2:$J$10000,MATCH(Tumour_list_final!$A$1&amp;"2"&amp;Incidence!$D$20&amp;LEFT(Incidence!$E23,1),'Incidence_basic-data'!$A$2:$A$10000,0)))</f>
        <v>379.04621913897199</v>
      </c>
      <c r="S23" s="105">
        <f>VALUE(INDEX('Incidence_basic-data'!$K$2:$K$10000,MATCH(Tumour_list_final!$A$1&amp;"2"&amp;Incidence!$D$20&amp;LEFT(Incidence!$E23,1),'Incidence_basic-data'!$A$2:$A$10000,0)))</f>
        <v>1.0781327139271299</v>
      </c>
      <c r="T23" s="109">
        <f>VALUE(INDEX('Incidence_basic-data'!$L$2:$L$10000,MATCH(Tumour_list_final!$A$1&amp;"2"&amp;Incidence!$D$20&amp;LEFT(Incidence!$E23,1),'Incidence_basic-data'!$A$2:$A$10000,0)))</f>
        <v>1947.0456242908699</v>
      </c>
      <c r="U23" s="147"/>
      <c r="V23" s="110">
        <f>VALUE(INDEX('Incidence_basic-data'!$F$2:$F$10000,MATCH(Tumour_list_final!$A$1&amp;"3"&amp;Incidence!$D$20&amp;LEFT(Incidence!$E23,1),'Incidence_basic-data'!$A$2:$A$10000,0)))</f>
        <v>258114</v>
      </c>
      <c r="W23" s="104">
        <f>VALUE(INDEX('Incidence_basic-data'!$G$2:$G$10000,MATCH(Tumour_list_final!$A$1&amp;"3"&amp;Incidence!$D$20&amp;LEFT(Incidence!$E23,1),'Incidence_basic-data'!$A$2:$A$10000,0)))</f>
        <v>501.29968635412899</v>
      </c>
      <c r="X23" s="104">
        <f>VALUE(INDEX('Incidence_basic-data'!$H$2:$H$10000,MATCH(Tumour_list_final!$A$1&amp;"3"&amp;Incidence!$D$20&amp;LEFT(Incidence!$E23,1),'Incidence_basic-data'!$A$2:$A$10000,0)))</f>
        <v>401.89923758795101</v>
      </c>
      <c r="Y23" s="104">
        <f>VALUE(INDEX('Incidence_basic-data'!$I$2:$I$10000,MATCH(Tumour_list_final!$A$1&amp;"3"&amp;Incidence!$D$20&amp;LEFT(Incidence!$E23,1),'Incidence_basic-data'!$A$2:$A$10000,0)))</f>
        <v>400.34875293049203</v>
      </c>
      <c r="Z23" s="104">
        <f>VALUE(INDEX('Incidence_basic-data'!$J$2:$J$10000,MATCH(Tumour_list_final!$A$1&amp;"3"&amp;Incidence!$D$20&amp;LEFT(Incidence!$E23,1),'Incidence_basic-data'!$A$2:$A$10000,0)))</f>
        <v>403.44972224540999</v>
      </c>
      <c r="AA23" s="105">
        <f>VALUE(INDEX('Incidence_basic-data'!$K$2:$K$10000,MATCH(Tumour_list_final!$A$1&amp;"3"&amp;Incidence!$D$20&amp;LEFT(Incidence!$E23,1),'Incidence_basic-data'!$A$2:$A$10000,0)))</f>
        <v>1.0973196620641299</v>
      </c>
      <c r="AB23" s="111">
        <f>VALUE(INDEX('Incidence_basic-data'!$L$2:$L$10000,MATCH(Tumour_list_final!$A$1&amp;"3"&amp;Incidence!$D$20&amp;LEFT(Incidence!$E23,1),'Incidence_basic-data'!$A$2:$A$10000,0)))</f>
        <v>4318.7761660978904</v>
      </c>
    </row>
    <row r="24" spans="4:28" x14ac:dyDescent="0.2">
      <c r="D24" s="290"/>
      <c r="E24" s="112" t="s">
        <v>45</v>
      </c>
      <c r="F24" s="113">
        <f>VALUE(INDEX('Incidence_basic-data'!$F$2:$F$10000,MATCH(Tumour_list_final!$A$1&amp;"1"&amp;Incidence!$D$20&amp;LEFT(Incidence!$E24,1),'Incidence_basic-data'!$A$2:$A$10000,0)))</f>
        <v>118399</v>
      </c>
      <c r="G24" s="114">
        <f>VALUE(INDEX('Incidence_basic-data'!$G$2:$G$10000,MATCH(Tumour_list_final!$A$1&amp;"1"&amp;Incidence!$D$20&amp;LEFT(Incidence!$E24,1),'Incidence_basic-data'!$A$2:$A$10000,0)))</f>
        <v>469.42268214051302</v>
      </c>
      <c r="H24" s="114">
        <f>VALUE(INDEX('Incidence_basic-data'!$H$2:$H$10000,MATCH(Tumour_list_final!$A$1&amp;"1"&amp;Incidence!$D$20&amp;LEFT(Incidence!$E24,1),'Incidence_basic-data'!$A$2:$A$10000,0)))</f>
        <v>484.99888955906403</v>
      </c>
      <c r="I24" s="114">
        <f>VALUE(INDEX('Incidence_basic-data'!$I$2:$I$10000,MATCH(Tumour_list_final!$A$1&amp;"1"&amp;Incidence!$D$20&amp;LEFT(Incidence!$E24,1),'Incidence_basic-data'!$A$2:$A$10000,0)))</f>
        <v>482.23625908299903</v>
      </c>
      <c r="J24" s="114">
        <f>VALUE(INDEX('Incidence_basic-data'!$J$2:$J$10000,MATCH(Tumour_list_final!$A$1&amp;"1"&amp;Incidence!$D$20&amp;LEFT(Incidence!$E24,1),'Incidence_basic-data'!$A$2:$A$10000,0)))</f>
        <v>487.76152003512902</v>
      </c>
      <c r="K24" s="115">
        <f>VALUE(INDEX('Incidence_basic-data'!$K$2:$K$10000,MATCH(Tumour_list_final!$A$1&amp;"1"&amp;Incidence!$D$20&amp;LEFT(Incidence!$E24,1),'Incidence_basic-data'!$A$2:$A$10000,0)))</f>
        <v>1.24063198420882</v>
      </c>
      <c r="L24" s="116">
        <f>VALUE(INDEX('Incidence_basic-data'!$L$2:$L$10000,MATCH(Tumour_list_final!$A$1&amp;"1"&amp;Incidence!$D$20&amp;LEFT(Incidence!$E24,1),'Incidence_basic-data'!$A$2:$A$10000,0)))</f>
        <v>4412.49019920297</v>
      </c>
      <c r="M24" s="117"/>
      <c r="N24" s="118">
        <f>VALUE(INDEX('Incidence_basic-data'!$F$2:$F$10000,MATCH(Tumour_list_final!$A$1&amp;"2"&amp;Incidence!$D$20&amp;LEFT(Incidence!$E24,1),'Incidence_basic-data'!$A$2:$A$10000,0)))</f>
        <v>114571</v>
      </c>
      <c r="O24" s="114">
        <f>VALUE(INDEX('Incidence_basic-data'!$G$2:$G$10000,MATCH(Tumour_list_final!$A$1&amp;"2"&amp;Incidence!$D$20&amp;LEFT(Incidence!$E24,1),'Incidence_basic-data'!$A$2:$A$10000,0)))</f>
        <v>436.35468131513699</v>
      </c>
      <c r="P24" s="114">
        <f>VALUE(INDEX('Incidence_basic-data'!$H$2:$H$10000,MATCH(Tumour_list_final!$A$1&amp;"2"&amp;Incidence!$D$20&amp;LEFT(Incidence!$E24,1),'Incidence_basic-data'!$A$2:$A$10000,0)))</f>
        <v>395.518456230504</v>
      </c>
      <c r="Q24" s="114">
        <f>VALUE(INDEX('Incidence_basic-data'!$I$2:$I$10000,MATCH(Tumour_list_final!$A$1&amp;"2"&amp;Incidence!$D$20&amp;LEFT(Incidence!$E24,1),'Incidence_basic-data'!$A$2:$A$10000,0)))</f>
        <v>393.22819261620299</v>
      </c>
      <c r="R24" s="114">
        <f>VALUE(INDEX('Incidence_basic-data'!$J$2:$J$10000,MATCH(Tumour_list_final!$A$1&amp;"2"&amp;Incidence!$D$20&amp;LEFT(Incidence!$E24,1),'Incidence_basic-data'!$A$2:$A$10000,0)))</f>
        <v>397.80871984480501</v>
      </c>
      <c r="S24" s="115">
        <f>VALUE(INDEX('Incidence_basic-data'!$K$2:$K$10000,MATCH(Tumour_list_final!$A$1&amp;"2"&amp;Incidence!$D$20&amp;LEFT(Incidence!$E24,1),'Incidence_basic-data'!$A$2:$A$10000,0)))</f>
        <v>1.1311211370096701</v>
      </c>
      <c r="T24" s="119">
        <f>VALUE(INDEX('Incidence_basic-data'!$L$2:$L$10000,MATCH(Tumour_list_final!$A$1&amp;"2"&amp;Incidence!$D$20&amp;LEFT(Incidence!$E24,1),'Incidence_basic-data'!$A$2:$A$10000,0)))</f>
        <v>2637.5791874124702</v>
      </c>
      <c r="U24" s="148"/>
      <c r="V24" s="120">
        <f>VALUE(INDEX('Incidence_basic-data'!$F$2:$F$10000,MATCH(Tumour_list_final!$A$1&amp;"3"&amp;Incidence!$D$20&amp;LEFT(Incidence!$E24,1),'Incidence_basic-data'!$A$2:$A$10000,0)))</f>
        <v>232970</v>
      </c>
      <c r="W24" s="114">
        <f>VALUE(INDEX('Incidence_basic-data'!$G$2:$G$10000,MATCH(Tumour_list_final!$A$1&amp;"3"&amp;Incidence!$D$20&amp;LEFT(Incidence!$E24,1),'Incidence_basic-data'!$A$2:$A$10000,0)))</f>
        <v>452.55653649509998</v>
      </c>
      <c r="X24" s="114">
        <f>VALUE(INDEX('Incidence_basic-data'!$H$2:$H$10000,MATCH(Tumour_list_final!$A$1&amp;"3"&amp;Incidence!$D$20&amp;LEFT(Incidence!$E24,1),'Incidence_basic-data'!$A$2:$A$10000,0)))</f>
        <v>432.073093395802</v>
      </c>
      <c r="Y24" s="114">
        <f>VALUE(INDEX('Incidence_basic-data'!$I$2:$I$10000,MATCH(Tumour_list_final!$A$1&amp;"3"&amp;Incidence!$D$20&amp;LEFT(Incidence!$E24,1),'Incidence_basic-data'!$A$2:$A$10000,0)))</f>
        <v>430.31855331491101</v>
      </c>
      <c r="Z24" s="114">
        <f>VALUE(INDEX('Incidence_basic-data'!$J$2:$J$10000,MATCH(Tumour_list_final!$A$1&amp;"3"&amp;Incidence!$D$20&amp;LEFT(Incidence!$E24,1),'Incidence_basic-data'!$A$2:$A$10000,0)))</f>
        <v>433.82763347669299</v>
      </c>
      <c r="AA24" s="115">
        <f>VALUE(INDEX('Incidence_basic-data'!$K$2:$K$10000,MATCH(Tumour_list_final!$A$1&amp;"3"&amp;Incidence!$D$20&amp;LEFT(Incidence!$E24,1),'Incidence_basic-data'!$A$2:$A$10000,0)))</f>
        <v>1.1797044047099701</v>
      </c>
      <c r="AB24" s="121">
        <f>VALUE(INDEX('Incidence_basic-data'!$L$2:$L$10000,MATCH(Tumour_list_final!$A$1&amp;"3"&amp;Incidence!$D$20&amp;LEFT(Incidence!$E24,1),'Incidence_basic-data'!$A$2:$A$10000,0)))</f>
        <v>6662.1200437136104</v>
      </c>
    </row>
    <row r="25" spans="4:28" ht="12" thickBot="1" x14ac:dyDescent="0.25">
      <c r="D25" s="291"/>
      <c r="E25" s="122" t="s">
        <v>46</v>
      </c>
      <c r="F25" s="149">
        <f>VALUE(INDEX('Incidence_basic-data'!$F$2:$F$10000,MATCH(Tumour_list_final!$A$1&amp;"1"&amp;Incidence!$D$20&amp;"6",'Incidence_basic-data'!$A$2:$A$10000,0)))</f>
        <v>660999</v>
      </c>
      <c r="G25" s="150">
        <f>VALUE(INDEX('Incidence_basic-data'!$G$2:$G$10000,MATCH(Tumour_list_final!$A$1&amp;"1"&amp;Incidence!$D$20&amp;"6",'Incidence_basic-data'!$A$2:$A$10000,0)))</f>
        <v>521.95689215467496</v>
      </c>
      <c r="H25" s="150">
        <f>VALUE(INDEX('Incidence_basic-data'!$H$2:$H$10000,MATCH(Tumour_list_final!$A$1&amp;"1"&amp;Incidence!$D$20&amp;"6",'Incidence_basic-data'!$A$2:$A$10000,0)))</f>
        <v>423.56117488822503</v>
      </c>
      <c r="I25" s="150">
        <f>VALUE(INDEX('Incidence_basic-data'!$I$2:$I$10000,MATCH(Tumour_list_final!$A$1&amp;"1"&amp;Incidence!$D$20&amp;"6",'Incidence_basic-data'!$A$2:$A$10000,0)))</f>
        <v>422.540066569212</v>
      </c>
      <c r="J25" s="150">
        <f>VALUE(INDEX('Incidence_basic-data'!$J$2:$J$10000,MATCH(Tumour_list_final!$A$1&amp;"1"&amp;Incidence!$D$20&amp;"6",'Incidence_basic-data'!$A$2:$A$10000,0)))</f>
        <v>424.58228320723799</v>
      </c>
      <c r="K25" s="151">
        <f>VALUE(INDEX('Incidence_basic-data'!$K$2:$K$10000,MATCH(Tumour_list_final!$A$1&amp;"1"&amp;Incidence!$D$20&amp;"6",'Incidence_basic-data'!$A$2:$A$10000,0)))</f>
        <v>0</v>
      </c>
      <c r="L25" s="152">
        <f>VALUE(INDEX('Incidence_basic-data'!$L$2:$L$10000,MATCH(Tumour_list_final!$A$1&amp;"1"&amp;Incidence!$D$20&amp;"6",'Incidence_basic-data'!$A$2:$A$10000,0)))</f>
        <v>9930.3436608272132</v>
      </c>
      <c r="M25" s="127"/>
      <c r="N25" s="153">
        <f>VALUE(INDEX('Incidence_basic-data'!$F$2:$F$10000,MATCH(Tumour_list_final!$A$1&amp;"2"&amp;Incidence!$D$20&amp;"6",'Incidence_basic-data'!$A$2:$A$10000,0)))</f>
        <v>645784</v>
      </c>
      <c r="O25" s="154">
        <f>VALUE(INDEX('Incidence_basic-data'!$G$2:$G$10000,MATCH(Tumour_list_final!$A$1&amp;"2"&amp;Incidence!$D$20&amp;"6",'Incidence_basic-data'!$A$2:$A$10000,0)))</f>
        <v>493.945661739787</v>
      </c>
      <c r="P25" s="154">
        <f>VALUE(INDEX('Incidence_basic-data'!$H$2:$H$10000,MATCH(Tumour_list_final!$A$1&amp;"2"&amp;Incidence!$D$20&amp;"6",'Incidence_basic-data'!$A$2:$A$10000,0)))</f>
        <v>367.52070529914698</v>
      </c>
      <c r="Q25" s="154">
        <f>VALUE(INDEX('Incidence_basic-data'!$I$2:$I$10000,MATCH(Tumour_list_final!$A$1&amp;"2"&amp;Incidence!$D$20&amp;"6",'Incidence_basic-data'!$A$2:$A$10000,0)))</f>
        <v>366.62432099717</v>
      </c>
      <c r="R25" s="154">
        <f>VALUE(INDEX('Incidence_basic-data'!$J$2:$J$10000,MATCH(Tumour_list_final!$A$1&amp;"2"&amp;Incidence!$D$20&amp;"6",'Incidence_basic-data'!$A$2:$A$10000,0)))</f>
        <v>368.41708960112402</v>
      </c>
      <c r="S25" s="155">
        <f>VALUE(INDEX('Incidence_basic-data'!$K$2:$K$10000,MATCH(Tumour_list_final!$A$1&amp;"2"&amp;Incidence!$D$20&amp;"6",'Incidence_basic-data'!$A$2:$A$10000,0)))</f>
        <v>0</v>
      </c>
      <c r="T25" s="156">
        <f>VALUE(INDEX('Incidence_basic-data'!$L$2:$L$10000,MATCH(Tumour_list_final!$A$1&amp;"2"&amp;Incidence!$D$20&amp;"6",'Incidence_basic-data'!$A$2:$A$10000,0)))</f>
        <v>6820.0021567562599</v>
      </c>
      <c r="U25" s="127"/>
      <c r="V25" s="130">
        <f>VALUE(INDEX('Incidence_basic-data'!$F$2:$F$10000,MATCH(Tumour_list_final!$A$1&amp;"3"&amp;Incidence!$D$20&amp;"6",'Incidence_basic-data'!$A$2:$A$10000,0)))</f>
        <v>1306783</v>
      </c>
      <c r="W25" s="124">
        <f>VALUE(INDEX('Incidence_basic-data'!$G$2:$G$10000,MATCH(Tumour_list_final!$A$1&amp;"3"&amp;Incidence!$D$20&amp;"6",'Incidence_basic-data'!$A$2:$A$10000,0)))</f>
        <v>507.728100651886</v>
      </c>
      <c r="X25" s="124">
        <f>VALUE(INDEX('Incidence_basic-data'!$H$2:$H$10000,MATCH(Tumour_list_final!$A$1&amp;"3"&amp;Incidence!$D$20&amp;"6",'Incidence_basic-data'!$A$2:$A$10000,0)))</f>
        <v>389.47752241174402</v>
      </c>
      <c r="Y25" s="124">
        <f>VALUE(INDEX('Incidence_basic-data'!$I$2:$I$10000,MATCH(Tumour_list_final!$A$1&amp;"3"&amp;Incidence!$D$20&amp;"6",'Incidence_basic-data'!$A$2:$A$10000,0)))</f>
        <v>388.80973730040699</v>
      </c>
      <c r="Z25" s="124">
        <f>VALUE(INDEX('Incidence_basic-data'!$J$2:$J$10000,MATCH(Tumour_list_final!$A$1&amp;"3"&amp;Incidence!$D$20&amp;"6",'Incidence_basic-data'!$A$2:$A$10000,0)))</f>
        <v>390.14530752308201</v>
      </c>
      <c r="AA25" s="125">
        <f>VALUE(INDEX('Incidence_basic-data'!$K$2:$K$10000,MATCH(Tumour_list_final!$A$1&amp;"3"&amp;Incidence!$D$20&amp;"6",'Incidence_basic-data'!$A$2:$A$10000,0)))</f>
        <v>0</v>
      </c>
      <c r="AB25" s="131">
        <f>VALUE(INDEX('Incidence_basic-data'!$L$2:$L$10000,MATCH(Tumour_list_final!$A$1&amp;"3"&amp;Incidence!$D$20&amp;"6",'Incidence_basic-data'!$A$2:$A$10000,0)))</f>
        <v>15283.30517097938</v>
      </c>
    </row>
    <row r="26" spans="4:28" ht="15" customHeight="1" thickBot="1" x14ac:dyDescent="0.25"/>
    <row r="27" spans="4:28" ht="34.5" thickBot="1" x14ac:dyDescent="0.25">
      <c r="D27" s="200" t="s">
        <v>163</v>
      </c>
      <c r="E27" s="201"/>
      <c r="F27" s="292" t="s">
        <v>112</v>
      </c>
      <c r="G27" s="293"/>
      <c r="H27" s="79" t="s">
        <v>160</v>
      </c>
      <c r="I27" s="79" t="s">
        <v>161</v>
      </c>
      <c r="J27" s="293" t="s">
        <v>110</v>
      </c>
      <c r="K27" s="293"/>
      <c r="L27" s="80" t="s">
        <v>111</v>
      </c>
      <c r="N27" s="283" t="s">
        <v>112</v>
      </c>
      <c r="O27" s="284"/>
      <c r="P27" s="83" t="s">
        <v>160</v>
      </c>
      <c r="Q27" s="83" t="s">
        <v>161</v>
      </c>
      <c r="R27" s="284" t="s">
        <v>110</v>
      </c>
      <c r="S27" s="284"/>
      <c r="T27" s="84" t="s">
        <v>111</v>
      </c>
      <c r="V27" s="276" t="s">
        <v>112</v>
      </c>
      <c r="W27" s="277"/>
      <c r="X27" s="158" t="s">
        <v>160</v>
      </c>
      <c r="Y27" s="158" t="s">
        <v>161</v>
      </c>
      <c r="Z27" s="277" t="s">
        <v>110</v>
      </c>
      <c r="AA27" s="277"/>
      <c r="AB27" s="159" t="s">
        <v>111</v>
      </c>
    </row>
    <row r="28" spans="4:28" x14ac:dyDescent="0.2">
      <c r="D28" s="258" t="str">
        <f>D6</f>
        <v>1996-2000</v>
      </c>
      <c r="E28" s="259"/>
      <c r="F28" s="264">
        <f>IF(ISERROR(MATCH(Tumour_list_final!$A$1&amp;$D28&amp;"1",'Incidence_stats-tests'!$A$2:$A$10000,0)),0,VALUE(INDEX('Incidence_stats-tests'!$E$2:$E$10000,MATCH(Tumour_list_final!$A$1&amp;$D28&amp;"1",'Incidence_stats-tests'!$A$2:$A$10000,0))))</f>
        <v>90.664919999999995</v>
      </c>
      <c r="G28" s="265"/>
      <c r="H28" s="90">
        <f>IF(ISERROR(MATCH(Tumour_list_final!$A$1&amp;$D28&amp;"1",'Incidence_stats-tests'!$A$2:$A$10000,0)),0,VALUE(INDEX('Incidence_stats-tests'!$F$2:$F$10000,MATCH(Tumour_list_final!$A$1&amp;$D28&amp;"1",'Incidence_stats-tests'!$A$2:$A$10000,0))))</f>
        <v>75.67868</v>
      </c>
      <c r="I28" s="90">
        <f>IF(ISERROR(MATCH(Tumour_list_final!$A$1&amp;$D28&amp;"1",'Incidence_stats-tests'!$A$2:$A$10000,0)),0,VALUE(INDEX('Incidence_stats-tests'!$G$2:$G$10000,MATCH(Tumour_list_final!$A$1&amp;$D28&amp;"1",'Incidence_stats-tests'!$A$2:$A$10000,0))))</f>
        <v>105.65116</v>
      </c>
      <c r="J28" s="270">
        <f>IF(ISERROR(MATCH(Tumour_list_final!$A$1&amp;$D28&amp;"1",'Incidence_stats-tests'!$A$2:$A$10000,0)),0,VALUE(INDEX('Incidence_stats-tests'!$H$2:$H$10000,MATCH(Tumour_list_final!$A$1&amp;$D28&amp;"1",'Incidence_stats-tests'!$A$2:$A$10000,0))))</f>
        <v>0.2499124485617211</v>
      </c>
      <c r="K28" s="270" t="e">
        <f>VALUE(INDEX('Mortality_stats-tests'!I$2:I$232,MATCH(Tumour_list_final!$A$1&amp;$D28&amp;"1",'Mortality_stats-tests'!$A$2:$A$232,0)))</f>
        <v>#N/A</v>
      </c>
      <c r="L28" s="160">
        <f>IF(ISERROR(MATCH(Tumour_list_final!$A$1&amp;$D28&amp;"1",'Incidence_stats-tests'!$A$2:$A$10000,0)),0,VALUE(INDEX('Incidence_stats-tests'!$I$2:$I$10000,MATCH(Tumour_list_final!$A$1&amp;$D28&amp;"1",'Incidence_stats-tests'!$A$2:$A$10000,0))))</f>
        <v>2.9999999999999997E-4</v>
      </c>
      <c r="M28" s="93"/>
      <c r="N28" s="285">
        <f>IF(ISERROR(MATCH(Tumour_list_final!$A$1&amp;$D28&amp;"2",'Incidence_stats-tests'!$A$2:$A$10000,0)),0,VALUE(INDEX('Incidence_stats-tests'!$E$2:$E$10000,MATCH(Tumour_list_final!$A$1&amp;$D28&amp;"2",'Incidence_stats-tests'!$A$2:$A$10000,0))))</f>
        <v>29.291484000000001</v>
      </c>
      <c r="O28" s="286"/>
      <c r="P28" s="161">
        <f>IF(ISERROR(MATCH(Tumour_list_final!$A$1&amp;$D28&amp;"2",'Incidence_stats-tests'!$A$2:$A$10000,0)),0,VALUE(INDEX('Incidence_stats-tests'!$F$2:$F$10000,MATCH(Tumour_list_final!$A$1&amp;$D28&amp;"2",'Incidence_stats-tests'!$A$2:$A$10000,0))))</f>
        <v>17.698115999999999</v>
      </c>
      <c r="Q28" s="161">
        <f>IF(ISERROR(MATCH(Tumour_list_final!$A$1&amp;$D28&amp;"2",'Incidence_stats-tests'!$A$2:$A$10000,0)),0,VALUE(INDEX('Incidence_stats-tests'!$G$2:$G$10000,MATCH(Tumour_list_final!$A$1&amp;$D28&amp;"2",'Incidence_stats-tests'!$A$2:$A$10000,0))))</f>
        <v>40.884839999999997</v>
      </c>
      <c r="R28" s="287">
        <f>IF(ISERROR(MATCH(Tumour_list_final!$A$1&amp;$D28&amp;"2",'Incidence_stats-tests'!$A$2:$A$10000,0)),0,VALUE(INDEX('Incidence_stats-tests'!$H$2:$H$10000,MATCH(Tumour_list_final!$A$1&amp;$D28&amp;"2",'Incidence_stats-tests'!$A$2:$A$10000,0))))</f>
        <v>8.8996545993899778E-2</v>
      </c>
      <c r="S28" s="287" t="e">
        <f>VALUE(INDEX('Mortality_stats-tests'!P$2:P$232,MATCH(Tumour_list_final!$A$1&amp;$D28&amp;"1",'Mortality_stats-tests'!$A$2:$A$232,0)))</f>
        <v>#N/A</v>
      </c>
      <c r="T28" s="162">
        <f>IF(ISERROR(MATCH(Tumour_list_final!$A$1&amp;$D28&amp;"2",'Incidence_stats-tests'!$A$2:$A$10000,0)),0,VALUE(INDEX('Incidence_stats-tests'!$I$2:$I$10000,MATCH(Tumour_list_final!$A$1&amp;$D28&amp;"2",'Incidence_stats-tests'!$A$2:$A$10000,0))))</f>
        <v>4.0000000000000001E-3</v>
      </c>
      <c r="U28" s="93"/>
      <c r="V28" s="278">
        <f>IF(ISERROR(MATCH(Tumour_list_final!$A$1&amp;$D28&amp;"3",'Incidence_stats-tests'!$A$2:$A$10000,0)),0,VALUE(INDEX('Incidence_stats-tests'!$E$2:$E$10000,MATCH(Tumour_list_final!$A$1&amp;$D28&amp;"3",'Incidence_stats-tests'!$A$2:$A$10000,0))))</f>
        <v>56.66048</v>
      </c>
      <c r="W28" s="279"/>
      <c r="X28" s="163">
        <f>IF(ISERROR(MATCH(Tumour_list_final!$A$1&amp;$D28&amp;"3",'Incidence_stats-tests'!$A$2:$A$10000,0)),0,VALUE(INDEX('Incidence_stats-tests'!$F$2:$F$10000,MATCH(Tumour_list_final!$A$1&amp;$D28&amp;"3",'Incidence_stats-tests'!$A$2:$A$10000,0))))</f>
        <v>50.134920000000001</v>
      </c>
      <c r="Y28" s="163">
        <f>IF(ISERROR(MATCH(Tumour_list_final!$A$1&amp;$D28&amp;"3",'Incidence_stats-tests'!$A$2:$A$10000,0)),0,VALUE(INDEX('Incidence_stats-tests'!$G$2:$G$10000,MATCH(Tumour_list_final!$A$1&amp;$D28&amp;"3",'Incidence_stats-tests'!$A$2:$A$10000,0))))</f>
        <v>63.186039999999998</v>
      </c>
      <c r="Z28" s="280">
        <f>IF(ISERROR(MATCH(Tumour_list_final!$A$1&amp;$D28&amp;"3",'Incidence_stats-tests'!$A$2:$A$10000,0)),0,VALUE(INDEX('Incidence_stats-tests'!$H$2:$H$10000,MATCH(Tumour_list_final!$A$1&amp;$D28&amp;"3",'Incidence_stats-tests'!$A$2:$A$10000,0))))</f>
        <v>0.1680949673339005</v>
      </c>
      <c r="AA28" s="280" t="e">
        <f>VALUE(INDEX('Mortality_stats-tests'!X$2:X$232,MATCH(Tumour_list_final!$A$1&amp;$D28&amp;"1",'Mortality_stats-tests'!$A$2:$A$232,0)))</f>
        <v>#N/A</v>
      </c>
      <c r="AB28" s="164">
        <f>IF(ISERROR(MATCH(Tumour_list_final!$A$1&amp;$D28&amp;"3",'Incidence_stats-tests'!$A$2:$A$10000,0)),0,VALUE(INDEX('Incidence_stats-tests'!$I$2:$I$10000,MATCH(Tumour_list_final!$A$1&amp;$D28&amp;"3",'Incidence_stats-tests'!$A$2:$A$10000,0))))</f>
        <v>1E-4</v>
      </c>
    </row>
    <row r="29" spans="4:28" x14ac:dyDescent="0.2">
      <c r="D29" s="260" t="str">
        <f>D13</f>
        <v>2001-2005</v>
      </c>
      <c r="E29" s="261"/>
      <c r="F29" s="266">
        <f>VALUE(INDEX('Incidence_stats-tests'!$E$2:$E$10000,MATCH(Tumour_list_final!$A$1&amp;$D29&amp;"1",'Incidence_stats-tests'!$A$2:$A$10000,0)))</f>
        <v>75.518680000000003</v>
      </c>
      <c r="G29" s="267"/>
      <c r="H29" s="104">
        <f>VALUE(INDEX('Incidence_stats-tests'!$F$2:$F$10000,MATCH(Tumour_list_final!$A$1&amp;$D29&amp;"1",'Incidence_stats-tests'!$A$2:$A$10000,0)))</f>
        <v>37.677936000000003</v>
      </c>
      <c r="I29" s="104">
        <f>VALUE(INDEX('Incidence_stats-tests'!$G$2:$G$10000,MATCH(Tumour_list_final!$A$1&amp;$D29&amp;"1",'Incidence_stats-tests'!$A$2:$A$10000,0)))</f>
        <v>113.35944000000001</v>
      </c>
      <c r="J29" s="271">
        <f>VALUE(INDEX('Incidence_stats-tests'!$H$2:$H$10000,MATCH(Tumour_list_final!$A$1&amp;$D29&amp;"1",'Incidence_stats-tests'!$A$2:$A$10000,0)))</f>
        <v>0.20005993955657606</v>
      </c>
      <c r="K29" s="271">
        <f>VALUE(INDEX('Incidence_stats-tests'!I$2:I$334,MATCH(Tumour_list_final!$A$1&amp;$D29&amp;"1",'Incidence_stats-tests'!$A$2:$A$334,0)))</f>
        <v>7.9000000000000008E-3</v>
      </c>
      <c r="L29" s="165">
        <f>VALUE(INDEX('Incidence_stats-tests'!$I$2:$I$10000,MATCH(Tumour_list_final!$A$1&amp;$D29&amp;"1",'Incidence_stats-tests'!$A$2:$A$10000,0)))</f>
        <v>7.9000000000000008E-3</v>
      </c>
      <c r="M29" s="107"/>
      <c r="N29" s="288">
        <f>VALUE(INDEX('Incidence_stats-tests'!$E$2:$E$10000,MATCH(Tumour_list_final!$A$1&amp;$D29&amp;"2",'Incidence_stats-tests'!$A$2:$A$10000,0)))</f>
        <v>32.178835999999997</v>
      </c>
      <c r="O29" s="267"/>
      <c r="P29" s="166">
        <f>VALUE(INDEX('Incidence_stats-tests'!$F$2:$F$10000,MATCH(Tumour_list_final!$A$1&amp;$D29&amp;"2",'Incidence_stats-tests'!$A$2:$A$10000,0)))</f>
        <v>23.071283999999999</v>
      </c>
      <c r="Q29" s="166">
        <f>VALUE(INDEX('Incidence_stats-tests'!$G$2:$G$10000,MATCH(Tumour_list_final!$A$1&amp;$D29&amp;"2",'Incidence_stats-tests'!$A$2:$A$10000,0)))</f>
        <v>41.2864</v>
      </c>
      <c r="R29" s="271">
        <f>VALUE(INDEX('Incidence_stats-tests'!$H$2:$H$10000,MATCH(Tumour_list_final!$A$1&amp;$D29&amp;"2",'Incidence_stats-tests'!$A$2:$A$10000,0)))</f>
        <v>9.5796201944495674E-2</v>
      </c>
      <c r="S29" s="271">
        <f>VALUE(INDEX('Incidence_stats-tests'!P$2:P$334,MATCH(Tumour_list_final!$A$1&amp;$D29&amp;"1",'Incidence_stats-tests'!$A$2:$A$334,0)))</f>
        <v>0</v>
      </c>
      <c r="T29" s="167">
        <f>VALUE(INDEX('Incidence_stats-tests'!$I$2:$I$10000,MATCH(Tumour_list_final!$A$1&amp;$D29&amp;"2",'Incidence_stats-tests'!$A$2:$A$10000,0)))</f>
        <v>1.5E-3</v>
      </c>
      <c r="U29" s="107"/>
      <c r="V29" s="281">
        <f>VALUE(INDEX('Incidence_stats-tests'!$E$2:$E$10000,MATCH(Tumour_list_final!$A$1&amp;$D29&amp;"3",'Incidence_stats-tests'!$A$2:$A$10000,0)))</f>
        <v>49.701279999999997</v>
      </c>
      <c r="W29" s="267"/>
      <c r="X29" s="166">
        <f>VALUE(INDEX('Incidence_stats-tests'!$F$2:$F$10000,MATCH(Tumour_list_final!$A$1&amp;$D29&amp;"3",'Incidence_stats-tests'!$A$2:$A$10000,0)))</f>
        <v>26.001932</v>
      </c>
      <c r="Y29" s="166">
        <f>VALUE(INDEX('Incidence_stats-tests'!$G$2:$G$10000,MATCH(Tumour_list_final!$A$1&amp;$D29&amp;"3",'Incidence_stats-tests'!$A$2:$A$10000,0)))</f>
        <v>73.400599999999997</v>
      </c>
      <c r="Z29" s="271">
        <f>VALUE(INDEX('Incidence_stats-tests'!$H$2:$H$10000,MATCH(Tumour_list_final!$A$1&amp;$D29&amp;"3",'Incidence_stats-tests'!$A$2:$A$10000,0)))</f>
        <v>0.14186931905793662</v>
      </c>
      <c r="AA29" s="271">
        <f>VALUE(INDEX('Incidence_stats-tests'!X$2:X$334,MATCH(Tumour_list_final!$A$1&amp;$D29&amp;"1",'Incidence_stats-tests'!$A$2:$A$334,0)))</f>
        <v>0</v>
      </c>
      <c r="AB29" s="168">
        <f>VALUE(INDEX('Incidence_stats-tests'!$I$2:$I$10000,MATCH(Tumour_list_final!$A$1&amp;$D29&amp;"3",'Incidence_stats-tests'!$A$2:$A$10000,0)))</f>
        <v>6.8999999999999999E-3</v>
      </c>
    </row>
    <row r="30" spans="4:28" x14ac:dyDescent="0.2">
      <c r="D30" s="262" t="str">
        <f>D20</f>
        <v>2006-2010</v>
      </c>
      <c r="E30" s="263"/>
      <c r="F30" s="268">
        <f>VALUE(INDEX('Incidence_stats-tests'!$E$2:$E$10000,MATCH(Tumour_list_final!$A$1&amp;$D30&amp;"1",'Incidence_stats-tests'!$A$2:$A$10000,0)))</f>
        <v>86.22936</v>
      </c>
      <c r="G30" s="269"/>
      <c r="H30" s="169">
        <f>VALUE(INDEX('Incidence_stats-tests'!$F$2:$F$10000,MATCH(Tumour_list_final!$A$1&amp;$D30&amp;"1",'Incidence_stats-tests'!$A$2:$A$10000,0)))</f>
        <v>40.391680000000001</v>
      </c>
      <c r="I30" s="169">
        <f>VALUE(INDEX('Incidence_stats-tests'!$G$2:$G$10000,MATCH(Tumour_list_final!$A$1&amp;$D30&amp;"1",'Incidence_stats-tests'!$A$2:$A$10000,0)))</f>
        <v>132.06703999999999</v>
      </c>
      <c r="J30" s="272">
        <f>VALUE(INDEX('Incidence_stats-tests'!$H$2:$H$10000,MATCH(Tumour_list_final!$A$1&amp;$D30&amp;"1",'Incidence_stats-tests'!$A$2:$A$10000,0)))</f>
        <v>0.22457776696421161</v>
      </c>
      <c r="K30" s="272">
        <f>VALUE(INDEX('Incidence_stats-tests'!I$2:I$334,MATCH(Tumour_list_final!$A$1&amp;$D30&amp;"1",'Incidence_stats-tests'!$A$2:$A$334,0)))</f>
        <v>9.2999999999999992E-3</v>
      </c>
      <c r="L30" s="170">
        <f>VALUE(INDEX('Incidence_stats-tests'!$I$2:$I$10000,MATCH(Tumour_list_final!$A$1&amp;$D30&amp;"1",'Incidence_stats-tests'!$A$2:$A$10000,0)))</f>
        <v>9.2999999999999992E-3</v>
      </c>
      <c r="M30" s="107"/>
      <c r="N30" s="273">
        <f>VALUE(INDEX('Incidence_stats-tests'!$E$2:$E$10000,MATCH(Tumour_list_final!$A$1&amp;$D30&amp;"2",'Incidence_stats-tests'!$A$2:$A$10000,0)))</f>
        <v>43.347639999999998</v>
      </c>
      <c r="O30" s="274"/>
      <c r="P30" s="171">
        <f>VALUE(INDEX('Incidence_stats-tests'!$F$2:$F$10000,MATCH(Tumour_list_final!$A$1&amp;$D30&amp;"2",'Incidence_stats-tests'!$A$2:$A$10000,0)))</f>
        <v>29.350480000000001</v>
      </c>
      <c r="Q30" s="171">
        <f>VALUE(INDEX('Incidence_stats-tests'!$G$2:$G$10000,MATCH(Tumour_list_final!$A$1&amp;$D30&amp;"2",'Incidence_stats-tests'!$A$2:$A$10000,0)))</f>
        <v>57.344839999999998</v>
      </c>
      <c r="R30" s="275">
        <f>VALUE(INDEX('Incidence_stats-tests'!$H$2:$H$10000,MATCH(Tumour_list_final!$A$1&amp;$D30&amp;"2",'Incidence_stats-tests'!$A$2:$A$10000,0)))</f>
        <v>0.12467930004710459</v>
      </c>
      <c r="S30" s="275">
        <f>VALUE(INDEX('Incidence_stats-tests'!P$2:P$334,MATCH(Tumour_list_final!$A$1&amp;$D30&amp;"1",'Incidence_stats-tests'!$A$2:$A$334,0)))</f>
        <v>0</v>
      </c>
      <c r="T30" s="172">
        <f>VALUE(INDEX('Incidence_stats-tests'!$I$2:$I$10000,MATCH(Tumour_list_final!$A$1&amp;$D30&amp;"2",'Incidence_stats-tests'!$A$2:$A$10000,0)))</f>
        <v>2.2000000000000001E-3</v>
      </c>
      <c r="U30" s="107"/>
      <c r="V30" s="282">
        <f>VALUE(INDEX('Incidence_stats-tests'!$E$2:$E$10000,MATCH(Tumour_list_final!$A$1&amp;$D30&amp;"3",'Incidence_stats-tests'!$A$2:$A$10000,0)))</f>
        <v>60.584919999999997</v>
      </c>
      <c r="W30" s="274"/>
      <c r="X30" s="171">
        <f>VALUE(INDEX('Incidence_stats-tests'!$F$2:$F$10000,MATCH(Tumour_list_final!$A$1&amp;$D30&amp;"3",'Incidence_stats-tests'!$A$2:$A$10000,0)))</f>
        <v>30.04326</v>
      </c>
      <c r="Y30" s="171">
        <f>VALUE(INDEX('Incidence_stats-tests'!$G$2:$G$10000,MATCH(Tumour_list_final!$A$1&amp;$D30&amp;"3",'Incidence_stats-tests'!$A$2:$A$10000,0)))</f>
        <v>91.126559999999998</v>
      </c>
      <c r="Z30" s="275">
        <f>VALUE(INDEX('Incidence_stats-tests'!$H$2:$H$10000,MATCH(Tumour_list_final!$A$1&amp;$D30&amp;"3",'Incidence_stats-tests'!$A$2:$A$10000,0)))</f>
        <v>0.16752213162868751</v>
      </c>
      <c r="AA30" s="275">
        <f>VALUE(INDEX('Incidence_stats-tests'!X$2:X$334,MATCH(Tumour_list_final!$A$1&amp;$D30&amp;"1",'Incidence_stats-tests'!$A$2:$A$334,0)))</f>
        <v>0</v>
      </c>
      <c r="AB30" s="173">
        <f>VALUE(INDEX('Incidence_stats-tests'!$I$2:$I$10000,MATCH(Tumour_list_final!$A$1&amp;$D30&amp;"3",'Incidence_stats-tests'!$A$2:$A$10000,0)))</f>
        <v>8.0000000000000002E-3</v>
      </c>
    </row>
    <row r="31" spans="4:28" x14ac:dyDescent="0.2">
      <c r="D31" s="174" t="str">
        <f>"p-value for difference in trend "&amp;D29&amp;" to "&amp;D30</f>
        <v>p-value for difference in trend 2001-2005 to 2006-2010</v>
      </c>
      <c r="E31" s="175"/>
      <c r="F31" s="176"/>
      <c r="G31" s="177"/>
      <c r="H31" s="177"/>
      <c r="I31" s="177"/>
      <c r="J31" s="177"/>
      <c r="K31" s="177"/>
      <c r="L31" s="178">
        <f>VALUE(INDEX('Incidence_stats-tests'!$J$2:$J$10000,MATCH(Tumour_list_final!$A$1&amp;$D$30&amp;"1",'Incidence_stats-tests'!$A$2:$A$10000,0)))</f>
        <v>0.72395088894487847</v>
      </c>
      <c r="M31" s="179"/>
      <c r="N31" s="180"/>
      <c r="O31" s="177"/>
      <c r="P31" s="177"/>
      <c r="Q31" s="177"/>
      <c r="R31" s="177"/>
      <c r="S31" s="177"/>
      <c r="T31" s="181">
        <f>VALUE(INDEX('Incidence_stats-tests'!$J$2:$J$10000,MATCH(Tumour_list_final!$A$1&amp;$D$30&amp;"2",'Incidence_stats-tests'!$A$2:$A$10000,0)))</f>
        <v>0.18989783041953201</v>
      </c>
      <c r="U31" s="179"/>
      <c r="V31" s="182"/>
      <c r="W31" s="177"/>
      <c r="X31" s="177"/>
      <c r="Y31" s="177"/>
      <c r="Z31" s="177"/>
      <c r="AA31" s="177"/>
      <c r="AB31" s="183">
        <f>VALUE(INDEX('Incidence_stats-tests'!$J$2:$J$10000,MATCH(Tumour_list_final!$A$1&amp;$D$30&amp;"3",'Incidence_stats-tests'!$A$2:$A$10000,0)))</f>
        <v>0.58107881874205369</v>
      </c>
    </row>
    <row r="32" spans="4:28" ht="12" thickBot="1" x14ac:dyDescent="0.25">
      <c r="D32" s="184" t="str">
        <f>"p-value for difference in trend "&amp;D28&amp;" to "&amp;D30</f>
        <v>p-value for difference in trend 1996-2000 to 2006-2010</v>
      </c>
      <c r="E32" s="185"/>
      <c r="F32" s="186"/>
      <c r="G32" s="187"/>
      <c r="H32" s="187"/>
      <c r="I32" s="187"/>
      <c r="J32" s="187"/>
      <c r="K32" s="187"/>
      <c r="L32" s="188">
        <f>VALUE(INDEX('Incidence_stats-tests'!$K$2:$K$10000,MATCH(Tumour_list_final!$A$1&amp;$D$30&amp;"1",'Incidence_stats-tests'!$A$2:$A$10000,0)))</f>
        <v>0.85693863030754303</v>
      </c>
      <c r="M32" s="127"/>
      <c r="N32" s="189"/>
      <c r="O32" s="190"/>
      <c r="P32" s="190"/>
      <c r="Q32" s="190"/>
      <c r="R32" s="190"/>
      <c r="S32" s="190"/>
      <c r="T32" s="191">
        <f>VALUE(INDEX('Incidence_stats-tests'!$K$2:$K$10000,MATCH(Tumour_list_final!$A$1&amp;$D$30&amp;"2",'Incidence_stats-tests'!$A$2:$A$10000,0)))</f>
        <v>0.12956205952397037</v>
      </c>
      <c r="U32" s="127"/>
      <c r="V32" s="192"/>
      <c r="W32" s="193"/>
      <c r="X32" s="193"/>
      <c r="Y32" s="193"/>
      <c r="Z32" s="193"/>
      <c r="AA32" s="193"/>
      <c r="AB32" s="194">
        <f>VALUE(INDEX('Incidence_stats-tests'!$K$2:$K$10000,MATCH(Tumour_list_final!$A$1&amp;$D$30&amp;"3",'Incidence_stats-tests'!$A$2:$A$10000,0)))</f>
        <v>0.80545732484728161</v>
      </c>
    </row>
    <row r="33" spans="5:17" ht="15" customHeight="1" thickBot="1" x14ac:dyDescent="0.25">
      <c r="E33" s="81"/>
    </row>
    <row r="34" spans="5:17" ht="12.75" customHeight="1" thickBot="1" x14ac:dyDescent="0.25">
      <c r="E34" s="81"/>
      <c r="I34" s="195" t="s">
        <v>231</v>
      </c>
      <c r="J34" s="205"/>
      <c r="K34" s="205"/>
      <c r="L34" s="205"/>
      <c r="M34" s="205"/>
      <c r="N34" s="205"/>
      <c r="O34" s="205"/>
      <c r="P34" s="205"/>
      <c r="Q34" s="209"/>
    </row>
    <row r="35" spans="5:17" ht="12" customHeight="1" x14ac:dyDescent="0.2">
      <c r="E35" s="81"/>
      <c r="I35" s="206"/>
      <c r="J35" s="255" t="str">
        <f>D28</f>
        <v>1996-2000</v>
      </c>
      <c r="K35" s="255"/>
      <c r="L35" s="252">
        <f>IF(AND(F28&lt;&gt;0,N28&lt;&gt;0),F28,0)</f>
        <v>90.664919999999995</v>
      </c>
      <c r="M35" s="252"/>
      <c r="N35" s="196">
        <f>IF(AND(F28&lt;&gt;0,N28&lt;&gt;0),N28,0)</f>
        <v>29.291484000000001</v>
      </c>
      <c r="O35" s="249">
        <f>IF(ISERROR(MATCH(Tumour_list_final!$A$1&amp;$J35&amp;"2",'Incidence_stats-tests'!$A$2:$A$10000,0)),0,VALUE(INDEX('Incidence_stats-tests'!$L$2:$L$10000,MATCH(Tumour_list_final!$A$1&amp;$J35&amp;"2",'Incidence_stats-tests'!$A$2:$A$10000,0))))</f>
        <v>2.1696933139025987E-10</v>
      </c>
      <c r="P35" s="249"/>
      <c r="Q35" s="202"/>
    </row>
    <row r="36" spans="5:17" ht="12" customHeight="1" x14ac:dyDescent="0.2">
      <c r="E36" s="81"/>
      <c r="I36" s="207"/>
      <c r="J36" s="256" t="str">
        <f>D29</f>
        <v>2001-2005</v>
      </c>
      <c r="K36" s="256"/>
      <c r="L36" s="253">
        <f t="shared" ref="L36:L37" si="0">IF(AND(F29&lt;&gt;0,N29&lt;&gt;0),F29,0)</f>
        <v>75.518680000000003</v>
      </c>
      <c r="M36" s="253"/>
      <c r="N36" s="197">
        <f t="shared" ref="N36:N37" si="1">IF(AND(F29&lt;&gt;0,N29&lt;&gt;0),N29,0)</f>
        <v>32.178835999999997</v>
      </c>
      <c r="O36" s="250">
        <f>VALUE(INDEX('Incidence_stats-tests'!$L$2:$L$10000,MATCH(Tumour_list_final!$A$1&amp;$J36&amp;"2",'Incidence_stats-tests'!$A$2:$A$10000,0)))</f>
        <v>2.9072071525984899E-2</v>
      </c>
      <c r="P36" s="250"/>
      <c r="Q36" s="203"/>
    </row>
    <row r="37" spans="5:17" ht="12.75" customHeight="1" thickBot="1" x14ac:dyDescent="0.25">
      <c r="E37" s="81"/>
      <c r="I37" s="208"/>
      <c r="J37" s="257" t="str">
        <f>D30</f>
        <v>2006-2010</v>
      </c>
      <c r="K37" s="257"/>
      <c r="L37" s="254">
        <f t="shared" si="0"/>
        <v>86.22936</v>
      </c>
      <c r="M37" s="254"/>
      <c r="N37" s="198">
        <f t="shared" si="1"/>
        <v>43.347639999999998</v>
      </c>
      <c r="O37" s="251">
        <f>VALUE(INDEX('Incidence_stats-tests'!$L$2:$L$10000,MATCH(Tumour_list_final!$A$1&amp;$J37&amp;"2",'Incidence_stats-tests'!$A$2:$A$10000,0)))</f>
        <v>7.948801627817792E-2</v>
      </c>
      <c r="P37" s="251"/>
      <c r="Q37" s="204"/>
    </row>
    <row r="38" spans="5:17" x14ac:dyDescent="0.2">
      <c r="E38" s="81"/>
    </row>
    <row r="39" spans="5:17" x14ac:dyDescent="0.2">
      <c r="E39" s="81"/>
    </row>
    <row r="40" spans="5:17" x14ac:dyDescent="0.2">
      <c r="E40" s="81"/>
    </row>
    <row r="41" spans="5:17" x14ac:dyDescent="0.2">
      <c r="E41" s="81"/>
    </row>
  </sheetData>
  <sheetProtection sheet="1" objects="1" scenarios="1"/>
  <mergeCells count="39">
    <mergeCell ref="D6:D11"/>
    <mergeCell ref="D13:D18"/>
    <mergeCell ref="D20:D25"/>
    <mergeCell ref="F27:G27"/>
    <mergeCell ref="J27:K27"/>
    <mergeCell ref="N30:O30"/>
    <mergeCell ref="R30:S30"/>
    <mergeCell ref="V27:W27"/>
    <mergeCell ref="Z27:AA27"/>
    <mergeCell ref="V28:W28"/>
    <mergeCell ref="Z28:AA28"/>
    <mergeCell ref="V29:W29"/>
    <mergeCell ref="Z29:AA29"/>
    <mergeCell ref="V30:W30"/>
    <mergeCell ref="Z30:AA30"/>
    <mergeCell ref="N27:O27"/>
    <mergeCell ref="R27:S27"/>
    <mergeCell ref="N28:O28"/>
    <mergeCell ref="R28:S28"/>
    <mergeCell ref="N29:O29"/>
    <mergeCell ref="R29:S29"/>
    <mergeCell ref="J35:K35"/>
    <mergeCell ref="J36:K36"/>
    <mergeCell ref="J37:K37"/>
    <mergeCell ref="D28:E28"/>
    <mergeCell ref="D29:E29"/>
    <mergeCell ref="D30:E30"/>
    <mergeCell ref="F28:G28"/>
    <mergeCell ref="F29:G29"/>
    <mergeCell ref="F30:G30"/>
    <mergeCell ref="J28:K28"/>
    <mergeCell ref="J29:K29"/>
    <mergeCell ref="J30:K30"/>
    <mergeCell ref="O35:P35"/>
    <mergeCell ref="O36:P36"/>
    <mergeCell ref="O37:P37"/>
    <mergeCell ref="L35:M35"/>
    <mergeCell ref="L36:M36"/>
    <mergeCell ref="L37:M37"/>
  </mergeCells>
  <conditionalFormatting sqref="L6:L11">
    <cfRule type="expression" dxfId="61" priority="28">
      <formula>($L$28&gt;=0.05)</formula>
    </cfRule>
  </conditionalFormatting>
  <conditionalFormatting sqref="L13:L18">
    <cfRule type="expression" dxfId="60" priority="27">
      <formula>($L$29&gt;=0.05)</formula>
    </cfRule>
  </conditionalFormatting>
  <conditionalFormatting sqref="L20:L25">
    <cfRule type="expression" dxfId="59" priority="26">
      <formula>($L$30&gt;=0.05)</formula>
    </cfRule>
  </conditionalFormatting>
  <conditionalFormatting sqref="T6:T11">
    <cfRule type="expression" dxfId="58" priority="25">
      <formula>($T$28&gt;=0.05)</formula>
    </cfRule>
  </conditionalFormatting>
  <conditionalFormatting sqref="T13:T18">
    <cfRule type="expression" dxfId="57" priority="24">
      <formula>($T$29&gt;=0.05)</formula>
    </cfRule>
  </conditionalFormatting>
  <conditionalFormatting sqref="T20:T25">
    <cfRule type="expression" dxfId="56" priority="23">
      <formula>($T$30&gt;=0.05)</formula>
    </cfRule>
  </conditionalFormatting>
  <conditionalFormatting sqref="AB6:AB11">
    <cfRule type="expression" dxfId="55" priority="22">
      <formula>($AB$28&gt;=0.05)</formula>
    </cfRule>
  </conditionalFormatting>
  <conditionalFormatting sqref="AB13:AB18">
    <cfRule type="expression" dxfId="54" priority="21">
      <formula>($AB$29&gt;=0.05)</formula>
    </cfRule>
  </conditionalFormatting>
  <conditionalFormatting sqref="AB20:AB25">
    <cfRule type="expression" dxfId="53" priority="20">
      <formula>($AB$30&gt;=0.05)</formula>
    </cfRule>
  </conditionalFormatting>
  <conditionalFormatting sqref="L28:L32 T28:T32 AB28:AB32 O35:P37">
    <cfRule type="cellIs" dxfId="52" priority="18" operator="lessThan">
      <formula>0.05</formula>
    </cfRule>
  </conditionalFormatting>
  <conditionalFormatting sqref="F28:K28">
    <cfRule type="expression" dxfId="51" priority="17">
      <formula>($L$28&gt;=0.05)</formula>
    </cfRule>
  </conditionalFormatting>
  <conditionalFormatting sqref="F29:K29">
    <cfRule type="expression" dxfId="50" priority="16">
      <formula>($L$29&gt;=0.05)</formula>
    </cfRule>
  </conditionalFormatting>
  <conditionalFormatting sqref="F30:K30">
    <cfRule type="expression" dxfId="49" priority="15">
      <formula>($L$30&gt;=0.05)</formula>
    </cfRule>
  </conditionalFormatting>
  <conditionalFormatting sqref="N28:S28">
    <cfRule type="expression" dxfId="48" priority="14">
      <formula>($T$28&gt;=0.05)</formula>
    </cfRule>
  </conditionalFormatting>
  <conditionalFormatting sqref="N29:S29">
    <cfRule type="expression" dxfId="47" priority="13">
      <formula>($T$29&gt;=0.05)</formula>
    </cfRule>
  </conditionalFormatting>
  <conditionalFormatting sqref="N30:S30">
    <cfRule type="expression" dxfId="46" priority="12">
      <formula>($T$30&gt;=0.05)</formula>
    </cfRule>
  </conditionalFormatting>
  <conditionalFormatting sqref="V28:AA28">
    <cfRule type="expression" dxfId="45" priority="11">
      <formula>($AB$28&gt;0.05)</formula>
    </cfRule>
  </conditionalFormatting>
  <conditionalFormatting sqref="V29:AA29">
    <cfRule type="expression" dxfId="44" priority="10">
      <formula>($AB$29&gt;=0.05)</formula>
    </cfRule>
  </conditionalFormatting>
  <conditionalFormatting sqref="V30:AA30">
    <cfRule type="expression" dxfId="43" priority="9">
      <formula>($AB$30&gt;=0.05)</formula>
    </cfRule>
  </conditionalFormatting>
  <conditionalFormatting sqref="L35:N35">
    <cfRule type="expression" dxfId="42" priority="8">
      <formula>($O$35&gt;=0.05)</formula>
    </cfRule>
  </conditionalFormatting>
  <conditionalFormatting sqref="L36:N36">
    <cfRule type="expression" dxfId="41" priority="7">
      <formula>($O$36&gt;=0.05)</formula>
    </cfRule>
  </conditionalFormatting>
  <conditionalFormatting sqref="L37:N37">
    <cfRule type="expression" dxfId="40" priority="6">
      <formula>($O$37&gt;=0.05)</formula>
    </cfRule>
  </conditionalFormatting>
  <conditionalFormatting sqref="D31">
    <cfRule type="expression" dxfId="39" priority="5">
      <formula>OR(AND($L$31&gt;0,$L$31&lt;0.05),AND($T$31&gt;0,$T$31&lt;0.05),AND($AB$31&gt;0,$AB$31&lt;0.05))</formula>
    </cfRule>
  </conditionalFormatting>
  <conditionalFormatting sqref="D32">
    <cfRule type="expression" dxfId="38" priority="4">
      <formula>OR(AND($L$32&gt;0,$L$32&lt;0.05),AND($T$32&gt;0,$T$32&lt;0.05),AND($AB$32&gt;0,$AB$32&lt;0.05))</formula>
    </cfRule>
  </conditionalFormatting>
  <conditionalFormatting sqref="F6:L25 F28:L32 L35:P37">
    <cfRule type="expression" dxfId="37" priority="2">
      <formula>(SUM($L$6:$L$25)=0)</formula>
    </cfRule>
  </conditionalFormatting>
  <conditionalFormatting sqref="N6:T25 N28:T32 L35:P37">
    <cfRule type="expression" dxfId="36" priority="1">
      <formula>SUM($T$6:$T$25)=0</formula>
    </cfRule>
  </conditionalFormatting>
  <printOptions horizontalCentered="1"/>
  <pageMargins left="0" right="0" top="0.39370078740157483" bottom="0.39370078740157483" header="0.19685039370078741" footer="0.19685039370078741"/>
  <pageSetup paperSize="9" scale="80" fitToHeight="0" orientation="landscape" r:id="rId1"/>
  <headerFooter>
    <oddFooter>&amp;LPRINTED ON &amp;D AT &amp;T&amp;RPAGE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1" r:id="rId4" name="Select1">
              <controlPr defaultSize="0" autoFill="0" autoPict="0">
                <anchor moveWithCells="1" sizeWithCells="1">
                  <from>
                    <xdr:col>1</xdr:col>
                    <xdr:colOff>0</xdr:colOff>
                    <xdr:row>3</xdr:row>
                    <xdr:rowOff>28575</xdr:rowOff>
                  </from>
                  <to>
                    <xdr:col>1</xdr:col>
                    <xdr:colOff>2409825</xdr:colOff>
                    <xdr:row>4</xdr:row>
                    <xdr:rowOff>0</xdr:rowOff>
                  </to>
                </anchor>
              </controlPr>
            </control>
          </mc:Choice>
        </mc:AlternateContent>
        <mc:AlternateContent xmlns:mc="http://schemas.openxmlformats.org/markup-compatibility/2006">
          <mc:Choice Requires="x14">
            <control shapeId="1032" r:id="rId5" name="List Box 8">
              <controlPr defaultSize="0" autoLine="0" autoPict="0">
                <anchor moveWithCells="1">
                  <from>
                    <xdr:col>1</xdr:col>
                    <xdr:colOff>9525</xdr:colOff>
                    <xdr:row>4</xdr:row>
                    <xdr:rowOff>0</xdr:rowOff>
                  </from>
                  <to>
                    <xdr:col>2</xdr:col>
                    <xdr:colOff>0</xdr:colOff>
                    <xdr:row>33</xdr:row>
                    <xdr:rowOff>114300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autoPageBreaks="0" fitToPage="1"/>
  </sheetPr>
  <dimension ref="A1:AB41"/>
  <sheetViews>
    <sheetView showGridLines="0" workbookViewId="0">
      <pane ySplit="4" topLeftCell="A5" activePane="bottomLeft" state="frozen"/>
      <selection pane="bottomLeft"/>
    </sheetView>
  </sheetViews>
  <sheetFormatPr defaultRowHeight="11.25" x14ac:dyDescent="0.2"/>
  <cols>
    <col min="1" max="1" width="1.33203125" style="81" customWidth="1"/>
    <col min="2" max="2" width="42.33203125" style="81" customWidth="1"/>
    <col min="3" max="3" width="3.33203125" style="81" customWidth="1"/>
    <col min="4" max="4" width="3.6640625" style="81" customWidth="1"/>
    <col min="5" max="5" width="16.83203125" style="157" bestFit="1" customWidth="1"/>
    <col min="6" max="6" width="9.33203125" style="81" customWidth="1"/>
    <col min="7" max="11" width="6.83203125" style="81" customWidth="1"/>
    <col min="12" max="12" width="7.83203125" style="81" customWidth="1"/>
    <col min="13" max="13" width="2.33203125" style="81" customWidth="1"/>
    <col min="14" max="14" width="9.33203125" style="81" customWidth="1"/>
    <col min="15" max="19" width="6.83203125" style="81" customWidth="1"/>
    <col min="20" max="20" width="7.83203125" style="81" customWidth="1"/>
    <col min="21" max="21" width="2.33203125" style="81" customWidth="1"/>
    <col min="22" max="22" width="9.33203125" style="81" customWidth="1"/>
    <col min="23" max="27" width="6.83203125" style="81" customWidth="1"/>
    <col min="28" max="28" width="7.83203125" style="81" customWidth="1"/>
    <col min="29" max="16384" width="9.33203125" style="81"/>
  </cols>
  <sheetData>
    <row r="1" spans="1:28" s="213" customFormat="1" ht="42.95" customHeight="1" x14ac:dyDescent="0.4">
      <c r="A1" s="210"/>
      <c r="B1" s="211"/>
      <c r="C1" s="212" t="s">
        <v>225</v>
      </c>
      <c r="D1" s="210"/>
      <c r="E1" s="210"/>
      <c r="F1" s="210"/>
      <c r="G1" s="210"/>
      <c r="H1" s="210"/>
      <c r="I1" s="210"/>
      <c r="J1" s="210"/>
      <c r="K1" s="210"/>
      <c r="L1" s="210"/>
      <c r="M1" s="210"/>
      <c r="N1" s="210"/>
      <c r="O1" s="210"/>
      <c r="P1" s="210"/>
      <c r="Q1" s="210"/>
      <c r="R1" s="210"/>
      <c r="S1" s="210"/>
      <c r="T1" s="210"/>
      <c r="U1" s="210"/>
      <c r="V1" s="210"/>
      <c r="W1" s="210"/>
      <c r="X1" s="210"/>
      <c r="Y1" s="210"/>
      <c r="Z1" s="210"/>
      <c r="AA1" s="210"/>
      <c r="AB1" s="210"/>
    </row>
    <row r="2" spans="1:28" s="214" customFormat="1" ht="25.5" customHeight="1" x14ac:dyDescent="0.25">
      <c r="B2" s="219" t="str">
        <f>"Mortality for "&amp;INDEX(Tumour_list_final!$B$5:$B$42,MATCH(Tumour_list_final!$A$1,Tumour_list_final!$A$5:$A$42,0))&amp;" ("&amp;INDEX(Tumour_list_final!$C$5:$C$42,MATCH(Tumour_list_final!$A$1,Tumour_list_final!$A$5:$A$42,0))&amp;") by deprivation quintile for England, "&amp;IF(SUM(F6,N6,V6)&lt;&gt;0,LEFT(D6,4)&amp;"-"&amp;RIGHT(D20,4),LEFT(D13,4)&amp;"-"&amp;RIGHT(D20,4))</f>
        <v>Mortality for all cancers combined, excl. non-melanoma skin cancer (C00-C97, excl. C44) by deprivation quintile for England, 1997-2011</v>
      </c>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row>
    <row r="3" spans="1:28" ht="12.95" customHeight="1" x14ac:dyDescent="0.2">
      <c r="A3" s="216"/>
      <c r="B3" s="216"/>
      <c r="C3" s="216"/>
      <c r="D3" s="216"/>
      <c r="E3" s="217"/>
      <c r="F3" s="216"/>
      <c r="G3" s="216"/>
      <c r="H3" s="216"/>
      <c r="I3" s="216"/>
      <c r="J3" s="216"/>
      <c r="K3" s="216"/>
      <c r="L3" s="216"/>
      <c r="M3" s="216"/>
      <c r="N3" s="216"/>
      <c r="O3" s="216"/>
      <c r="P3" s="216"/>
      <c r="Q3" s="216"/>
      <c r="R3" s="216"/>
      <c r="S3" s="216"/>
      <c r="T3" s="216"/>
      <c r="U3" s="216"/>
      <c r="V3" s="216"/>
      <c r="W3" s="216"/>
      <c r="X3" s="216"/>
      <c r="Y3" s="216"/>
      <c r="Z3" s="216"/>
      <c r="AA3" s="216"/>
      <c r="AB3" s="218" t="str">
        <f>Introduction!A4</f>
        <v>Version 1.1; released on 3 June 2014</v>
      </c>
    </row>
    <row r="4" spans="1:28" s="222" customFormat="1" ht="15" customHeight="1" x14ac:dyDescent="0.2">
      <c r="E4" s="223"/>
      <c r="F4" s="225" t="s">
        <v>34</v>
      </c>
      <c r="G4" s="226"/>
      <c r="H4" s="226"/>
      <c r="I4" s="226"/>
      <c r="J4" s="226"/>
      <c r="K4" s="226"/>
      <c r="L4" s="227"/>
      <c r="M4" s="224"/>
      <c r="N4" s="228" t="s">
        <v>35</v>
      </c>
      <c r="O4" s="229"/>
      <c r="P4" s="229"/>
      <c r="Q4" s="229"/>
      <c r="R4" s="229"/>
      <c r="S4" s="229"/>
      <c r="T4" s="230"/>
      <c r="U4" s="224"/>
      <c r="V4" s="231" t="s">
        <v>36</v>
      </c>
      <c r="W4" s="232"/>
      <c r="X4" s="232"/>
      <c r="Y4" s="232"/>
      <c r="Z4" s="232"/>
      <c r="AA4" s="232"/>
      <c r="AB4" s="233"/>
    </row>
    <row r="5" spans="1:28" ht="34.5" thickBot="1" x14ac:dyDescent="0.25">
      <c r="D5" s="199" t="s">
        <v>163</v>
      </c>
      <c r="E5" s="199" t="s">
        <v>164</v>
      </c>
      <c r="F5" s="78" t="s">
        <v>232</v>
      </c>
      <c r="G5" s="79" t="s">
        <v>38</v>
      </c>
      <c r="H5" s="79" t="s">
        <v>113</v>
      </c>
      <c r="I5" s="79" t="s">
        <v>39</v>
      </c>
      <c r="J5" s="79" t="s">
        <v>40</v>
      </c>
      <c r="K5" s="79" t="s">
        <v>41</v>
      </c>
      <c r="L5" s="80" t="s">
        <v>233</v>
      </c>
      <c r="N5" s="82" t="s">
        <v>232</v>
      </c>
      <c r="O5" s="83" t="s">
        <v>38</v>
      </c>
      <c r="P5" s="83" t="s">
        <v>113</v>
      </c>
      <c r="Q5" s="83" t="s">
        <v>39</v>
      </c>
      <c r="R5" s="83" t="s">
        <v>40</v>
      </c>
      <c r="S5" s="83" t="s">
        <v>41</v>
      </c>
      <c r="T5" s="84" t="s">
        <v>233</v>
      </c>
      <c r="V5" s="85" t="s">
        <v>232</v>
      </c>
      <c r="W5" s="86" t="s">
        <v>38</v>
      </c>
      <c r="X5" s="86" t="s">
        <v>113</v>
      </c>
      <c r="Y5" s="86" t="s">
        <v>39</v>
      </c>
      <c r="Z5" s="86" t="s">
        <v>40</v>
      </c>
      <c r="AA5" s="86" t="s">
        <v>41</v>
      </c>
      <c r="AB5" s="87" t="s">
        <v>233</v>
      </c>
    </row>
    <row r="6" spans="1:28" ht="11.25" customHeight="1" x14ac:dyDescent="0.2">
      <c r="D6" s="289" t="s">
        <v>114</v>
      </c>
      <c r="E6" s="75" t="s">
        <v>44</v>
      </c>
      <c r="F6" s="42">
        <f>IF(ISERROR(MATCH(Tumour_list_final!$A$1&amp;"1"&amp;Mortality!$D$6&amp;LEFT(Mortality!$E6,1),'Mortality_basic-data'!$A$2:$A$10000,0)),0,VALUE(INDEX('Mortality_basic-data'!$F$2:$F$10000,MATCH(Tumour_list_final!$A$1&amp;"1"&amp;Mortality!$D$6&amp;LEFT(Mortality!$E6,1),'Mortality_basic-data'!$A$2:$A$10000,0))))</f>
        <v>53751</v>
      </c>
      <c r="G6" s="43">
        <f>IF(ISERROR(MATCH(Tumour_list_final!$A$1&amp;"1"&amp;Mortality!$D$6&amp;LEFT(Mortality!$E6,1),'Mortality_basic-data'!$A$2:$A$10000,0)),0,VALUE(INDEX('Mortality_basic-data'!$G$2:$G$10000,MATCH(Tumour_list_final!$A$1&amp;"1"&amp;Mortality!$D$6&amp;LEFT(Mortality!$E6,1),'Mortality_basic-data'!$A$2:$A$10000,0))))</f>
        <v>226.17568562778899</v>
      </c>
      <c r="H6" s="43">
        <f>IF(ISERROR(MATCH(Tumour_list_final!$A$1&amp;"1"&amp;Mortality!$D$6&amp;LEFT(Mortality!$E6,1),'Mortality_basic-data'!$A$2:$A$10000,0)),0,VALUE(INDEX('Mortality_basic-data'!$H$2:$H$10000,MATCH(Tumour_list_final!$A$1&amp;"1"&amp;Mortality!$D$6&amp;LEFT(Mortality!$E6,1),'Mortality_basic-data'!$A$2:$A$10000,0))))</f>
        <v>188.17554299831201</v>
      </c>
      <c r="I6" s="43">
        <f>IF(ISERROR(MATCH(Tumour_list_final!$A$1&amp;"1"&amp;Mortality!$D$6&amp;LEFT(Mortality!$E6,1),'Mortality_basic-data'!$A$2:$A$10000,0)),0,VALUE(INDEX('Mortality_basic-data'!$I$2:$I$10000,MATCH(Tumour_list_final!$A$1&amp;"1"&amp;Mortality!$D$6&amp;LEFT(Mortality!$E6,1),'Mortality_basic-data'!$A$2:$A$10000,0))))</f>
        <v>186.584704929732</v>
      </c>
      <c r="J6" s="43">
        <f>IF(ISERROR(MATCH(Tumour_list_final!$A$1&amp;"1"&amp;Mortality!$D$6&amp;LEFT(Mortality!$E6,1),'Mortality_basic-data'!$A$2:$A$10000,0)),0,VALUE(INDEX('Mortality_basic-data'!$J$2:$J$10000,MATCH(Tumour_list_final!$A$1&amp;"1"&amp;Mortality!$D$6&amp;LEFT(Mortality!$E6,1),'Mortality_basic-data'!$A$2:$A$10000,0))))</f>
        <v>189.766381066892</v>
      </c>
      <c r="K6" s="44">
        <f>IF(ISERROR(MATCH(Tumour_list_final!$A$1&amp;"1"&amp;Mortality!$D$6&amp;LEFT(Mortality!$E6,1),'Mortality_basic-data'!$A$2:$A$10000,0)),0,VALUE(INDEX('Mortality_basic-data'!$K$2:$K$10000,MATCH(Tumour_list_final!$A$1&amp;"1"&amp;Mortality!$D$6&amp;LEFT(Mortality!$E6,1),'Mortality_basic-data'!$A$2:$A$10000,0))))</f>
        <v>1</v>
      </c>
      <c r="L6" s="45">
        <f>IF(ISERROR(MATCH(Tumour_list_final!$A$1&amp;"1"&amp;Mortality!$D$6&amp;LEFT(Mortality!$E6,1),'Mortality_basic-data'!$A$2:$A$10000,0)),0,VALUE(INDEX('Mortality_basic-data'!$L$2:$L$10000,MATCH(Tumour_list_final!$A$1&amp;"1"&amp;Mortality!$D$6&amp;LEFT(Mortality!$E6,1),'Mortality_basic-data'!$A$2:$A$10000,0))))</f>
        <v>0</v>
      </c>
      <c r="M6" s="46"/>
      <c r="N6" s="47">
        <f>IF(ISERROR(MATCH(Tumour_list_final!$A$1&amp;"2"&amp;Mortality!$D$6&amp;LEFT(Mortality!$E6,1),'Mortality_basic-data'!$A$2:$A$10000,0)),0,VALUE(INDEX('Mortality_basic-data'!$F$2:$F$10000,MATCH(Tumour_list_final!$A$1&amp;"2"&amp;Mortality!$D$6&amp;LEFT(Mortality!$E6,1),'Mortality_basic-data'!$A$2:$A$10000,0))))</f>
        <v>49664</v>
      </c>
      <c r="O6" s="48">
        <f>IF(ISERROR(MATCH(Tumour_list_final!$A$1&amp;"2"&amp;Mortality!$D$6&amp;LEFT(Mortality!$E6,1),'Mortality_basic-data'!$A$2:$A$10000,0)),0,VALUE(INDEX('Mortality_basic-data'!$G$2:$G$10000,MATCH(Tumour_list_final!$A$1&amp;"2"&amp;Mortality!$D$6&amp;LEFT(Mortality!$E6,1),'Mortality_basic-data'!$A$2:$A$10000,0))))</f>
        <v>201.29331277707499</v>
      </c>
      <c r="P6" s="48">
        <f>IF(ISERROR(MATCH(Tumour_list_final!$A$1&amp;"2"&amp;Mortality!$D$6&amp;LEFT(Mortality!$E6,1),'Mortality_basic-data'!$A$2:$A$10000,0)),0,VALUE(INDEX('Mortality_basic-data'!$H$2:$H$10000,MATCH(Tumour_list_final!$A$1&amp;"2"&amp;Mortality!$D$6&amp;LEFT(Mortality!$E6,1),'Mortality_basic-data'!$A$2:$A$10000,0))))</f>
        <v>136.34567563087799</v>
      </c>
      <c r="Q6" s="48">
        <f>IF(ISERROR(MATCH(Tumour_list_final!$A$1&amp;"2"&amp;Mortality!$D$6&amp;LEFT(Mortality!$E6,1),'Mortality_basic-data'!$A$2:$A$10000,0)),0,VALUE(INDEX('Mortality_basic-data'!$I$2:$I$10000,MATCH(Tumour_list_final!$A$1&amp;"2"&amp;Mortality!$D$6&amp;LEFT(Mortality!$E6,1),'Mortality_basic-data'!$A$2:$A$10000,0))))</f>
        <v>135.14651712578799</v>
      </c>
      <c r="R6" s="48">
        <f>IF(ISERROR(MATCH(Tumour_list_final!$A$1&amp;"2"&amp;Mortality!$D$6&amp;LEFT(Mortality!$E6,1),'Mortality_basic-data'!$A$2:$A$10000,0)),0,VALUE(INDEX('Mortality_basic-data'!$J$2:$J$10000,MATCH(Tumour_list_final!$A$1&amp;"2"&amp;Mortality!$D$6&amp;LEFT(Mortality!$E6,1),'Mortality_basic-data'!$A$2:$A$10000,0))))</f>
        <v>137.54483413596799</v>
      </c>
      <c r="S6" s="49">
        <f>IF(ISERROR(MATCH(Tumour_list_final!$A$1&amp;"2"&amp;Mortality!$D$6&amp;LEFT(Mortality!$E6,1),'Mortality_basic-data'!$A$2:$A$10000,0)),0,VALUE(INDEX('Mortality_basic-data'!$K$2:$K$10000,MATCH(Tumour_list_final!$A$1&amp;"2"&amp;Mortality!$D$6&amp;LEFT(Mortality!$E6,1),'Mortality_basic-data'!$A$2:$A$10000,0))))</f>
        <v>1</v>
      </c>
      <c r="T6" s="50">
        <f>IF(ISERROR(MATCH(Tumour_list_final!$A$1&amp;"2"&amp;Mortality!$D$6&amp;LEFT(Mortality!$E6,1),'Mortality_basic-data'!$A$2:$A$10000,0)),0,VALUE(INDEX('Mortality_basic-data'!$L$2:$L$10000,MATCH(Tumour_list_final!$A$1&amp;"2"&amp;Mortality!$D$6&amp;LEFT(Mortality!$E6,1),'Mortality_basic-data'!$A$2:$A$10000,0))))</f>
        <v>0</v>
      </c>
      <c r="U6" s="46"/>
      <c r="V6" s="51">
        <f>IF(ISERROR(MATCH(Tumour_list_final!$A$1&amp;"3"&amp;Mortality!$D$6&amp;LEFT(Mortality!$E6,1),'Mortality_basic-data'!$A$2:$A$10000,0)),0,VALUE(INDEX('Mortality_basic-data'!$F$2:$F$10000,MATCH(Tumour_list_final!$A$1&amp;"3"&amp;Mortality!$D$6&amp;LEFT(Mortality!$E6,1),'Mortality_basic-data'!$A$2:$A$10000,0))))</f>
        <v>103415</v>
      </c>
      <c r="W6" s="52">
        <f>IF(ISERROR(MATCH(Tumour_list_final!$A$1&amp;"3"&amp;Mortality!$D$6&amp;LEFT(Mortality!$E6,1),'Mortality_basic-data'!$A$2:$A$10000,0)),0,VALUE(INDEX('Mortality_basic-data'!$G$2:$G$10000,MATCH(Tumour_list_final!$A$1&amp;"3"&amp;Mortality!$D$6&amp;LEFT(Mortality!$E6,1),'Mortality_basic-data'!$A$2:$A$10000,0))))</f>
        <v>213.50145944448801</v>
      </c>
      <c r="X6" s="52">
        <f>IF(ISERROR(MATCH(Tumour_list_final!$A$1&amp;"3"&amp;Mortality!$D$6&amp;LEFT(Mortality!$E6,1),'Mortality_basic-data'!$A$2:$A$10000,0)),0,VALUE(INDEX('Mortality_basic-data'!$H$2:$H$10000,MATCH(Tumour_list_final!$A$1&amp;"3"&amp;Mortality!$D$6&amp;LEFT(Mortality!$E6,1),'Mortality_basic-data'!$A$2:$A$10000,0))))</f>
        <v>156.469251785111</v>
      </c>
      <c r="Y6" s="52">
        <f>IF(ISERROR(MATCH(Tumour_list_final!$A$1&amp;"3"&amp;Mortality!$D$6&amp;LEFT(Mortality!$E6,1),'Mortality_basic-data'!$A$2:$A$10000,0)),0,VALUE(INDEX('Mortality_basic-data'!$I$2:$I$10000,MATCH(Tumour_list_final!$A$1&amp;"3"&amp;Mortality!$D$6&amp;LEFT(Mortality!$E6,1),'Mortality_basic-data'!$A$2:$A$10000,0))))</f>
        <v>155.51559235180099</v>
      </c>
      <c r="Z6" s="52">
        <f>IF(ISERROR(MATCH(Tumour_list_final!$A$1&amp;"3"&amp;Mortality!$D$6&amp;LEFT(Mortality!$E6,1),'Mortality_basic-data'!$A$2:$A$10000,0)),0,VALUE(INDEX('Mortality_basic-data'!$J$2:$J$10000,MATCH(Tumour_list_final!$A$1&amp;"3"&amp;Mortality!$D$6&amp;LEFT(Mortality!$E6,1),'Mortality_basic-data'!$A$2:$A$10000,0))))</f>
        <v>157.42291121842101</v>
      </c>
      <c r="AA6" s="53">
        <f>IF(ISERROR(MATCH(Tumour_list_final!$A$1&amp;"3"&amp;Mortality!$D$6&amp;LEFT(Mortality!$E6,1),'Mortality_basic-data'!$A$2:$A$10000,0)),0,VALUE(INDEX('Mortality_basic-data'!$K$2:$K$10000,MATCH(Tumour_list_final!$A$1&amp;"3"&amp;Mortality!$D$6&amp;LEFT(Mortality!$E6,1),'Mortality_basic-data'!$A$2:$A$10000,0))))</f>
        <v>1</v>
      </c>
      <c r="AB6" s="54">
        <f>IF(ISERROR(MATCH(Tumour_list_final!$A$1&amp;"3"&amp;Mortality!$D$6&amp;LEFT(Mortality!$E6,1),'Mortality_basic-data'!$A$2:$A$10000,0)),0,VALUE(INDEX('Mortality_basic-data'!$L$2:$L$10000,MATCH(Tumour_list_final!$A$1&amp;"3"&amp;Mortality!$D$6&amp;LEFT(Mortality!$E6,1),'Mortality_basic-data'!$A$2:$A$10000,0))))</f>
        <v>0</v>
      </c>
    </row>
    <row r="7" spans="1:28" x14ac:dyDescent="0.2">
      <c r="D7" s="290"/>
      <c r="E7" s="76">
        <v>2</v>
      </c>
      <c r="F7" s="55">
        <f>IF(ISERROR(MATCH(Tumour_list_final!$A$1&amp;"1"&amp;Mortality!$D$6&amp;LEFT(Mortality!$E7,1),'Mortality_basic-data'!$A$2:$A$10000,0)),0,VALUE(INDEX('Mortality_basic-data'!$F$2:$F$10000,MATCH(Tumour_list_final!$A$1&amp;"1"&amp;Mortality!$D$6&amp;LEFT(Mortality!$E7,1),'Mortality_basic-data'!$A$2:$A$10000,0))))</f>
        <v>63810</v>
      </c>
      <c r="G7" s="56">
        <f>IF(ISERROR(MATCH(Tumour_list_final!$A$1&amp;"1"&amp;Mortality!$D$6&amp;LEFT(Mortality!$E7,1),'Mortality_basic-data'!$A$2:$A$10000,0)),0,VALUE(INDEX('Mortality_basic-data'!$G$2:$G$10000,MATCH(Tumour_list_final!$A$1&amp;"1"&amp;Mortality!$D$6&amp;LEFT(Mortality!$E7,1),'Mortality_basic-data'!$A$2:$A$10000,0))))</f>
        <v>268.48987886566402</v>
      </c>
      <c r="H7" s="56">
        <f>IF(ISERROR(MATCH(Tumour_list_final!$A$1&amp;"1"&amp;Mortality!$D$6&amp;LEFT(Mortality!$E7,1),'Mortality_basic-data'!$A$2:$A$10000,0)),0,VALUE(INDEX('Mortality_basic-data'!$H$2:$H$10000,MATCH(Tumour_list_final!$A$1&amp;"1"&amp;Mortality!$D$6&amp;LEFT(Mortality!$E7,1),'Mortality_basic-data'!$A$2:$A$10000,0))))</f>
        <v>211.981200962424</v>
      </c>
      <c r="I7" s="56">
        <f>IF(ISERROR(MATCH(Tumour_list_final!$A$1&amp;"1"&amp;Mortality!$D$6&amp;LEFT(Mortality!$E7,1),'Mortality_basic-data'!$A$2:$A$10000,0)),0,VALUE(INDEX('Mortality_basic-data'!$I$2:$I$10000,MATCH(Tumour_list_final!$A$1&amp;"1"&amp;Mortality!$D$6&amp;LEFT(Mortality!$E7,1),'Mortality_basic-data'!$A$2:$A$10000,0))))</f>
        <v>210.336416300824</v>
      </c>
      <c r="J7" s="56">
        <f>IF(ISERROR(MATCH(Tumour_list_final!$A$1&amp;"1"&amp;Mortality!$D$6&amp;LEFT(Mortality!$E7,1),'Mortality_basic-data'!$A$2:$A$10000,0)),0,VALUE(INDEX('Mortality_basic-data'!$J$2:$J$10000,MATCH(Tumour_list_final!$A$1&amp;"1"&amp;Mortality!$D$6&amp;LEFT(Mortality!$E7,1),'Mortality_basic-data'!$A$2:$A$10000,0))))</f>
        <v>213.625985624024</v>
      </c>
      <c r="K7" s="57">
        <f>IF(ISERROR(MATCH(Tumour_list_final!$A$1&amp;"1"&amp;Mortality!$D$6&amp;LEFT(Mortality!$E7,1),'Mortality_basic-data'!$A$2:$A$10000,0)),0,VALUE(INDEX('Mortality_basic-data'!$K$2:$K$10000,MATCH(Tumour_list_final!$A$1&amp;"1"&amp;Mortality!$D$6&amp;LEFT(Mortality!$E7,1),'Mortality_basic-data'!$A$2:$A$10000,0))))</f>
        <v>1.1265077150027201</v>
      </c>
      <c r="L7" s="58">
        <f>IF(ISERROR(MATCH(Tumour_list_final!$A$1&amp;"1"&amp;Mortality!$D$6&amp;LEFT(Mortality!$E7,1),'Mortality_basic-data'!$A$2:$A$10000,0)),0,VALUE(INDEX('Mortality_basic-data'!$L$2:$L$10000,MATCH(Tumour_list_final!$A$1&amp;"1"&amp;Mortality!$D$6&amp;LEFT(Mortality!$E7,1),'Mortality_basic-data'!$A$2:$A$10000,0))))</f>
        <v>1475.0642425390399</v>
      </c>
      <c r="M7" s="59"/>
      <c r="N7" s="60">
        <f>IF(ISERROR(MATCH(Tumour_list_final!$A$1&amp;"2"&amp;Mortality!$D$6&amp;LEFT(Mortality!$E7,1),'Mortality_basic-data'!$A$2:$A$10000,0)),0,VALUE(INDEX('Mortality_basic-data'!$F$2:$F$10000,MATCH(Tumour_list_final!$A$1&amp;"2"&amp;Mortality!$D$6&amp;LEFT(Mortality!$E7,1),'Mortality_basic-data'!$A$2:$A$10000,0))))</f>
        <v>59764</v>
      </c>
      <c r="O7" s="56">
        <f>IF(ISERROR(MATCH(Tumour_list_final!$A$1&amp;"2"&amp;Mortality!$D$6&amp;LEFT(Mortality!$E7,1),'Mortality_basic-data'!$A$2:$A$10000,0)),0,VALUE(INDEX('Mortality_basic-data'!$G$2:$G$10000,MATCH(Tumour_list_final!$A$1&amp;"2"&amp;Mortality!$D$6&amp;LEFT(Mortality!$E7,1),'Mortality_basic-data'!$A$2:$A$10000,0))))</f>
        <v>239.46426741880799</v>
      </c>
      <c r="P7" s="56">
        <f>IF(ISERROR(MATCH(Tumour_list_final!$A$1&amp;"2"&amp;Mortality!$D$6&amp;LEFT(Mortality!$E7,1),'Mortality_basic-data'!$A$2:$A$10000,0)),0,VALUE(INDEX('Mortality_basic-data'!$H$2:$H$10000,MATCH(Tumour_list_final!$A$1&amp;"2"&amp;Mortality!$D$6&amp;LEFT(Mortality!$E7,1),'Mortality_basic-data'!$A$2:$A$10000,0))))</f>
        <v>150.55520416499999</v>
      </c>
      <c r="Q7" s="56">
        <f>IF(ISERROR(MATCH(Tumour_list_final!$A$1&amp;"2"&amp;Mortality!$D$6&amp;LEFT(Mortality!$E7,1),'Mortality_basic-data'!$A$2:$A$10000,0)),0,VALUE(INDEX('Mortality_basic-data'!$I$2:$I$10000,MATCH(Tumour_list_final!$A$1&amp;"2"&amp;Mortality!$D$6&amp;LEFT(Mortality!$E7,1),'Mortality_basic-data'!$A$2:$A$10000,0))))</f>
        <v>149.348135391612</v>
      </c>
      <c r="R7" s="56">
        <f>IF(ISERROR(MATCH(Tumour_list_final!$A$1&amp;"2"&amp;Mortality!$D$6&amp;LEFT(Mortality!$E7,1),'Mortality_basic-data'!$A$2:$A$10000,0)),0,VALUE(INDEX('Mortality_basic-data'!$J$2:$J$10000,MATCH(Tumour_list_final!$A$1&amp;"2"&amp;Mortality!$D$6&amp;LEFT(Mortality!$E7,1),'Mortality_basic-data'!$A$2:$A$10000,0))))</f>
        <v>151.76227293838801</v>
      </c>
      <c r="S7" s="57">
        <f>IF(ISERROR(MATCH(Tumour_list_final!$A$1&amp;"2"&amp;Mortality!$D$6&amp;LEFT(Mortality!$E7,1),'Mortality_basic-data'!$A$2:$A$10000,0)),0,VALUE(INDEX('Mortality_basic-data'!$K$2:$K$10000,MATCH(Tumour_list_final!$A$1&amp;"2"&amp;Mortality!$D$6&amp;LEFT(Mortality!$E7,1),'Mortality_basic-data'!$A$2:$A$10000,0))))</f>
        <v>1.1042169358754801</v>
      </c>
      <c r="T7" s="61">
        <f>IF(ISERROR(MATCH(Tumour_list_final!$A$1&amp;"2"&amp;Mortality!$D$6&amp;LEFT(Mortality!$E7,1),'Mortality_basic-data'!$A$2:$A$10000,0)),0,VALUE(INDEX('Mortality_basic-data'!$L$2:$L$10000,MATCH(Tumour_list_final!$A$1&amp;"2"&amp;Mortality!$D$6&amp;LEFT(Mortality!$E7,1),'Mortality_basic-data'!$A$2:$A$10000,0))))</f>
        <v>1388.72916202481</v>
      </c>
      <c r="U7" s="59"/>
      <c r="V7" s="62">
        <f>IF(ISERROR(MATCH(Tumour_list_final!$A$1&amp;"3"&amp;Mortality!$D$6&amp;LEFT(Mortality!$E7,1),'Mortality_basic-data'!$A$2:$A$10000,0)),0,VALUE(INDEX('Mortality_basic-data'!$F$2:$F$10000,MATCH(Tumour_list_final!$A$1&amp;"3"&amp;Mortality!$D$6&amp;LEFT(Mortality!$E7,1),'Mortality_basic-data'!$A$2:$A$10000,0))))</f>
        <v>123574</v>
      </c>
      <c r="W7" s="56">
        <f>IF(ISERROR(MATCH(Tumour_list_final!$A$1&amp;"3"&amp;Mortality!$D$6&amp;LEFT(Mortality!$E7,1),'Mortality_basic-data'!$A$2:$A$10000,0)),0,VALUE(INDEX('Mortality_basic-data'!$G$2:$G$10000,MATCH(Tumour_list_final!$A$1&amp;"3"&amp;Mortality!$D$6&amp;LEFT(Mortality!$E7,1),'Mortality_basic-data'!$A$2:$A$10000,0))))</f>
        <v>253.62228713801201</v>
      </c>
      <c r="X7" s="56">
        <f>IF(ISERROR(MATCH(Tumour_list_final!$A$1&amp;"3"&amp;Mortality!$D$6&amp;LEFT(Mortality!$E7,1),'Mortality_basic-data'!$A$2:$A$10000,0)),0,VALUE(INDEX('Mortality_basic-data'!$H$2:$H$10000,MATCH(Tumour_list_final!$A$1&amp;"3"&amp;Mortality!$D$6&amp;LEFT(Mortality!$E7,1),'Mortality_basic-data'!$A$2:$A$10000,0))))</f>
        <v>174.752952898312</v>
      </c>
      <c r="Y7" s="56">
        <f>IF(ISERROR(MATCH(Tumour_list_final!$A$1&amp;"3"&amp;Mortality!$D$6&amp;LEFT(Mortality!$E7,1),'Mortality_basic-data'!$A$2:$A$10000,0)),0,VALUE(INDEX('Mortality_basic-data'!$I$2:$I$10000,MATCH(Tumour_list_final!$A$1&amp;"3"&amp;Mortality!$D$6&amp;LEFT(Mortality!$E7,1),'Mortality_basic-data'!$A$2:$A$10000,0))))</f>
        <v>173.77859829344101</v>
      </c>
      <c r="Z7" s="56">
        <f>IF(ISERROR(MATCH(Tumour_list_final!$A$1&amp;"3"&amp;Mortality!$D$6&amp;LEFT(Mortality!$E7,1),'Mortality_basic-data'!$A$2:$A$10000,0)),0,VALUE(INDEX('Mortality_basic-data'!$J$2:$J$10000,MATCH(Tumour_list_final!$A$1&amp;"3"&amp;Mortality!$D$6&amp;LEFT(Mortality!$E7,1),'Mortality_basic-data'!$A$2:$A$10000,0))))</f>
        <v>175.727307503183</v>
      </c>
      <c r="AA7" s="57">
        <f>IF(ISERROR(MATCH(Tumour_list_final!$A$1&amp;"3"&amp;Mortality!$D$6&amp;LEFT(Mortality!$E7,1),'Mortality_basic-data'!$A$2:$A$10000,0)),0,VALUE(INDEX('Mortality_basic-data'!$K$2:$K$10000,MATCH(Tumour_list_final!$A$1&amp;"3"&amp;Mortality!$D$6&amp;LEFT(Mortality!$E7,1),'Mortality_basic-data'!$A$2:$A$10000,0))))</f>
        <v>1.11685171945675</v>
      </c>
      <c r="AB7" s="63">
        <f>IF(ISERROR(MATCH(Tumour_list_final!$A$1&amp;"3"&amp;Mortality!$D$6&amp;LEFT(Mortality!$E7,1),'Mortality_basic-data'!$A$2:$A$10000,0)),0,VALUE(INDEX('Mortality_basic-data'!$L$2:$L$10000,MATCH(Tumour_list_final!$A$1&amp;"3"&amp;Mortality!$D$6&amp;LEFT(Mortality!$E7,1),'Mortality_basic-data'!$A$2:$A$10000,0))))</f>
        <v>2822.4796777470501</v>
      </c>
    </row>
    <row r="8" spans="1:28" x14ac:dyDescent="0.2">
      <c r="D8" s="290"/>
      <c r="E8" s="76">
        <v>3</v>
      </c>
      <c r="F8" s="55">
        <f>IF(ISERROR(MATCH(Tumour_list_final!$A$1&amp;"1"&amp;Mortality!$D$6&amp;LEFT(Mortality!$E8,1),'Mortality_basic-data'!$A$2:$A$10000,0)),0,VALUE(INDEX('Mortality_basic-data'!$F$2:$F$10000,MATCH(Tumour_list_final!$A$1&amp;"1"&amp;Mortality!$D$6&amp;LEFT(Mortality!$E8,1),'Mortality_basic-data'!$A$2:$A$10000,0))))</f>
        <v>68081</v>
      </c>
      <c r="G8" s="56">
        <f>IF(ISERROR(MATCH(Tumour_list_final!$A$1&amp;"1"&amp;Mortality!$D$6&amp;LEFT(Mortality!$E8,1),'Mortality_basic-data'!$A$2:$A$10000,0)),0,VALUE(INDEX('Mortality_basic-data'!$G$2:$G$10000,MATCH(Tumour_list_final!$A$1&amp;"1"&amp;Mortality!$D$6&amp;LEFT(Mortality!$E8,1),'Mortality_basic-data'!$A$2:$A$10000,0))))</f>
        <v>286.068696909415</v>
      </c>
      <c r="H8" s="56">
        <f>IF(ISERROR(MATCH(Tumour_list_final!$A$1&amp;"1"&amp;Mortality!$D$6&amp;LEFT(Mortality!$E8,1),'Mortality_basic-data'!$A$2:$A$10000,0)),0,VALUE(INDEX('Mortality_basic-data'!$H$2:$H$10000,MATCH(Tumour_list_final!$A$1&amp;"1"&amp;Mortality!$D$6&amp;LEFT(Mortality!$E8,1),'Mortality_basic-data'!$A$2:$A$10000,0))))</f>
        <v>230.431135828419</v>
      </c>
      <c r="I8" s="56">
        <f>IF(ISERROR(MATCH(Tumour_list_final!$A$1&amp;"1"&amp;Mortality!$D$6&amp;LEFT(Mortality!$E8,1),'Mortality_basic-data'!$A$2:$A$10000,0)),0,VALUE(INDEX('Mortality_basic-data'!$I$2:$I$10000,MATCH(Tumour_list_final!$A$1&amp;"1"&amp;Mortality!$D$6&amp;LEFT(Mortality!$E8,1),'Mortality_basic-data'!$A$2:$A$10000,0))))</f>
        <v>228.700186841945</v>
      </c>
      <c r="J8" s="56">
        <f>IF(ISERROR(MATCH(Tumour_list_final!$A$1&amp;"1"&amp;Mortality!$D$6&amp;LEFT(Mortality!$E8,1),'Mortality_basic-data'!$A$2:$A$10000,0)),0,VALUE(INDEX('Mortality_basic-data'!$J$2:$J$10000,MATCH(Tumour_list_final!$A$1&amp;"1"&amp;Mortality!$D$6&amp;LEFT(Mortality!$E8,1),'Mortality_basic-data'!$A$2:$A$10000,0))))</f>
        <v>232.16208481489301</v>
      </c>
      <c r="K8" s="57">
        <f>IF(ISERROR(MATCH(Tumour_list_final!$A$1&amp;"1"&amp;Mortality!$D$6&amp;LEFT(Mortality!$E8,1),'Mortality_basic-data'!$A$2:$A$10000,0)),0,VALUE(INDEX('Mortality_basic-data'!$K$2:$K$10000,MATCH(Tumour_list_final!$A$1&amp;"1"&amp;Mortality!$D$6&amp;LEFT(Mortality!$E8,1),'Mortality_basic-data'!$A$2:$A$10000,0))))</f>
        <v>1.2245541166339899</v>
      </c>
      <c r="L8" s="58">
        <f>IF(ISERROR(MATCH(Tumour_list_final!$A$1&amp;"1"&amp;Mortality!$D$6&amp;LEFT(Mortality!$E8,1),'Mortality_basic-data'!$A$2:$A$10000,0)),0,VALUE(INDEX('Mortality_basic-data'!$L$2:$L$10000,MATCH(Tumour_list_final!$A$1&amp;"1"&amp;Mortality!$D$6&amp;LEFT(Mortality!$E8,1),'Mortality_basic-data'!$A$2:$A$10000,0))))</f>
        <v>2537.7246141494102</v>
      </c>
      <c r="M8" s="59"/>
      <c r="N8" s="60">
        <f>IF(ISERROR(MATCH(Tumour_list_final!$A$1&amp;"2"&amp;Mortality!$D$6&amp;LEFT(Mortality!$E8,1),'Mortality_basic-data'!$A$2:$A$10000,0)),0,VALUE(INDEX('Mortality_basic-data'!$F$2:$F$10000,MATCH(Tumour_list_final!$A$1&amp;"2"&amp;Mortality!$D$6&amp;LEFT(Mortality!$E8,1),'Mortality_basic-data'!$A$2:$A$10000,0))))</f>
        <v>64534</v>
      </c>
      <c r="O8" s="56">
        <f>IF(ISERROR(MATCH(Tumour_list_final!$A$1&amp;"2"&amp;Mortality!$D$6&amp;LEFT(Mortality!$E8,1),'Mortality_basic-data'!$A$2:$A$10000,0)),0,VALUE(INDEX('Mortality_basic-data'!$G$2:$G$10000,MATCH(Tumour_list_final!$A$1&amp;"2"&amp;Mortality!$D$6&amp;LEFT(Mortality!$E8,1),'Mortality_basic-data'!$A$2:$A$10000,0))))</f>
        <v>257.34215093280301</v>
      </c>
      <c r="P8" s="56">
        <f>IF(ISERROR(MATCH(Tumour_list_final!$A$1&amp;"2"&amp;Mortality!$D$6&amp;LEFT(Mortality!$E8,1),'Mortality_basic-data'!$A$2:$A$10000,0)),0,VALUE(INDEX('Mortality_basic-data'!$H$2:$H$10000,MATCH(Tumour_list_final!$A$1&amp;"2"&amp;Mortality!$D$6&amp;LEFT(Mortality!$E8,1),'Mortality_basic-data'!$A$2:$A$10000,0))))</f>
        <v>162.066406524081</v>
      </c>
      <c r="Q8" s="56">
        <f>IF(ISERROR(MATCH(Tumour_list_final!$A$1&amp;"2"&amp;Mortality!$D$6&amp;LEFT(Mortality!$E8,1),'Mortality_basic-data'!$A$2:$A$10000,0)),0,VALUE(INDEX('Mortality_basic-data'!$I$2:$I$10000,MATCH(Tumour_list_final!$A$1&amp;"2"&amp;Mortality!$D$6&amp;LEFT(Mortality!$E8,1),'Mortality_basic-data'!$A$2:$A$10000,0))))</f>
        <v>160.81598977694799</v>
      </c>
      <c r="R8" s="56">
        <f>IF(ISERROR(MATCH(Tumour_list_final!$A$1&amp;"2"&amp;Mortality!$D$6&amp;LEFT(Mortality!$E8,1),'Mortality_basic-data'!$A$2:$A$10000,0)),0,VALUE(INDEX('Mortality_basic-data'!$J$2:$J$10000,MATCH(Tumour_list_final!$A$1&amp;"2"&amp;Mortality!$D$6&amp;LEFT(Mortality!$E8,1),'Mortality_basic-data'!$A$2:$A$10000,0))))</f>
        <v>163.31682327121499</v>
      </c>
      <c r="S8" s="57">
        <f>IF(ISERROR(MATCH(Tumour_list_final!$A$1&amp;"2"&amp;Mortality!$D$6&amp;LEFT(Mortality!$E8,1),'Mortality_basic-data'!$A$2:$A$10000,0)),0,VALUE(INDEX('Mortality_basic-data'!$K$2:$K$10000,MATCH(Tumour_list_final!$A$1&amp;"2"&amp;Mortality!$D$6&amp;LEFT(Mortality!$E8,1),'Mortality_basic-data'!$A$2:$A$10000,0))))</f>
        <v>1.1886435398423201</v>
      </c>
      <c r="T8" s="61">
        <f>IF(ISERROR(MATCH(Tumour_list_final!$A$1&amp;"2"&amp;Mortality!$D$6&amp;LEFT(Mortality!$E8,1),'Mortality_basic-data'!$A$2:$A$10000,0)),0,VALUE(INDEX('Mortality_basic-data'!$L$2:$L$10000,MATCH(Tumour_list_final!$A$1&amp;"2"&amp;Mortality!$D$6&amp;LEFT(Mortality!$E8,1),'Mortality_basic-data'!$A$2:$A$10000,0))))</f>
        <v>2343.3052742309601</v>
      </c>
      <c r="U8" s="59"/>
      <c r="V8" s="62">
        <f>IF(ISERROR(MATCH(Tumour_list_final!$A$1&amp;"3"&amp;Mortality!$D$6&amp;LEFT(Mortality!$E8,1),'Mortality_basic-data'!$A$2:$A$10000,0)),0,VALUE(INDEX('Mortality_basic-data'!$F$2:$F$10000,MATCH(Tumour_list_final!$A$1&amp;"3"&amp;Mortality!$D$6&amp;LEFT(Mortality!$E8,1),'Mortality_basic-data'!$A$2:$A$10000,0))))</f>
        <v>132615</v>
      </c>
      <c r="W8" s="56">
        <f>IF(ISERROR(MATCH(Tumour_list_final!$A$1&amp;"3"&amp;Mortality!$D$6&amp;LEFT(Mortality!$E8,1),'Mortality_basic-data'!$A$2:$A$10000,0)),0,VALUE(INDEX('Mortality_basic-data'!$G$2:$G$10000,MATCH(Tumour_list_final!$A$1&amp;"3"&amp;Mortality!$D$6&amp;LEFT(Mortality!$E8,1),'Mortality_basic-data'!$A$2:$A$10000,0))))</f>
        <v>271.329769985643</v>
      </c>
      <c r="X8" s="56">
        <f>IF(ISERROR(MATCH(Tumour_list_final!$A$1&amp;"3"&amp;Mortality!$D$6&amp;LEFT(Mortality!$E8,1),'Mortality_basic-data'!$A$2:$A$10000,0)),0,VALUE(INDEX('Mortality_basic-data'!$H$2:$H$10000,MATCH(Tumour_list_final!$A$1&amp;"3"&amp;Mortality!$D$6&amp;LEFT(Mortality!$E8,1),'Mortality_basic-data'!$A$2:$A$10000,0))))</f>
        <v>188.859536714169</v>
      </c>
      <c r="Y8" s="56">
        <f>IF(ISERROR(MATCH(Tumour_list_final!$A$1&amp;"3"&amp;Mortality!$D$6&amp;LEFT(Mortality!$E8,1),'Mortality_basic-data'!$A$2:$A$10000,0)),0,VALUE(INDEX('Mortality_basic-data'!$I$2:$I$10000,MATCH(Tumour_list_final!$A$1&amp;"3"&amp;Mortality!$D$6&amp;LEFT(Mortality!$E8,1),'Mortality_basic-data'!$A$2:$A$10000,0))))</f>
        <v>187.84305711545599</v>
      </c>
      <c r="Z8" s="56">
        <f>IF(ISERROR(MATCH(Tumour_list_final!$A$1&amp;"3"&amp;Mortality!$D$6&amp;LEFT(Mortality!$E8,1),'Mortality_basic-data'!$A$2:$A$10000,0)),0,VALUE(INDEX('Mortality_basic-data'!$J$2:$J$10000,MATCH(Tumour_list_final!$A$1&amp;"3"&amp;Mortality!$D$6&amp;LEFT(Mortality!$E8,1),'Mortality_basic-data'!$A$2:$A$10000,0))))</f>
        <v>189.876016312882</v>
      </c>
      <c r="AA8" s="57">
        <f>IF(ISERROR(MATCH(Tumour_list_final!$A$1&amp;"3"&amp;Mortality!$D$6&amp;LEFT(Mortality!$E8,1),'Mortality_basic-data'!$A$2:$A$10000,0)),0,VALUE(INDEX('Mortality_basic-data'!$K$2:$K$10000,MATCH(Tumour_list_final!$A$1&amp;"3"&amp;Mortality!$D$6&amp;LEFT(Mortality!$E8,1),'Mortality_basic-data'!$A$2:$A$10000,0))))</f>
        <v>1.2070073484696</v>
      </c>
      <c r="AB8" s="63">
        <f>IF(ISERROR(MATCH(Tumour_list_final!$A$1&amp;"3"&amp;Mortality!$D$6&amp;LEFT(Mortality!$E8,1),'Mortality_basic-data'!$A$2:$A$10000,0)),0,VALUE(INDEX('Mortality_basic-data'!$L$2:$L$10000,MATCH(Tumour_list_final!$A$1&amp;"3"&amp;Mortality!$D$6&amp;LEFT(Mortality!$E8,1),'Mortality_basic-data'!$A$2:$A$10000,0))))</f>
        <v>4782.9275833910297</v>
      </c>
    </row>
    <row r="9" spans="1:28" x14ac:dyDescent="0.2">
      <c r="D9" s="290"/>
      <c r="E9" s="76">
        <v>4</v>
      </c>
      <c r="F9" s="55">
        <f>IF(ISERROR(MATCH(Tumour_list_final!$A$1&amp;"1"&amp;Mortality!$D$6&amp;LEFT(Mortality!$E9,1),'Mortality_basic-data'!$A$2:$A$10000,0)),0,VALUE(INDEX('Mortality_basic-data'!$F$2:$F$10000,MATCH(Tumour_list_final!$A$1&amp;"1"&amp;Mortality!$D$6&amp;LEFT(Mortality!$E9,1),'Mortality_basic-data'!$A$2:$A$10000,0))))</f>
        <v>70202</v>
      </c>
      <c r="G9" s="56">
        <f>IF(ISERROR(MATCH(Tumour_list_final!$A$1&amp;"1"&amp;Mortality!$D$6&amp;LEFT(Mortality!$E9,1),'Mortality_basic-data'!$A$2:$A$10000,0)),0,VALUE(INDEX('Mortality_basic-data'!$G$2:$G$10000,MATCH(Tumour_list_final!$A$1&amp;"1"&amp;Mortality!$D$6&amp;LEFT(Mortality!$E9,1),'Mortality_basic-data'!$A$2:$A$10000,0))))</f>
        <v>293.75962694427102</v>
      </c>
      <c r="H9" s="56">
        <f>IF(ISERROR(MATCH(Tumour_list_final!$A$1&amp;"1"&amp;Mortality!$D$6&amp;LEFT(Mortality!$E9,1),'Mortality_basic-data'!$A$2:$A$10000,0)),0,VALUE(INDEX('Mortality_basic-data'!$H$2:$H$10000,MATCH(Tumour_list_final!$A$1&amp;"1"&amp;Mortality!$D$6&amp;LEFT(Mortality!$E9,1),'Mortality_basic-data'!$A$2:$A$10000,0))))</f>
        <v>255.48373120024399</v>
      </c>
      <c r="I9" s="56">
        <f>IF(ISERROR(MATCH(Tumour_list_final!$A$1&amp;"1"&amp;Mortality!$D$6&amp;LEFT(Mortality!$E9,1),'Mortality_basic-data'!$A$2:$A$10000,0)),0,VALUE(INDEX('Mortality_basic-data'!$I$2:$I$10000,MATCH(Tumour_list_final!$A$1&amp;"1"&amp;Mortality!$D$6&amp;LEFT(Mortality!$E9,1),'Mortality_basic-data'!$A$2:$A$10000,0))))</f>
        <v>253.59380616068199</v>
      </c>
      <c r="J9" s="56">
        <f>IF(ISERROR(MATCH(Tumour_list_final!$A$1&amp;"1"&amp;Mortality!$D$6&amp;LEFT(Mortality!$E9,1),'Mortality_basic-data'!$A$2:$A$10000,0)),0,VALUE(INDEX('Mortality_basic-data'!$J$2:$J$10000,MATCH(Tumour_list_final!$A$1&amp;"1"&amp;Mortality!$D$6&amp;LEFT(Mortality!$E9,1),'Mortality_basic-data'!$A$2:$A$10000,0))))</f>
        <v>257.373656239806</v>
      </c>
      <c r="K9" s="57">
        <f>IF(ISERROR(MATCH(Tumour_list_final!$A$1&amp;"1"&amp;Mortality!$D$6&amp;LEFT(Mortality!$E9,1),'Mortality_basic-data'!$A$2:$A$10000,0)),0,VALUE(INDEX('Mortality_basic-data'!$K$2:$K$10000,MATCH(Tumour_list_final!$A$1&amp;"1"&amp;Mortality!$D$6&amp;LEFT(Mortality!$E9,1),'Mortality_basic-data'!$A$2:$A$10000,0))))</f>
        <v>1.3576882900374301</v>
      </c>
      <c r="L9" s="58">
        <f>IF(ISERROR(MATCH(Tumour_list_final!$A$1&amp;"1"&amp;Mortality!$D$6&amp;LEFT(Mortality!$E9,1),'Mortality_basic-data'!$A$2:$A$10000,0)),0,VALUE(INDEX('Mortality_basic-data'!$L$2:$L$10000,MATCH(Tumour_list_final!$A$1&amp;"1"&amp;Mortality!$D$6&amp;LEFT(Mortality!$E9,1),'Mortality_basic-data'!$A$2:$A$10000,0))))</f>
        <v>3712.2995840985</v>
      </c>
      <c r="M9" s="59"/>
      <c r="N9" s="60">
        <f>IF(ISERROR(MATCH(Tumour_list_final!$A$1&amp;"2"&amp;Mortality!$D$6&amp;LEFT(Mortality!$E9,1),'Mortality_basic-data'!$A$2:$A$10000,0)),0,VALUE(INDEX('Mortality_basic-data'!$F$2:$F$10000,MATCH(Tumour_list_final!$A$1&amp;"2"&amp;Mortality!$D$6&amp;LEFT(Mortality!$E9,1),'Mortality_basic-data'!$A$2:$A$10000,0))))</f>
        <v>65741</v>
      </c>
      <c r="O9" s="56">
        <f>IF(ISERROR(MATCH(Tumour_list_final!$A$1&amp;"2"&amp;Mortality!$D$6&amp;LEFT(Mortality!$E9,1),'Mortality_basic-data'!$A$2:$A$10000,0)),0,VALUE(INDEX('Mortality_basic-data'!$G$2:$G$10000,MATCH(Tumour_list_final!$A$1&amp;"2"&amp;Mortality!$D$6&amp;LEFT(Mortality!$E9,1),'Mortality_basic-data'!$A$2:$A$10000,0))))</f>
        <v>260.40041004320699</v>
      </c>
      <c r="P9" s="56">
        <f>IF(ISERROR(MATCH(Tumour_list_final!$A$1&amp;"2"&amp;Mortality!$D$6&amp;LEFT(Mortality!$E9,1),'Mortality_basic-data'!$A$2:$A$10000,0)),0,VALUE(INDEX('Mortality_basic-data'!$H$2:$H$10000,MATCH(Tumour_list_final!$A$1&amp;"2"&amp;Mortality!$D$6&amp;LEFT(Mortality!$E9,1),'Mortality_basic-data'!$A$2:$A$10000,0))))</f>
        <v>174.33909635107</v>
      </c>
      <c r="Q9" s="56">
        <f>IF(ISERROR(MATCH(Tumour_list_final!$A$1&amp;"2"&amp;Mortality!$D$6&amp;LEFT(Mortality!$E9,1),'Mortality_basic-data'!$A$2:$A$10000,0)),0,VALUE(INDEX('Mortality_basic-data'!$I$2:$I$10000,MATCH(Tumour_list_final!$A$1&amp;"2"&amp;Mortality!$D$6&amp;LEFT(Mortality!$E9,1),'Mortality_basic-data'!$A$2:$A$10000,0))))</f>
        <v>173.006395395948</v>
      </c>
      <c r="R9" s="56">
        <f>IF(ISERROR(MATCH(Tumour_list_final!$A$1&amp;"2"&amp;Mortality!$D$6&amp;LEFT(Mortality!$E9,1),'Mortality_basic-data'!$A$2:$A$10000,0)),0,VALUE(INDEX('Mortality_basic-data'!$J$2:$J$10000,MATCH(Tumour_list_final!$A$1&amp;"2"&amp;Mortality!$D$6&amp;LEFT(Mortality!$E9,1),'Mortality_basic-data'!$A$2:$A$10000,0))))</f>
        <v>175.67179730619199</v>
      </c>
      <c r="S9" s="57">
        <f>IF(ISERROR(MATCH(Tumour_list_final!$A$1&amp;"2"&amp;Mortality!$D$6&amp;LEFT(Mortality!$E9,1),'Mortality_basic-data'!$A$2:$A$10000,0)),0,VALUE(INDEX('Mortality_basic-data'!$K$2:$K$10000,MATCH(Tumour_list_final!$A$1&amp;"2"&amp;Mortality!$D$6&amp;LEFT(Mortality!$E9,1),'Mortality_basic-data'!$A$2:$A$10000,0))))</f>
        <v>1.2786551208492201</v>
      </c>
      <c r="T9" s="61">
        <f>IF(ISERROR(MATCH(Tumour_list_final!$A$1&amp;"2"&amp;Mortality!$D$6&amp;LEFT(Mortality!$E9,1),'Mortality_basic-data'!$A$2:$A$10000,0)),0,VALUE(INDEX('Mortality_basic-data'!$L$2:$L$10000,MATCH(Tumour_list_final!$A$1&amp;"2"&amp;Mortality!$D$6&amp;LEFT(Mortality!$E9,1),'Mortality_basic-data'!$A$2:$A$10000,0))))</f>
        <v>3102.8640800129901</v>
      </c>
      <c r="U9" s="59"/>
      <c r="V9" s="62">
        <f>IF(ISERROR(MATCH(Tumour_list_final!$A$1&amp;"3"&amp;Mortality!$D$6&amp;LEFT(Mortality!$E9,1),'Mortality_basic-data'!$A$2:$A$10000,0)),0,VALUE(INDEX('Mortality_basic-data'!$F$2:$F$10000,MATCH(Tumour_list_final!$A$1&amp;"3"&amp;Mortality!$D$6&amp;LEFT(Mortality!$E9,1),'Mortality_basic-data'!$A$2:$A$10000,0))))</f>
        <v>135943</v>
      </c>
      <c r="W9" s="56">
        <f>IF(ISERROR(MATCH(Tumour_list_final!$A$1&amp;"3"&amp;Mortality!$D$6&amp;LEFT(Mortality!$E9,1),'Mortality_basic-data'!$A$2:$A$10000,0)),0,VALUE(INDEX('Mortality_basic-data'!$G$2:$G$10000,MATCH(Tumour_list_final!$A$1&amp;"3"&amp;Mortality!$D$6&amp;LEFT(Mortality!$E9,1),'Mortality_basic-data'!$A$2:$A$10000,0))))</f>
        <v>276.62238377954998</v>
      </c>
      <c r="X9" s="56">
        <f>IF(ISERROR(MATCH(Tumour_list_final!$A$1&amp;"3"&amp;Mortality!$D$6&amp;LEFT(Mortality!$E9,1),'Mortality_basic-data'!$A$2:$A$10000,0)),0,VALUE(INDEX('Mortality_basic-data'!$H$2:$H$10000,MATCH(Tumour_list_final!$A$1&amp;"3"&amp;Mortality!$D$6&amp;LEFT(Mortality!$E9,1),'Mortality_basic-data'!$A$2:$A$10000,0))))</f>
        <v>206.401828090175</v>
      </c>
      <c r="Y9" s="56">
        <f>IF(ISERROR(MATCH(Tumour_list_final!$A$1&amp;"3"&amp;Mortality!$D$6&amp;LEFT(Mortality!$E9,1),'Mortality_basic-data'!$A$2:$A$10000,0)),0,VALUE(INDEX('Mortality_basic-data'!$I$2:$I$10000,MATCH(Tumour_list_final!$A$1&amp;"3"&amp;Mortality!$D$6&amp;LEFT(Mortality!$E9,1),'Mortality_basic-data'!$A$2:$A$10000,0))))</f>
        <v>205.30461448026099</v>
      </c>
      <c r="Z9" s="56">
        <f>IF(ISERROR(MATCH(Tumour_list_final!$A$1&amp;"3"&amp;Mortality!$D$6&amp;LEFT(Mortality!$E9,1),'Mortality_basic-data'!$A$2:$A$10000,0)),0,VALUE(INDEX('Mortality_basic-data'!$J$2:$J$10000,MATCH(Tumour_list_final!$A$1&amp;"3"&amp;Mortality!$D$6&amp;LEFT(Mortality!$E9,1),'Mortality_basic-data'!$A$2:$A$10000,0))))</f>
        <v>207.49904170008901</v>
      </c>
      <c r="AA9" s="57">
        <f>IF(ISERROR(MATCH(Tumour_list_final!$A$1&amp;"3"&amp;Mortality!$D$6&amp;LEFT(Mortality!$E9,1),'Mortality_basic-data'!$A$2:$A$10000,0)),0,VALUE(INDEX('Mortality_basic-data'!$K$2:$K$10000,MATCH(Tumour_list_final!$A$1&amp;"3"&amp;Mortality!$D$6&amp;LEFT(Mortality!$E9,1),'Mortality_basic-data'!$A$2:$A$10000,0))))</f>
        <v>1.3191206945479601</v>
      </c>
      <c r="AB9" s="63">
        <f>IF(ISERROR(MATCH(Tumour_list_final!$A$1&amp;"3"&amp;Mortality!$D$6&amp;LEFT(Mortality!$E9,1),'Mortality_basic-data'!$A$2:$A$10000,0)),0,VALUE(INDEX('Mortality_basic-data'!$L$2:$L$10000,MATCH(Tumour_list_final!$A$1&amp;"3"&amp;Mortality!$D$6&amp;LEFT(Mortality!$E9,1),'Mortality_basic-data'!$A$2:$A$10000,0))))</f>
        <v>6661.1921664883203</v>
      </c>
    </row>
    <row r="10" spans="1:28" x14ac:dyDescent="0.2">
      <c r="D10" s="290"/>
      <c r="E10" s="77" t="s">
        <v>45</v>
      </c>
      <c r="F10" s="64">
        <f>IF(ISERROR(MATCH(Tumour_list_final!$A$1&amp;"1"&amp;Mortality!$D$6&amp;LEFT(Mortality!$E10,1),'Mortality_basic-data'!$A$2:$A$10000,0)),0,VALUE(INDEX('Mortality_basic-data'!$F$2:$F$10000,MATCH(Tumour_list_final!$A$1&amp;"1"&amp;Mortality!$D$6&amp;LEFT(Mortality!$E10,1),'Mortality_basic-data'!$A$2:$A$10000,0))))</f>
        <v>71189</v>
      </c>
      <c r="G10" s="65">
        <f>IF(ISERROR(MATCH(Tumour_list_final!$A$1&amp;"1"&amp;Mortality!$D$6&amp;LEFT(Mortality!$E10,1),'Mortality_basic-data'!$A$2:$A$10000,0)),0,VALUE(INDEX('Mortality_basic-data'!$G$2:$G$10000,MATCH(Tumour_list_final!$A$1&amp;"1"&amp;Mortality!$D$6&amp;LEFT(Mortality!$E10,1),'Mortality_basic-data'!$A$2:$A$10000,0))))</f>
        <v>292.19598774261902</v>
      </c>
      <c r="H10" s="65">
        <f>IF(ISERROR(MATCH(Tumour_list_final!$A$1&amp;"1"&amp;Mortality!$D$6&amp;LEFT(Mortality!$E10,1),'Mortality_basic-data'!$A$2:$A$10000,0)),0,VALUE(INDEX('Mortality_basic-data'!$H$2:$H$10000,MATCH(Tumour_list_final!$A$1&amp;"1"&amp;Mortality!$D$6&amp;LEFT(Mortality!$E10,1),'Mortality_basic-data'!$A$2:$A$10000,0))))</f>
        <v>286.230406990316</v>
      </c>
      <c r="I10" s="65">
        <f>IF(ISERROR(MATCH(Tumour_list_final!$A$1&amp;"1"&amp;Mortality!$D$6&amp;LEFT(Mortality!$E10,1),'Mortality_basic-data'!$A$2:$A$10000,0)),0,VALUE(INDEX('Mortality_basic-data'!$I$2:$I$10000,MATCH(Tumour_list_final!$A$1&amp;"1"&amp;Mortality!$D$6&amp;LEFT(Mortality!$E10,1),'Mortality_basic-data'!$A$2:$A$10000,0))))</f>
        <v>284.127764708977</v>
      </c>
      <c r="J10" s="65">
        <f>IF(ISERROR(MATCH(Tumour_list_final!$A$1&amp;"1"&amp;Mortality!$D$6&amp;LEFT(Mortality!$E10,1),'Mortality_basic-data'!$A$2:$A$10000,0)),0,VALUE(INDEX('Mortality_basic-data'!$J$2:$J$10000,MATCH(Tumour_list_final!$A$1&amp;"1"&amp;Mortality!$D$6&amp;LEFT(Mortality!$E10,1),'Mortality_basic-data'!$A$2:$A$10000,0))))</f>
        <v>288.333049271655</v>
      </c>
      <c r="K10" s="66">
        <f>IF(ISERROR(MATCH(Tumour_list_final!$A$1&amp;"1"&amp;Mortality!$D$6&amp;LEFT(Mortality!$E10,1),'Mortality_basic-data'!$A$2:$A$10000,0)),0,VALUE(INDEX('Mortality_basic-data'!$K$2:$K$10000,MATCH(Tumour_list_final!$A$1&amp;"1"&amp;Mortality!$D$6&amp;LEFT(Mortality!$E10,1),'Mortality_basic-data'!$A$2:$A$10000,0))))</f>
        <v>1.52108187084059</v>
      </c>
      <c r="L10" s="67">
        <f>IF(ISERROR(MATCH(Tumour_list_final!$A$1&amp;"1"&amp;Mortality!$D$6&amp;LEFT(Mortality!$E10,1),'Mortality_basic-data'!$A$2:$A$10000,0)),0,VALUE(INDEX('Mortality_basic-data'!$L$2:$L$10000,MATCH(Tumour_list_final!$A$1&amp;"1"&amp;Mortality!$D$6&amp;LEFT(Mortality!$E10,1),'Mortality_basic-data'!$A$2:$A$10000,0))))</f>
        <v>4858.7944304169696</v>
      </c>
      <c r="M10" s="68"/>
      <c r="N10" s="69">
        <f>IF(ISERROR(MATCH(Tumour_list_final!$A$1&amp;"2"&amp;Mortality!$D$6&amp;LEFT(Mortality!$E10,1),'Mortality_basic-data'!$A$2:$A$10000,0)),0,VALUE(INDEX('Mortality_basic-data'!$F$2:$F$10000,MATCH(Tumour_list_final!$A$1&amp;"2"&amp;Mortality!$D$6&amp;LEFT(Mortality!$E10,1),'Mortality_basic-data'!$A$2:$A$10000,0))))</f>
        <v>63184</v>
      </c>
      <c r="O10" s="65">
        <f>IF(ISERROR(MATCH(Tumour_list_final!$A$1&amp;"2"&amp;Mortality!$D$6&amp;LEFT(Mortality!$E10,1),'Mortality_basic-data'!$A$2:$A$10000,0)),0,VALUE(INDEX('Mortality_basic-data'!$G$2:$G$10000,MATCH(Tumour_list_final!$A$1&amp;"2"&amp;Mortality!$D$6&amp;LEFT(Mortality!$E10,1),'Mortality_basic-data'!$A$2:$A$10000,0))))</f>
        <v>246.61322495424201</v>
      </c>
      <c r="P10" s="65">
        <f>IF(ISERROR(MATCH(Tumour_list_final!$A$1&amp;"2"&amp;Mortality!$D$6&amp;LEFT(Mortality!$E10,1),'Mortality_basic-data'!$A$2:$A$10000,0)),0,VALUE(INDEX('Mortality_basic-data'!$H$2:$H$10000,MATCH(Tumour_list_final!$A$1&amp;"2"&amp;Mortality!$D$6&amp;LEFT(Mortality!$E10,1),'Mortality_basic-data'!$A$2:$A$10000,0))))</f>
        <v>189.78891900235101</v>
      </c>
      <c r="Q10" s="65">
        <f>IF(ISERROR(MATCH(Tumour_list_final!$A$1&amp;"2"&amp;Mortality!$D$6&amp;LEFT(Mortality!$E10,1),'Mortality_basic-data'!$A$2:$A$10000,0)),0,VALUE(INDEX('Mortality_basic-data'!$I$2:$I$10000,MATCH(Tumour_list_final!$A$1&amp;"2"&amp;Mortality!$D$6&amp;LEFT(Mortality!$E10,1),'Mortality_basic-data'!$A$2:$A$10000,0))))</f>
        <v>188.30904968697601</v>
      </c>
      <c r="R10" s="65">
        <f>IF(ISERROR(MATCH(Tumour_list_final!$A$1&amp;"2"&amp;Mortality!$D$6&amp;LEFT(Mortality!$E10,1),'Mortality_basic-data'!$A$2:$A$10000,0)),0,VALUE(INDEX('Mortality_basic-data'!$J$2:$J$10000,MATCH(Tumour_list_final!$A$1&amp;"2"&amp;Mortality!$D$6&amp;LEFT(Mortality!$E10,1),'Mortality_basic-data'!$A$2:$A$10000,0))))</f>
        <v>191.26878831772601</v>
      </c>
      <c r="S10" s="66">
        <f>IF(ISERROR(MATCH(Tumour_list_final!$A$1&amp;"2"&amp;Mortality!$D$6&amp;LEFT(Mortality!$E10,1),'Mortality_basic-data'!$A$2:$A$10000,0)),0,VALUE(INDEX('Mortality_basic-data'!$K$2:$K$10000,MATCH(Tumour_list_final!$A$1&amp;"2"&amp;Mortality!$D$6&amp;LEFT(Mortality!$E10,1),'Mortality_basic-data'!$A$2:$A$10000,0))))</f>
        <v>1.39196874506058</v>
      </c>
      <c r="T10" s="70">
        <f>IF(ISERROR(MATCH(Tumour_list_final!$A$1&amp;"2"&amp;Mortality!$D$6&amp;LEFT(Mortality!$E10,1),'Mortality_basic-data'!$A$2:$A$10000,0)),0,VALUE(INDEX('Mortality_basic-data'!$L$2:$L$10000,MATCH(Tumour_list_final!$A$1&amp;"2"&amp;Mortality!$D$6&amp;LEFT(Mortality!$E10,1),'Mortality_basic-data'!$A$2:$A$10000,0))))</f>
        <v>3566.2150157701599</v>
      </c>
      <c r="U10" s="68"/>
      <c r="V10" s="71">
        <f>IF(ISERROR(MATCH(Tumour_list_final!$A$1&amp;"3"&amp;Mortality!$D$6&amp;LEFT(Mortality!$E10,1),'Mortality_basic-data'!$A$2:$A$10000,0)),0,VALUE(INDEX('Mortality_basic-data'!$F$2:$F$10000,MATCH(Tumour_list_final!$A$1&amp;"3"&amp;Mortality!$D$6&amp;LEFT(Mortality!$E10,1),'Mortality_basic-data'!$A$2:$A$10000,0))))</f>
        <v>134373</v>
      </c>
      <c r="W10" s="65">
        <f>IF(ISERROR(MATCH(Tumour_list_final!$A$1&amp;"3"&amp;Mortality!$D$6&amp;LEFT(Mortality!$E10,1),'Mortality_basic-data'!$A$2:$A$10000,0)),0,VALUE(INDEX('Mortality_basic-data'!$G$2:$G$10000,MATCH(Tumour_list_final!$A$1&amp;"3"&amp;Mortality!$D$6&amp;LEFT(Mortality!$E10,1),'Mortality_basic-data'!$A$2:$A$10000,0))))</f>
        <v>268.83133781987698</v>
      </c>
      <c r="X10" s="65">
        <f>IF(ISERROR(MATCH(Tumour_list_final!$A$1&amp;"3"&amp;Mortality!$D$6&amp;LEFT(Mortality!$E10,1),'Mortality_basic-data'!$A$2:$A$10000,0)),0,VALUE(INDEX('Mortality_basic-data'!$H$2:$H$10000,MATCH(Tumour_list_final!$A$1&amp;"3"&amp;Mortality!$D$6&amp;LEFT(Mortality!$E10,1),'Mortality_basic-data'!$A$2:$A$10000,0))))</f>
        <v>229.36030589030599</v>
      </c>
      <c r="Y10" s="65">
        <f>IF(ISERROR(MATCH(Tumour_list_final!$A$1&amp;"3"&amp;Mortality!$D$6&amp;LEFT(Mortality!$E10,1),'Mortality_basic-data'!$A$2:$A$10000,0)),0,VALUE(INDEX('Mortality_basic-data'!$I$2:$I$10000,MATCH(Tumour_list_final!$A$1&amp;"3"&amp;Mortality!$D$6&amp;LEFT(Mortality!$E10,1),'Mortality_basic-data'!$A$2:$A$10000,0))))</f>
        <v>228.133944910184</v>
      </c>
      <c r="Z10" s="65">
        <f>IF(ISERROR(MATCH(Tumour_list_final!$A$1&amp;"3"&amp;Mortality!$D$6&amp;LEFT(Mortality!$E10,1),'Mortality_basic-data'!$A$2:$A$10000,0)),0,VALUE(INDEX('Mortality_basic-data'!$J$2:$J$10000,MATCH(Tumour_list_final!$A$1&amp;"3"&amp;Mortality!$D$6&amp;LEFT(Mortality!$E10,1),'Mortality_basic-data'!$A$2:$A$10000,0))))</f>
        <v>230.58666687042799</v>
      </c>
      <c r="AA10" s="66">
        <f>IF(ISERROR(MATCH(Tumour_list_final!$A$1&amp;"3"&amp;Mortality!$D$6&amp;LEFT(Mortality!$E10,1),'Mortality_basic-data'!$A$2:$A$10000,0)),0,VALUE(INDEX('Mortality_basic-data'!$K$2:$K$10000,MATCH(Tumour_list_final!$A$1&amp;"3"&amp;Mortality!$D$6&amp;LEFT(Mortality!$E10,1),'Mortality_basic-data'!$A$2:$A$10000,0))))</f>
        <v>1.4658490615478901</v>
      </c>
      <c r="AB10" s="72">
        <f>IF(ISERROR(MATCH(Tumour_list_final!$A$1&amp;"3"&amp;Mortality!$D$6&amp;LEFT(Mortality!$E10,1),'Mortality_basic-data'!$A$2:$A$10000,0)),0,VALUE(INDEX('Mortality_basic-data'!$L$2:$L$10000,MATCH(Tumour_list_final!$A$1&amp;"3"&amp;Mortality!$D$6&amp;LEFT(Mortality!$E10,1),'Mortality_basic-data'!$A$2:$A$10000,0))))</f>
        <v>8281.9489004430998</v>
      </c>
    </row>
    <row r="11" spans="1:28" ht="12" thickBot="1" x14ac:dyDescent="0.25">
      <c r="D11" s="291"/>
      <c r="E11" s="122" t="s">
        <v>46</v>
      </c>
      <c r="F11" s="123">
        <f>IF(ISERROR(MATCH(Tumour_list_final!$A$1&amp;"1"&amp;Mortality!$D$6&amp;"6",'Mortality_basic-data'!$A$2:$A$10000,0)),0,VALUE(INDEX('Mortality_basic-data'!$F$2:$F$10000,MATCH(Tumour_list_final!$A$1&amp;"1"&amp;Mortality!$D$6&amp;"6",'Mortality_basic-data'!$A$2:$A$10000,0))))</f>
        <v>327033</v>
      </c>
      <c r="G11" s="124">
        <f>IF(ISERROR(MATCH(Tumour_list_final!$A$1&amp;"1"&amp;Mortality!$D$6&amp;"6",'Mortality_basic-data'!$A$2:$A$10000,0)),0,VALUE(INDEX('Mortality_basic-data'!$G$2:$G$10000,MATCH(Tumour_list_final!$A$1&amp;"1"&amp;Mortality!$D$6&amp;"6",'Mortality_basic-data'!$A$2:$A$10000,0))))</f>
        <v>273.45850314688897</v>
      </c>
      <c r="H11" s="124">
        <f>IF(ISERROR(MATCH(Tumour_list_final!$A$1&amp;"1"&amp;Mortality!$D$6&amp;"6",'Mortality_basic-data'!$A$2:$A$10000,0)),0,VALUE(INDEX('Mortality_basic-data'!$H$2:$H$10000,MATCH(Tumour_list_final!$A$1&amp;"1"&amp;Mortality!$D$6&amp;"6",'Mortality_basic-data'!$A$2:$A$10000,0))))</f>
        <v>232.88180727300301</v>
      </c>
      <c r="I11" s="124">
        <f>IF(ISERROR(MATCH(Tumour_list_final!$A$1&amp;"1"&amp;Mortality!$D$6&amp;"6",'Mortality_basic-data'!$A$2:$A$10000,0)),0,VALUE(INDEX('Mortality_basic-data'!$I$2:$I$10000,MATCH(Tumour_list_final!$A$1&amp;"1"&amp;Mortality!$D$6&amp;"6",'Mortality_basic-data'!$A$2:$A$10000,0))))</f>
        <v>232.083636455906</v>
      </c>
      <c r="J11" s="124">
        <f>IF(ISERROR(MATCH(Tumour_list_final!$A$1&amp;"1"&amp;Mortality!$D$6&amp;"6",'Mortality_basic-data'!$A$2:$A$10000,0)),0,VALUE(INDEX('Mortality_basic-data'!$J$2:$J$10000,MATCH(Tumour_list_final!$A$1&amp;"1"&amp;Mortality!$D$6&amp;"6",'Mortality_basic-data'!$A$2:$A$10000,0))))</f>
        <v>233.67997809010001</v>
      </c>
      <c r="K11" s="125">
        <f>IF(ISERROR(MATCH(Tumour_list_final!$A$1&amp;"1"&amp;Mortality!$D$6&amp;"6",'Mortality_basic-data'!$A$2:$A$10000,0)),0,VALUE(INDEX('Mortality_basic-data'!$K$2:$K$10000,MATCH(Tumour_list_final!$A$1&amp;"1"&amp;Mortality!$D$6&amp;"6",'Mortality_basic-data'!$A$2:$A$10000,0))))</f>
        <v>0</v>
      </c>
      <c r="L11" s="126">
        <f>IF(ISERROR(MATCH(Tumour_list_final!$A$1&amp;"1"&amp;Mortality!$D$6&amp;"6",'Mortality_basic-data'!$A$2:$A$10000,0)),0,VALUE(INDEX('Mortality_basic-data'!$L$2:$L$10000,MATCH(Tumour_list_final!$A$1&amp;"1"&amp;Mortality!$D$6&amp;"6",'Mortality_basic-data'!$A$2:$A$10000,0))))</f>
        <v>12583.882871203921</v>
      </c>
      <c r="M11" s="127"/>
      <c r="N11" s="128">
        <f>IF(ISERROR(MATCH(Tumour_list_final!$A$1&amp;"2"&amp;Mortality!$D$6&amp;"6",'Mortality_basic-data'!$A$2:$A$10000,0)),0,VALUE(INDEX('Mortality_basic-data'!$F$2:$F$10000,MATCH(Tumour_list_final!$A$1&amp;"2"&amp;Mortality!$D$6&amp;"6",'Mortality_basic-data'!$A$2:$A$10000,0))))</f>
        <v>302887</v>
      </c>
      <c r="O11" s="124">
        <f>IF(ISERROR(MATCH(Tumour_list_final!$A$1&amp;"2"&amp;Mortality!$D$6&amp;"6",'Mortality_basic-data'!$A$2:$A$10000,0)),0,VALUE(INDEX('Mortality_basic-data'!$G$2:$G$10000,MATCH(Tumour_list_final!$A$1&amp;"2"&amp;Mortality!$D$6&amp;"6",'Mortality_basic-data'!$A$2:$A$10000,0))))</f>
        <v>241.20246716835899</v>
      </c>
      <c r="P11" s="124">
        <f>IF(ISERROR(MATCH(Tumour_list_final!$A$1&amp;"2"&amp;Mortality!$D$6&amp;"6",'Mortality_basic-data'!$A$2:$A$10000,0)),0,VALUE(INDEX('Mortality_basic-data'!$H$2:$H$10000,MATCH(Tumour_list_final!$A$1&amp;"2"&amp;Mortality!$D$6&amp;"6",'Mortality_basic-data'!$A$2:$A$10000,0))))</f>
        <v>162.096747064189</v>
      </c>
      <c r="Q11" s="124">
        <f>IF(ISERROR(MATCH(Tumour_list_final!$A$1&amp;"2"&amp;Mortality!$D$6&amp;"6",'Mortality_basic-data'!$A$2:$A$10000,0)),0,VALUE(INDEX('Mortality_basic-data'!$I$2:$I$10000,MATCH(Tumour_list_final!$A$1&amp;"2"&amp;Mortality!$D$6&amp;"6",'Mortality_basic-data'!$A$2:$A$10000,0))))</f>
        <v>161.51946235526901</v>
      </c>
      <c r="R11" s="124">
        <f>IF(ISERROR(MATCH(Tumour_list_final!$A$1&amp;"2"&amp;Mortality!$D$6&amp;"6",'Mortality_basic-data'!$A$2:$A$10000,0)),0,VALUE(INDEX('Mortality_basic-data'!$J$2:$J$10000,MATCH(Tumour_list_final!$A$1&amp;"2"&amp;Mortality!$D$6&amp;"6",'Mortality_basic-data'!$A$2:$A$10000,0))))</f>
        <v>162.67403177310899</v>
      </c>
      <c r="S11" s="125">
        <f>IF(ISERROR(MATCH(Tumour_list_final!$A$1&amp;"2"&amp;Mortality!$D$6&amp;"6",'Mortality_basic-data'!$A$2:$A$10000,0)),0,VALUE(INDEX('Mortality_basic-data'!$K$2:$K$10000,MATCH(Tumour_list_final!$A$1&amp;"2"&amp;Mortality!$D$6&amp;"6",'Mortality_basic-data'!$A$2:$A$10000,0))))</f>
        <v>0</v>
      </c>
      <c r="T11" s="129">
        <f>IF(ISERROR(MATCH(Tumour_list_final!$A$1&amp;"2"&amp;Mortality!$D$6&amp;"6",'Mortality_basic-data'!$A$2:$A$10000,0)),0,VALUE(INDEX('Mortality_basic-data'!$L$2:$L$10000,MATCH(Tumour_list_final!$A$1&amp;"2"&amp;Mortality!$D$6&amp;"6",'Mortality_basic-data'!$A$2:$A$10000,0))))</f>
        <v>10401.11353203892</v>
      </c>
      <c r="U11" s="127"/>
      <c r="V11" s="130">
        <f>IF(ISERROR(MATCH(Tumour_list_final!$A$1&amp;"3"&amp;Mortality!$D$6&amp;"6",'Mortality_basic-data'!$A$2:$A$10000,0)),0,VALUE(INDEX('Mortality_basic-data'!$F$2:$F$10000,MATCH(Tumour_list_final!$A$1&amp;"3"&amp;Mortality!$D$6&amp;"6",'Mortality_basic-data'!$A$2:$A$10000,0))))</f>
        <v>629920</v>
      </c>
      <c r="W11" s="124">
        <f>IF(ISERROR(MATCH(Tumour_list_final!$A$1&amp;"3"&amp;Mortality!$D$6&amp;"6",'Mortality_basic-data'!$A$2:$A$10000,0)),0,VALUE(INDEX('Mortality_basic-data'!$G$2:$G$10000,MATCH(Tumour_list_final!$A$1&amp;"3"&amp;Mortality!$D$6&amp;"6",'Mortality_basic-data'!$A$2:$A$10000,0))))</f>
        <v>256.93694363512299</v>
      </c>
      <c r="X11" s="124">
        <f>IF(ISERROR(MATCH(Tumour_list_final!$A$1&amp;"3"&amp;Mortality!$D$6&amp;"6",'Mortality_basic-data'!$A$2:$A$10000,0)),0,VALUE(INDEX('Mortality_basic-data'!$H$2:$H$10000,MATCH(Tumour_list_final!$A$1&amp;"3"&amp;Mortality!$D$6&amp;"6",'Mortality_basic-data'!$A$2:$A$10000,0))))</f>
        <v>190.23274185630501</v>
      </c>
      <c r="Y11" s="124">
        <f>IF(ISERROR(MATCH(Tumour_list_final!$A$1&amp;"3"&amp;Mortality!$D$6&amp;"6",'Mortality_basic-data'!$A$2:$A$10000,0)),0,VALUE(INDEX('Mortality_basic-data'!$I$2:$I$10000,MATCH(Tumour_list_final!$A$1&amp;"3"&amp;Mortality!$D$6&amp;"6",'Mortality_basic-data'!$A$2:$A$10000,0))))</f>
        <v>189.76295740334501</v>
      </c>
      <c r="Z11" s="124">
        <f>IF(ISERROR(MATCH(Tumour_list_final!$A$1&amp;"3"&amp;Mortality!$D$6&amp;"6",'Mortality_basic-data'!$A$2:$A$10000,0)),0,VALUE(INDEX('Mortality_basic-data'!$J$2:$J$10000,MATCH(Tumour_list_final!$A$1&amp;"3"&amp;Mortality!$D$6&amp;"6",'Mortality_basic-data'!$A$2:$A$10000,0))))</f>
        <v>190.70252630926501</v>
      </c>
      <c r="AA11" s="125">
        <f>IF(ISERROR(MATCH(Tumour_list_final!$A$1&amp;"3"&amp;Mortality!$D$6&amp;"6",'Mortality_basic-data'!$A$2:$A$10000,0)),0,VALUE(INDEX('Mortality_basic-data'!$K$2:$K$10000,MATCH(Tumour_list_final!$A$1&amp;"3"&amp;Mortality!$D$6&amp;"6",'Mortality_basic-data'!$A$2:$A$10000,0))))</f>
        <v>0</v>
      </c>
      <c r="AB11" s="131">
        <f>IF(ISERROR(MATCH(Tumour_list_final!$A$1&amp;"3"&amp;Mortality!$D$6&amp;"6",'Mortality_basic-data'!$A$2:$A$10000,0)),0,VALUE(INDEX('Mortality_basic-data'!$L$2:$L$10000,MATCH(Tumour_list_final!$A$1&amp;"3"&amp;Mortality!$D$6&amp;"6",'Mortality_basic-data'!$A$2:$A$10000,0))))</f>
        <v>22548.548328069497</v>
      </c>
    </row>
    <row r="12" spans="1:28" ht="6" customHeight="1" thickBot="1" x14ac:dyDescent="0.25">
      <c r="E12" s="132"/>
      <c r="F12" s="133"/>
      <c r="G12" s="134"/>
      <c r="H12" s="134"/>
      <c r="I12" s="134"/>
      <c r="J12" s="134"/>
      <c r="K12" s="135"/>
      <c r="L12" s="136"/>
      <c r="M12" s="137"/>
      <c r="N12" s="138"/>
      <c r="O12" s="134"/>
      <c r="P12" s="134"/>
      <c r="Q12" s="134"/>
      <c r="R12" s="134"/>
      <c r="S12" s="135"/>
      <c r="T12" s="139"/>
      <c r="U12" s="137"/>
      <c r="V12" s="140"/>
      <c r="W12" s="134"/>
      <c r="X12" s="134"/>
      <c r="Y12" s="134"/>
      <c r="Z12" s="134"/>
      <c r="AA12" s="135"/>
      <c r="AB12" s="141"/>
    </row>
    <row r="13" spans="1:28" x14ac:dyDescent="0.2">
      <c r="D13" s="289" t="s">
        <v>115</v>
      </c>
      <c r="E13" s="88" t="s">
        <v>44</v>
      </c>
      <c r="F13" s="142">
        <f>VALUE(INDEX('Mortality_basic-data'!$F$2:$F$10000,MATCH(Tumour_list_final!$A$1&amp;"1"&amp;Mortality!$D$13&amp;LEFT(Mortality!$E13,1),'Mortality_basic-data'!$A$2:$A$10000,0)))</f>
        <v>57491</v>
      </c>
      <c r="G13" s="99">
        <f>VALUE(INDEX('Mortality_basic-data'!$G$2:$G$10000,MATCH(Tumour_list_final!$A$1&amp;"1"&amp;Mortality!$D$13&amp;LEFT(Mortality!$E13,1),'Mortality_basic-data'!$A$2:$A$10000,0)))</f>
        <v>231.49211649975399</v>
      </c>
      <c r="H13" s="99">
        <f>VALUE(INDEX('Mortality_basic-data'!$H$2:$H$10000,MATCH(Tumour_list_final!$A$1&amp;"1"&amp;Mortality!$D$13&amp;LEFT(Mortality!$E13,1),'Mortality_basic-data'!$A$2:$A$10000,0)))</f>
        <v>180.76284080579299</v>
      </c>
      <c r="I13" s="99">
        <f>VALUE(INDEX('Mortality_basic-data'!$I$2:$I$10000,MATCH(Tumour_list_final!$A$1&amp;"1"&amp;Mortality!$D$13&amp;LEFT(Mortality!$E13,1),'Mortality_basic-data'!$A$2:$A$10000,0)))</f>
        <v>179.285212173677</v>
      </c>
      <c r="J13" s="99">
        <f>VALUE(INDEX('Mortality_basic-data'!$J$2:$J$10000,MATCH(Tumour_list_final!$A$1&amp;"1"&amp;Mortality!$D$13&amp;LEFT(Mortality!$E13,1),'Mortality_basic-data'!$A$2:$A$10000,0)))</f>
        <v>182.24046943790901</v>
      </c>
      <c r="K13" s="100">
        <f>VALUE(INDEX('Mortality_basic-data'!$K$2:$K$10000,MATCH(Tumour_list_final!$A$1&amp;"1"&amp;Mortality!$D$13&amp;LEFT(Mortality!$E13,1),'Mortality_basic-data'!$A$2:$A$10000,0)))</f>
        <v>1</v>
      </c>
      <c r="L13" s="143">
        <f>VALUE(INDEX('Mortality_basic-data'!$L$2:$L$10000,MATCH(Tumour_list_final!$A$1&amp;"1"&amp;Mortality!$D$13&amp;LEFT(Mortality!$E13,1),'Mortality_basic-data'!$A$2:$A$10000,0)))</f>
        <v>0</v>
      </c>
      <c r="M13" s="93"/>
      <c r="N13" s="144">
        <f>VALUE(INDEX('Mortality_basic-data'!$F$2:$F$10000,MATCH(Tumour_list_final!$A$1&amp;"2"&amp;Mortality!$D$13&amp;LEFT(Mortality!$E13,1),'Mortality_basic-data'!$A$2:$A$10000,0)))</f>
        <v>51059</v>
      </c>
      <c r="O13" s="99">
        <f>VALUE(INDEX('Mortality_basic-data'!$G$2:$G$10000,MATCH(Tumour_list_final!$A$1&amp;"2"&amp;Mortality!$D$13&amp;LEFT(Mortality!$E13,1),'Mortality_basic-data'!$A$2:$A$10000,0)))</f>
        <v>201.936149196798</v>
      </c>
      <c r="P13" s="99">
        <f>VALUE(INDEX('Mortality_basic-data'!$H$2:$H$10000,MATCH(Tumour_list_final!$A$1&amp;"2"&amp;Mortality!$D$13&amp;LEFT(Mortality!$E13,1),'Mortality_basic-data'!$A$2:$A$10000,0)))</f>
        <v>132.28140676584599</v>
      </c>
      <c r="Q13" s="99">
        <f>VALUE(INDEX('Mortality_basic-data'!$I$2:$I$10000,MATCH(Tumour_list_final!$A$1&amp;"2"&amp;Mortality!$D$13&amp;LEFT(Mortality!$E13,1),'Mortality_basic-data'!$A$2:$A$10000,0)))</f>
        <v>131.133996519551</v>
      </c>
      <c r="R13" s="99">
        <f>VALUE(INDEX('Mortality_basic-data'!$J$2:$J$10000,MATCH(Tumour_list_final!$A$1&amp;"2"&amp;Mortality!$D$13&amp;LEFT(Mortality!$E13,1),'Mortality_basic-data'!$A$2:$A$10000,0)))</f>
        <v>133.428817012141</v>
      </c>
      <c r="S13" s="100">
        <f>VALUE(INDEX('Mortality_basic-data'!$K$2:$K$10000,MATCH(Tumour_list_final!$A$1&amp;"2"&amp;Mortality!$D$13&amp;LEFT(Mortality!$E13,1),'Mortality_basic-data'!$A$2:$A$10000,0)))</f>
        <v>1</v>
      </c>
      <c r="T13" s="145">
        <f>VALUE(INDEX('Mortality_basic-data'!$L$2:$L$10000,MATCH(Tumour_list_final!$A$1&amp;"2"&amp;Mortality!$D$13&amp;LEFT(Mortality!$E13,1),'Mortality_basic-data'!$A$2:$A$10000,0)))</f>
        <v>0</v>
      </c>
      <c r="U13" s="146"/>
      <c r="V13" s="98">
        <f>VALUE(INDEX('Mortality_basic-data'!$F$2:$F$10000,MATCH(Tumour_list_final!$A$1&amp;"3"&amp;Mortality!$D$13&amp;LEFT(Mortality!$E13,1),'Mortality_basic-data'!$A$2:$A$10000,0)))</f>
        <v>108550</v>
      </c>
      <c r="W13" s="99">
        <f>VALUE(INDEX('Mortality_basic-data'!$G$2:$G$10000,MATCH(Tumour_list_final!$A$1&amp;"3"&amp;Mortality!$D$13&amp;LEFT(Mortality!$E13,1),'Mortality_basic-data'!$A$2:$A$10000,0)))</f>
        <v>216.581521164853</v>
      </c>
      <c r="X13" s="99">
        <f>VALUE(INDEX('Mortality_basic-data'!$H$2:$H$10000,MATCH(Tumour_list_final!$A$1&amp;"3"&amp;Mortality!$D$13&amp;LEFT(Mortality!$E13,1),'Mortality_basic-data'!$A$2:$A$10000,0)))</f>
        <v>152.50696434352</v>
      </c>
      <c r="Y13" s="99">
        <f>VALUE(INDEX('Mortality_basic-data'!$I$2:$I$10000,MATCH(Tumour_list_final!$A$1&amp;"3"&amp;Mortality!$D$13&amp;LEFT(Mortality!$E13,1),'Mortality_basic-data'!$A$2:$A$10000,0)))</f>
        <v>151.599706285916</v>
      </c>
      <c r="Z13" s="99">
        <f>VALUE(INDEX('Mortality_basic-data'!$J$2:$J$10000,MATCH(Tumour_list_final!$A$1&amp;"3"&amp;Mortality!$D$13&amp;LEFT(Mortality!$E13,1),'Mortality_basic-data'!$A$2:$A$10000,0)))</f>
        <v>153.41422240112399</v>
      </c>
      <c r="AA13" s="100">
        <f>VALUE(INDEX('Mortality_basic-data'!$K$2:$K$10000,MATCH(Tumour_list_final!$A$1&amp;"3"&amp;Mortality!$D$13&amp;LEFT(Mortality!$E13,1),'Mortality_basic-data'!$A$2:$A$10000,0)))</f>
        <v>1</v>
      </c>
      <c r="AB13" s="101">
        <f>VALUE(INDEX('Mortality_basic-data'!$L$2:$L$10000,MATCH(Tumour_list_final!$A$1&amp;"3"&amp;Mortality!$D$13&amp;LEFT(Mortality!$E13,1),'Mortality_basic-data'!$A$2:$A$10000,0)))</f>
        <v>0</v>
      </c>
    </row>
    <row r="14" spans="1:28" x14ac:dyDescent="0.2">
      <c r="D14" s="290"/>
      <c r="E14" s="102">
        <v>2</v>
      </c>
      <c r="F14" s="103">
        <f>VALUE(INDEX('Mortality_basic-data'!$F$2:$F$10000,MATCH(Tumour_list_final!$A$1&amp;"1"&amp;Mortality!$D$13&amp;LEFT(Mortality!$E14,1),'Mortality_basic-data'!$A$2:$A$10000,0)))</f>
        <v>66389</v>
      </c>
      <c r="G14" s="104">
        <f>VALUE(INDEX('Mortality_basic-data'!$G$2:$G$10000,MATCH(Tumour_list_final!$A$1&amp;"1"&amp;Mortality!$D$13&amp;LEFT(Mortality!$E14,1),'Mortality_basic-data'!$A$2:$A$10000,0)))</f>
        <v>270.01080018798098</v>
      </c>
      <c r="H14" s="104">
        <f>VALUE(INDEX('Mortality_basic-data'!$H$2:$H$10000,MATCH(Tumour_list_final!$A$1&amp;"1"&amp;Mortality!$D$13&amp;LEFT(Mortality!$E14,1),'Mortality_basic-data'!$A$2:$A$10000,0)))</f>
        <v>195.376697836402</v>
      </c>
      <c r="I14" s="104">
        <f>VALUE(INDEX('Mortality_basic-data'!$I$2:$I$10000,MATCH(Tumour_list_final!$A$1&amp;"1"&amp;Mortality!$D$13&amp;LEFT(Mortality!$E14,1),'Mortality_basic-data'!$A$2:$A$10000,0)))</f>
        <v>193.89048580437299</v>
      </c>
      <c r="J14" s="104">
        <f>VALUE(INDEX('Mortality_basic-data'!$J$2:$J$10000,MATCH(Tumour_list_final!$A$1&amp;"1"&amp;Mortality!$D$13&amp;LEFT(Mortality!$E14,1),'Mortality_basic-data'!$A$2:$A$10000,0)))</f>
        <v>196.86290986843099</v>
      </c>
      <c r="K14" s="105">
        <f>VALUE(INDEX('Mortality_basic-data'!$K$2:$K$10000,MATCH(Tumour_list_final!$A$1&amp;"1"&amp;Mortality!$D$13&amp;LEFT(Mortality!$E14,1),'Mortality_basic-data'!$A$2:$A$10000,0)))</f>
        <v>1.0808454711458699</v>
      </c>
      <c r="L14" s="106">
        <f>VALUE(INDEX('Mortality_basic-data'!$L$2:$L$10000,MATCH(Tumour_list_final!$A$1&amp;"1"&amp;Mortality!$D$13&amp;LEFT(Mortality!$E14,1),'Mortality_basic-data'!$A$2:$A$10000,0)))</f>
        <v>963.03517551820198</v>
      </c>
      <c r="M14" s="107"/>
      <c r="N14" s="108">
        <f>VALUE(INDEX('Mortality_basic-data'!$F$2:$F$10000,MATCH(Tumour_list_final!$A$1&amp;"2"&amp;Mortality!$D$13&amp;LEFT(Mortality!$E14,1),'Mortality_basic-data'!$A$2:$A$10000,0)))</f>
        <v>60935</v>
      </c>
      <c r="O14" s="104">
        <f>VALUE(INDEX('Mortality_basic-data'!$G$2:$G$10000,MATCH(Tumour_list_final!$A$1&amp;"2"&amp;Mortality!$D$13&amp;LEFT(Mortality!$E14,1),'Mortality_basic-data'!$A$2:$A$10000,0)))</f>
        <v>238.81263619247301</v>
      </c>
      <c r="P14" s="104">
        <f>VALUE(INDEX('Mortality_basic-data'!$H$2:$H$10000,MATCH(Tumour_list_final!$A$1&amp;"2"&amp;Mortality!$D$13&amp;LEFT(Mortality!$E14,1),'Mortality_basic-data'!$A$2:$A$10000,0)))</f>
        <v>141.56513197757499</v>
      </c>
      <c r="Q14" s="104">
        <f>VALUE(INDEX('Mortality_basic-data'!$I$2:$I$10000,MATCH(Tumour_list_final!$A$1&amp;"2"&amp;Mortality!$D$13&amp;LEFT(Mortality!$E14,1),'Mortality_basic-data'!$A$2:$A$10000,0)))</f>
        <v>140.441099236122</v>
      </c>
      <c r="R14" s="104">
        <f>VALUE(INDEX('Mortality_basic-data'!$J$2:$J$10000,MATCH(Tumour_list_final!$A$1&amp;"2"&amp;Mortality!$D$13&amp;LEFT(Mortality!$E14,1),'Mortality_basic-data'!$A$2:$A$10000,0)))</f>
        <v>142.68916471902801</v>
      </c>
      <c r="S14" s="105">
        <f>VALUE(INDEX('Mortality_basic-data'!$K$2:$K$10000,MATCH(Tumour_list_final!$A$1&amp;"2"&amp;Mortality!$D$13&amp;LEFT(Mortality!$E14,1),'Mortality_basic-data'!$A$2:$A$10000,0)))</f>
        <v>1.0701816335243699</v>
      </c>
      <c r="T14" s="109">
        <f>VALUE(INDEX('Mortality_basic-data'!$L$2:$L$10000,MATCH(Tumour_list_final!$A$1&amp;"2"&amp;Mortality!$D$13&amp;LEFT(Mortality!$E14,1),'Mortality_basic-data'!$A$2:$A$10000,0)))</f>
        <v>729.51182004920395</v>
      </c>
      <c r="U14" s="147"/>
      <c r="V14" s="110">
        <f>VALUE(INDEX('Mortality_basic-data'!$F$2:$F$10000,MATCH(Tumour_list_final!$A$1&amp;"3"&amp;Mortality!$D$13&amp;LEFT(Mortality!$E14,1),'Mortality_basic-data'!$A$2:$A$10000,0)))</f>
        <v>127324</v>
      </c>
      <c r="W14" s="104">
        <f>VALUE(INDEX('Mortality_basic-data'!$G$2:$G$10000,MATCH(Tumour_list_final!$A$1&amp;"3"&amp;Mortality!$D$13&amp;LEFT(Mortality!$E14,1),'Mortality_basic-data'!$A$2:$A$10000,0)))</f>
        <v>254.12270803268001</v>
      </c>
      <c r="X14" s="104">
        <f>VALUE(INDEX('Mortality_basic-data'!$H$2:$H$10000,MATCH(Tumour_list_final!$A$1&amp;"3"&amp;Mortality!$D$13&amp;LEFT(Mortality!$E14,1),'Mortality_basic-data'!$A$2:$A$10000,0)))</f>
        <v>163.42826193125501</v>
      </c>
      <c r="Y14" s="104">
        <f>VALUE(INDEX('Mortality_basic-data'!$I$2:$I$10000,MATCH(Tumour_list_final!$A$1&amp;"3"&amp;Mortality!$D$13&amp;LEFT(Mortality!$E14,1),'Mortality_basic-data'!$A$2:$A$10000,0)))</f>
        <v>162.53056839856299</v>
      </c>
      <c r="Z14" s="104">
        <f>VALUE(INDEX('Mortality_basic-data'!$J$2:$J$10000,MATCH(Tumour_list_final!$A$1&amp;"3"&amp;Mortality!$D$13&amp;LEFT(Mortality!$E14,1),'Mortality_basic-data'!$A$2:$A$10000,0)))</f>
        <v>164.325955463947</v>
      </c>
      <c r="AA14" s="105">
        <f>VALUE(INDEX('Mortality_basic-data'!$K$2:$K$10000,MATCH(Tumour_list_final!$A$1&amp;"3"&amp;Mortality!$D$13&amp;LEFT(Mortality!$E14,1),'Mortality_basic-data'!$A$2:$A$10000,0)))</f>
        <v>1.0716117957940301</v>
      </c>
      <c r="AB14" s="111">
        <f>VALUE(INDEX('Mortality_basic-data'!$L$2:$L$10000,MATCH(Tumour_list_final!$A$1&amp;"3"&amp;Mortality!$D$13&amp;LEFT(Mortality!$E14,1),'Mortality_basic-data'!$A$2:$A$10000,0)))</f>
        <v>1554.33050673256</v>
      </c>
    </row>
    <row r="15" spans="1:28" x14ac:dyDescent="0.2">
      <c r="D15" s="290"/>
      <c r="E15" s="102">
        <v>3</v>
      </c>
      <c r="F15" s="103">
        <f>VALUE(INDEX('Mortality_basic-data'!$F$2:$F$10000,MATCH(Tumour_list_final!$A$1&amp;"1"&amp;Mortality!$D$13&amp;LEFT(Mortality!$E15,1),'Mortality_basic-data'!$A$2:$A$10000,0)))</f>
        <v>69545</v>
      </c>
      <c r="G15" s="104">
        <f>VALUE(INDEX('Mortality_basic-data'!$G$2:$G$10000,MATCH(Tumour_list_final!$A$1&amp;"1"&amp;Mortality!$D$13&amp;LEFT(Mortality!$E15,1),'Mortality_basic-data'!$A$2:$A$10000,0)))</f>
        <v>283.90729595007599</v>
      </c>
      <c r="H15" s="104">
        <f>VALUE(INDEX('Mortality_basic-data'!$H$2:$H$10000,MATCH(Tumour_list_final!$A$1&amp;"1"&amp;Mortality!$D$13&amp;LEFT(Mortality!$E15,1),'Mortality_basic-data'!$A$2:$A$10000,0)))</f>
        <v>212.71335615529901</v>
      </c>
      <c r="I15" s="104">
        <f>VALUE(INDEX('Mortality_basic-data'!$I$2:$I$10000,MATCH(Tumour_list_final!$A$1&amp;"1"&amp;Mortality!$D$13&amp;LEFT(Mortality!$E15,1),'Mortality_basic-data'!$A$2:$A$10000,0)))</f>
        <v>211.13240709963401</v>
      </c>
      <c r="J15" s="104">
        <f>VALUE(INDEX('Mortality_basic-data'!$J$2:$J$10000,MATCH(Tumour_list_final!$A$1&amp;"1"&amp;Mortality!$D$13&amp;LEFT(Mortality!$E15,1),'Mortality_basic-data'!$A$2:$A$10000,0)))</f>
        <v>214.29430521096401</v>
      </c>
      <c r="K15" s="105">
        <f>VALUE(INDEX('Mortality_basic-data'!$K$2:$K$10000,MATCH(Tumour_list_final!$A$1&amp;"1"&amp;Mortality!$D$13&amp;LEFT(Mortality!$E15,1),'Mortality_basic-data'!$A$2:$A$10000,0)))</f>
        <v>1.1767537797430001</v>
      </c>
      <c r="L15" s="106">
        <f>VALUE(INDEX('Mortality_basic-data'!$L$2:$L$10000,MATCH(Tumour_list_final!$A$1&amp;"1"&amp;Mortality!$D$13&amp;LEFT(Mortality!$E15,1),'Mortality_basic-data'!$A$2:$A$10000,0)))</f>
        <v>1978.4854742001501</v>
      </c>
      <c r="M15" s="107"/>
      <c r="N15" s="108">
        <f>VALUE(INDEX('Mortality_basic-data'!$F$2:$F$10000,MATCH(Tumour_list_final!$A$1&amp;"2"&amp;Mortality!$D$13&amp;LEFT(Mortality!$E15,1),'Mortality_basic-data'!$A$2:$A$10000,0)))</f>
        <v>64901</v>
      </c>
      <c r="O15" s="104">
        <f>VALUE(INDEX('Mortality_basic-data'!$G$2:$G$10000,MATCH(Tumour_list_final!$A$1&amp;"2"&amp;Mortality!$D$13&amp;LEFT(Mortality!$E15,1),'Mortality_basic-data'!$A$2:$A$10000,0)))</f>
        <v>253.19874031471201</v>
      </c>
      <c r="P15" s="104">
        <f>VALUE(INDEX('Mortality_basic-data'!$H$2:$H$10000,MATCH(Tumour_list_final!$A$1&amp;"2"&amp;Mortality!$D$13&amp;LEFT(Mortality!$E15,1),'Mortality_basic-data'!$A$2:$A$10000,0)))</f>
        <v>150.51551279574301</v>
      </c>
      <c r="Q15" s="104">
        <f>VALUE(INDEX('Mortality_basic-data'!$I$2:$I$10000,MATCH(Tumour_list_final!$A$1&amp;"2"&amp;Mortality!$D$13&amp;LEFT(Mortality!$E15,1),'Mortality_basic-data'!$A$2:$A$10000,0)))</f>
        <v>149.35750458250999</v>
      </c>
      <c r="R15" s="104">
        <f>VALUE(INDEX('Mortality_basic-data'!$J$2:$J$10000,MATCH(Tumour_list_final!$A$1&amp;"2"&amp;Mortality!$D$13&amp;LEFT(Mortality!$E15,1),'Mortality_basic-data'!$A$2:$A$10000,0)))</f>
        <v>151.673521008976</v>
      </c>
      <c r="S15" s="105">
        <f>VALUE(INDEX('Mortality_basic-data'!$K$2:$K$10000,MATCH(Tumour_list_final!$A$1&amp;"2"&amp;Mortality!$D$13&amp;LEFT(Mortality!$E15,1),'Mortality_basic-data'!$A$2:$A$10000,0)))</f>
        <v>1.1378433029682899</v>
      </c>
      <c r="T15" s="109">
        <f>VALUE(INDEX('Mortality_basic-data'!$L$2:$L$10000,MATCH(Tumour_list_final!$A$1&amp;"2"&amp;Mortality!$D$13&amp;LEFT(Mortality!$E15,1),'Mortality_basic-data'!$A$2:$A$10000,0)))</f>
        <v>1370.6441092447201</v>
      </c>
      <c r="U15" s="147"/>
      <c r="V15" s="110">
        <f>VALUE(INDEX('Mortality_basic-data'!$F$2:$F$10000,MATCH(Tumour_list_final!$A$1&amp;"3"&amp;Mortality!$D$13&amp;LEFT(Mortality!$E15,1),'Mortality_basic-data'!$A$2:$A$10000,0)))</f>
        <v>134446</v>
      </c>
      <c r="W15" s="104">
        <f>VALUE(INDEX('Mortality_basic-data'!$G$2:$G$10000,MATCH(Tumour_list_final!$A$1&amp;"3"&amp;Mortality!$D$13&amp;LEFT(Mortality!$E15,1),'Mortality_basic-data'!$A$2:$A$10000,0)))</f>
        <v>268.20482704852202</v>
      </c>
      <c r="X15" s="104">
        <f>VALUE(INDEX('Mortality_basic-data'!$H$2:$H$10000,MATCH(Tumour_list_final!$A$1&amp;"3"&amp;Mortality!$D$13&amp;LEFT(Mortality!$E15,1),'Mortality_basic-data'!$A$2:$A$10000,0)))</f>
        <v>175.62290142861301</v>
      </c>
      <c r="Y15" s="104">
        <f>VALUE(INDEX('Mortality_basic-data'!$I$2:$I$10000,MATCH(Tumour_list_final!$A$1&amp;"3"&amp;Mortality!$D$13&amp;LEFT(Mortality!$E15,1),'Mortality_basic-data'!$A$2:$A$10000,0)))</f>
        <v>174.684122622822</v>
      </c>
      <c r="Z15" s="104">
        <f>VALUE(INDEX('Mortality_basic-data'!$J$2:$J$10000,MATCH(Tumour_list_final!$A$1&amp;"3"&amp;Mortality!$D$13&amp;LEFT(Mortality!$E15,1),'Mortality_basic-data'!$A$2:$A$10000,0)))</f>
        <v>176.56168023440401</v>
      </c>
      <c r="AA15" s="105">
        <f>VALUE(INDEX('Mortality_basic-data'!$K$2:$K$10000,MATCH(Tumour_list_final!$A$1&amp;"3"&amp;Mortality!$D$13&amp;LEFT(Mortality!$E15,1),'Mortality_basic-data'!$A$2:$A$10000,0)))</f>
        <v>1.1515729933029399</v>
      </c>
      <c r="AB15" s="111">
        <f>VALUE(INDEX('Mortality_basic-data'!$L$2:$L$10000,MATCH(Tumour_list_final!$A$1&amp;"3"&amp;Mortality!$D$13&amp;LEFT(Mortality!$E15,1),'Mortality_basic-data'!$A$2:$A$10000,0)))</f>
        <v>3082.4948730003398</v>
      </c>
    </row>
    <row r="16" spans="1:28" x14ac:dyDescent="0.2">
      <c r="D16" s="290"/>
      <c r="E16" s="102">
        <v>4</v>
      </c>
      <c r="F16" s="103">
        <f>VALUE(INDEX('Mortality_basic-data'!$F$2:$F$10000,MATCH(Tumour_list_final!$A$1&amp;"1"&amp;Mortality!$D$13&amp;LEFT(Mortality!$E16,1),'Mortality_basic-data'!$A$2:$A$10000,0)))</f>
        <v>69674</v>
      </c>
      <c r="G16" s="104">
        <f>VALUE(INDEX('Mortality_basic-data'!$G$2:$G$10000,MATCH(Tumour_list_final!$A$1&amp;"1"&amp;Mortality!$D$13&amp;LEFT(Mortality!$E16,1),'Mortality_basic-data'!$A$2:$A$10000,0)))</f>
        <v>284.56685321804503</v>
      </c>
      <c r="H16" s="104">
        <f>VALUE(INDEX('Mortality_basic-data'!$H$2:$H$10000,MATCH(Tumour_list_final!$A$1&amp;"1"&amp;Mortality!$D$13&amp;LEFT(Mortality!$E16,1),'Mortality_basic-data'!$A$2:$A$10000,0)))</f>
        <v>238.96531323935201</v>
      </c>
      <c r="I16" s="104">
        <f>VALUE(INDEX('Mortality_basic-data'!$I$2:$I$10000,MATCH(Tumour_list_final!$A$1&amp;"1"&amp;Mortality!$D$13&amp;LEFT(Mortality!$E16,1),'Mortality_basic-data'!$A$2:$A$10000,0)))</f>
        <v>237.19089674766599</v>
      </c>
      <c r="J16" s="104">
        <f>VALUE(INDEX('Mortality_basic-data'!$J$2:$J$10000,MATCH(Tumour_list_final!$A$1&amp;"1"&amp;Mortality!$D$13&amp;LEFT(Mortality!$E16,1),'Mortality_basic-data'!$A$2:$A$10000,0)))</f>
        <v>240.73972973103801</v>
      </c>
      <c r="K16" s="105">
        <f>VALUE(INDEX('Mortality_basic-data'!$K$2:$K$10000,MATCH(Tumour_list_final!$A$1&amp;"1"&amp;Mortality!$D$13&amp;LEFT(Mortality!$E16,1),'Mortality_basic-data'!$A$2:$A$10000,0)))</f>
        <v>1.3219825057744601</v>
      </c>
      <c r="L16" s="106">
        <f>VALUE(INDEX('Mortality_basic-data'!$L$2:$L$10000,MATCH(Tumour_list_final!$A$1&amp;"1"&amp;Mortality!$D$13&amp;LEFT(Mortality!$E16,1),'Mortality_basic-data'!$A$2:$A$10000,0)))</f>
        <v>3196.3732930739702</v>
      </c>
      <c r="M16" s="107"/>
      <c r="N16" s="108">
        <f>VALUE(INDEX('Mortality_basic-data'!$F$2:$F$10000,MATCH(Tumour_list_final!$A$1&amp;"2"&amp;Mortality!$D$13&amp;LEFT(Mortality!$E16,1),'Mortality_basic-data'!$A$2:$A$10000,0)))</f>
        <v>65998</v>
      </c>
      <c r="O16" s="104">
        <f>VALUE(INDEX('Mortality_basic-data'!$G$2:$G$10000,MATCH(Tumour_list_final!$A$1&amp;"2"&amp;Mortality!$D$13&amp;LEFT(Mortality!$E16,1),'Mortality_basic-data'!$A$2:$A$10000,0)))</f>
        <v>256.55373748898199</v>
      </c>
      <c r="P16" s="104">
        <f>VALUE(INDEX('Mortality_basic-data'!$H$2:$H$10000,MATCH(Tumour_list_final!$A$1&amp;"2"&amp;Mortality!$D$13&amp;LEFT(Mortality!$E16,1),'Mortality_basic-data'!$A$2:$A$10000,0)))</f>
        <v>166.672733808538</v>
      </c>
      <c r="Q16" s="104">
        <f>VALUE(INDEX('Mortality_basic-data'!$I$2:$I$10000,MATCH(Tumour_list_final!$A$1&amp;"2"&amp;Mortality!$D$13&amp;LEFT(Mortality!$E16,1),'Mortality_basic-data'!$A$2:$A$10000,0)))</f>
        <v>165.401119978069</v>
      </c>
      <c r="R16" s="104">
        <f>VALUE(INDEX('Mortality_basic-data'!$J$2:$J$10000,MATCH(Tumour_list_final!$A$1&amp;"2"&amp;Mortality!$D$13&amp;LEFT(Mortality!$E16,1),'Mortality_basic-data'!$A$2:$A$10000,0)))</f>
        <v>167.94434763900699</v>
      </c>
      <c r="S16" s="105">
        <f>VALUE(INDEX('Mortality_basic-data'!$K$2:$K$10000,MATCH(Tumour_list_final!$A$1&amp;"2"&amp;Mortality!$D$13&amp;LEFT(Mortality!$E16,1),'Mortality_basic-data'!$A$2:$A$10000,0)))</f>
        <v>1.25998609996315</v>
      </c>
      <c r="T16" s="109">
        <f>VALUE(INDEX('Mortality_basic-data'!$L$2:$L$10000,MATCH(Tumour_list_final!$A$1&amp;"2"&amp;Mortality!$D$13&amp;LEFT(Mortality!$E16,1),'Mortality_basic-data'!$A$2:$A$10000,0)))</f>
        <v>2363.2766889259801</v>
      </c>
      <c r="U16" s="147"/>
      <c r="V16" s="110">
        <f>VALUE(INDEX('Mortality_basic-data'!$F$2:$F$10000,MATCH(Tumour_list_final!$A$1&amp;"3"&amp;Mortality!$D$13&amp;LEFT(Mortality!$E16,1),'Mortality_basic-data'!$A$2:$A$10000,0)))</f>
        <v>135672</v>
      </c>
      <c r="W16" s="104">
        <f>VALUE(INDEX('Mortality_basic-data'!$G$2:$G$10000,MATCH(Tumour_list_final!$A$1&amp;"3"&amp;Mortality!$D$13&amp;LEFT(Mortality!$E16,1),'Mortality_basic-data'!$A$2:$A$10000,0)))</f>
        <v>270.21421275931601</v>
      </c>
      <c r="X16" s="104">
        <f>VALUE(INDEX('Mortality_basic-data'!$H$2:$H$10000,MATCH(Tumour_list_final!$A$1&amp;"3"&amp;Mortality!$D$13&amp;LEFT(Mortality!$E16,1),'Mortality_basic-data'!$A$2:$A$10000,0)))</f>
        <v>195.70465095680001</v>
      </c>
      <c r="Y16" s="104">
        <f>VALUE(INDEX('Mortality_basic-data'!$I$2:$I$10000,MATCH(Tumour_list_final!$A$1&amp;"3"&amp;Mortality!$D$13&amp;LEFT(Mortality!$E16,1),'Mortality_basic-data'!$A$2:$A$10000,0)))</f>
        <v>194.66326407018099</v>
      </c>
      <c r="Z16" s="104">
        <f>VALUE(INDEX('Mortality_basic-data'!$J$2:$J$10000,MATCH(Tumour_list_final!$A$1&amp;"3"&amp;Mortality!$D$13&amp;LEFT(Mortality!$E16,1),'Mortality_basic-data'!$A$2:$A$10000,0)))</f>
        <v>196.746037843419</v>
      </c>
      <c r="AA16" s="105">
        <f>VALUE(INDEX('Mortality_basic-data'!$K$2:$K$10000,MATCH(Tumour_list_final!$A$1&amp;"3"&amp;Mortality!$D$13&amp;LEFT(Mortality!$E16,1),'Mortality_basic-data'!$A$2:$A$10000,0)))</f>
        <v>1.2832505833371499</v>
      </c>
      <c r="AB16" s="111">
        <f>VALUE(INDEX('Mortality_basic-data'!$L$2:$L$10000,MATCH(Tumour_list_final!$A$1&amp;"3"&amp;Mortality!$D$13&amp;LEFT(Mortality!$E16,1),'Mortality_basic-data'!$A$2:$A$10000,0)))</f>
        <v>5213.5468743968604</v>
      </c>
    </row>
    <row r="17" spans="4:28" x14ac:dyDescent="0.2">
      <c r="D17" s="290"/>
      <c r="E17" s="112" t="s">
        <v>45</v>
      </c>
      <c r="F17" s="113">
        <f>VALUE(INDEX('Mortality_basic-data'!$F$2:$F$10000,MATCH(Tumour_list_final!$A$1&amp;"1"&amp;Mortality!$D$13&amp;LEFT(Mortality!$E17,1),'Mortality_basic-data'!$A$2:$A$10000,0)))</f>
        <v>66805</v>
      </c>
      <c r="G17" s="114">
        <f>VALUE(INDEX('Mortality_basic-data'!$G$2:$G$10000,MATCH(Tumour_list_final!$A$1&amp;"1"&amp;Mortality!$D$13&amp;LEFT(Mortality!$E17,1),'Mortality_basic-data'!$A$2:$A$10000,0)))</f>
        <v>272.22263537019802</v>
      </c>
      <c r="H17" s="114">
        <f>VALUE(INDEX('Mortality_basic-data'!$H$2:$H$10000,MATCH(Tumour_list_final!$A$1&amp;"1"&amp;Mortality!$D$13&amp;LEFT(Mortality!$E17,1),'Mortality_basic-data'!$A$2:$A$10000,0)))</f>
        <v>276.82488973375303</v>
      </c>
      <c r="I17" s="114">
        <f>VALUE(INDEX('Mortality_basic-data'!$I$2:$I$10000,MATCH(Tumour_list_final!$A$1&amp;"1"&amp;Mortality!$D$13&amp;LEFT(Mortality!$E17,1),'Mortality_basic-data'!$A$2:$A$10000,0)))</f>
        <v>274.72567569169001</v>
      </c>
      <c r="J17" s="114">
        <f>VALUE(INDEX('Mortality_basic-data'!$J$2:$J$10000,MATCH(Tumour_list_final!$A$1&amp;"1"&amp;Mortality!$D$13&amp;LEFT(Mortality!$E17,1),'Mortality_basic-data'!$A$2:$A$10000,0)))</f>
        <v>278.92410377581598</v>
      </c>
      <c r="K17" s="115">
        <f>VALUE(INDEX('Mortality_basic-data'!$K$2:$K$10000,MATCH(Tumour_list_final!$A$1&amp;"1"&amp;Mortality!$D$13&amp;LEFT(Mortality!$E17,1),'Mortality_basic-data'!$A$2:$A$10000,0)))</f>
        <v>1.5314258644074199</v>
      </c>
      <c r="L17" s="116">
        <f>VALUE(INDEX('Mortality_basic-data'!$L$2:$L$10000,MATCH(Tumour_list_final!$A$1&amp;"1"&amp;Mortality!$D$13&amp;LEFT(Mortality!$E17,1),'Mortality_basic-data'!$A$2:$A$10000,0)))</f>
        <v>4429.9340905382696</v>
      </c>
      <c r="M17" s="117"/>
      <c r="N17" s="118">
        <f>VALUE(INDEX('Mortality_basic-data'!$F$2:$F$10000,MATCH(Tumour_list_final!$A$1&amp;"2"&amp;Mortality!$D$13&amp;LEFT(Mortality!$E17,1),'Mortality_basic-data'!$A$2:$A$10000,0)))</f>
        <v>59856</v>
      </c>
      <c r="O17" s="114">
        <f>VALUE(INDEX('Mortality_basic-data'!$G$2:$G$10000,MATCH(Tumour_list_final!$A$1&amp;"2"&amp;Mortality!$D$13&amp;LEFT(Mortality!$E17,1),'Mortality_basic-data'!$A$2:$A$10000,0)))</f>
        <v>232.437875117998</v>
      </c>
      <c r="P17" s="114">
        <f>VALUE(INDEX('Mortality_basic-data'!$H$2:$H$10000,MATCH(Tumour_list_final!$A$1&amp;"2"&amp;Mortality!$D$13&amp;LEFT(Mortality!$E17,1),'Mortality_basic-data'!$A$2:$A$10000,0)))</f>
        <v>186.88669008955401</v>
      </c>
      <c r="Q17" s="114">
        <f>VALUE(INDEX('Mortality_basic-data'!$I$2:$I$10000,MATCH(Tumour_list_final!$A$1&amp;"2"&amp;Mortality!$D$13&amp;LEFT(Mortality!$E17,1),'Mortality_basic-data'!$A$2:$A$10000,0)))</f>
        <v>185.38948740095199</v>
      </c>
      <c r="R17" s="114">
        <f>VALUE(INDEX('Mortality_basic-data'!$J$2:$J$10000,MATCH(Tumour_list_final!$A$1&amp;"2"&amp;Mortality!$D$13&amp;LEFT(Mortality!$E17,1),'Mortality_basic-data'!$A$2:$A$10000,0)))</f>
        <v>188.383892778156</v>
      </c>
      <c r="S17" s="115">
        <f>VALUE(INDEX('Mortality_basic-data'!$K$2:$K$10000,MATCH(Tumour_list_final!$A$1&amp;"2"&amp;Mortality!$D$13&amp;LEFT(Mortality!$E17,1),'Mortality_basic-data'!$A$2:$A$10000,0)))</f>
        <v>1.41279636087001</v>
      </c>
      <c r="T17" s="119">
        <f>VALUE(INDEX('Mortality_basic-data'!$L$2:$L$10000,MATCH(Tumour_list_final!$A$1&amp;"2"&amp;Mortality!$D$13&amp;LEFT(Mortality!$E17,1),'Mortality_basic-data'!$A$2:$A$10000,0)))</f>
        <v>3092.6996644067599</v>
      </c>
      <c r="U17" s="148"/>
      <c r="V17" s="120">
        <f>VALUE(INDEX('Mortality_basic-data'!$F$2:$F$10000,MATCH(Tumour_list_final!$A$1&amp;"3"&amp;Mortality!$D$13&amp;LEFT(Mortality!$E17,1),'Mortality_basic-data'!$A$2:$A$10000,0)))</f>
        <v>126661</v>
      </c>
      <c r="W17" s="114">
        <f>VALUE(INDEX('Mortality_basic-data'!$G$2:$G$10000,MATCH(Tumour_list_final!$A$1&amp;"3"&amp;Mortality!$D$13&amp;LEFT(Mortality!$E17,1),'Mortality_basic-data'!$A$2:$A$10000,0)))</f>
        <v>251.85132927378501</v>
      </c>
      <c r="X17" s="114">
        <f>VALUE(INDEX('Mortality_basic-data'!$H$2:$H$10000,MATCH(Tumour_list_final!$A$1&amp;"3"&amp;Mortality!$D$13&amp;LEFT(Mortality!$E17,1),'Mortality_basic-data'!$A$2:$A$10000,0)))</f>
        <v>224.20179492854601</v>
      </c>
      <c r="Y17" s="114">
        <f>VALUE(INDEX('Mortality_basic-data'!$I$2:$I$10000,MATCH(Tumour_list_final!$A$1&amp;"3"&amp;Mortality!$D$13&amp;LEFT(Mortality!$E17,1),'Mortality_basic-data'!$A$2:$A$10000,0)))</f>
        <v>222.96706009520801</v>
      </c>
      <c r="Z17" s="114">
        <f>VALUE(INDEX('Mortality_basic-data'!$J$2:$J$10000,MATCH(Tumour_list_final!$A$1&amp;"3"&amp;Mortality!$D$13&amp;LEFT(Mortality!$E17,1),'Mortality_basic-data'!$A$2:$A$10000,0)))</f>
        <v>225.436529761884</v>
      </c>
      <c r="AA17" s="115">
        <f>VALUE(INDEX('Mortality_basic-data'!$K$2:$K$10000,MATCH(Tumour_list_final!$A$1&amp;"3"&amp;Mortality!$D$13&amp;LEFT(Mortality!$E17,1),'Mortality_basic-data'!$A$2:$A$10000,0)))</f>
        <v>1.4701085677866801</v>
      </c>
      <c r="AB17" s="121">
        <f>VALUE(INDEX('Mortality_basic-data'!$L$2:$L$10000,MATCH(Tumour_list_final!$A$1&amp;"3"&amp;Mortality!$D$13&amp;LEFT(Mortality!$E17,1),'Mortality_basic-data'!$A$2:$A$10000,0)))</f>
        <v>7261.5645836458398</v>
      </c>
    </row>
    <row r="18" spans="4:28" ht="12" thickBot="1" x14ac:dyDescent="0.25">
      <c r="D18" s="291"/>
      <c r="E18" s="122" t="s">
        <v>46</v>
      </c>
      <c r="F18" s="123">
        <f>VALUE(INDEX('Mortality_basic-data'!$F$2:$F$10000,MATCH(Tumour_list_final!$A$1&amp;"1"&amp;Mortality!$D$13&amp;"6",'Mortality_basic-data'!$A$2:$A$10000,0)))</f>
        <v>329904</v>
      </c>
      <c r="G18" s="124">
        <f>VALUE(INDEX('Mortality_basic-data'!$G$2:$G$10000,MATCH(Tumour_list_final!$A$1&amp;"1"&amp;Mortality!$D$13&amp;"6",'Mortality_basic-data'!$A$2:$A$10000,0)))</f>
        <v>268.339025646864</v>
      </c>
      <c r="H18" s="124">
        <f>VALUE(INDEX('Mortality_basic-data'!$H$2:$H$10000,MATCH(Tumour_list_final!$A$1&amp;"1"&amp;Mortality!$D$13&amp;"6",'Mortality_basic-data'!$A$2:$A$10000,0)))</f>
        <v>217.25594293843801</v>
      </c>
      <c r="I18" s="124">
        <f>VALUE(INDEX('Mortality_basic-data'!$I$2:$I$10000,MATCH(Tumour_list_final!$A$1&amp;"1"&amp;Mortality!$D$13&amp;"6",'Mortality_basic-data'!$A$2:$A$10000,0)))</f>
        <v>216.51457475155399</v>
      </c>
      <c r="J18" s="124">
        <f>VALUE(INDEX('Mortality_basic-data'!$J$2:$J$10000,MATCH(Tumour_list_final!$A$1&amp;"1"&amp;Mortality!$D$13&amp;"6",'Mortality_basic-data'!$A$2:$A$10000,0)))</f>
        <v>217.997311125322</v>
      </c>
      <c r="K18" s="125">
        <f>VALUE(INDEX('Mortality_basic-data'!$K$2:$K$10000,MATCH(Tumour_list_final!$A$1&amp;"1"&amp;Mortality!$D$13&amp;"6",'Mortality_basic-data'!$A$2:$A$10000,0)))</f>
        <v>0</v>
      </c>
      <c r="L18" s="126">
        <f>VALUE(INDEX('Mortality_basic-data'!$L$2:$L$10000,MATCH(Tumour_list_final!$A$1&amp;"1"&amp;Mortality!$D$13&amp;"6",'Mortality_basic-data'!$A$2:$A$10000,0)))</f>
        <v>10567.828033330592</v>
      </c>
      <c r="M18" s="127"/>
      <c r="N18" s="128">
        <f>VALUE(INDEX('Mortality_basic-data'!$F$2:$F$10000,MATCH(Tumour_list_final!$A$1&amp;"2"&amp;Mortality!$D$13&amp;"6",'Mortality_basic-data'!$A$2:$A$10000,0)))</f>
        <v>302749</v>
      </c>
      <c r="O18" s="124">
        <f>VALUE(INDEX('Mortality_basic-data'!$G$2:$G$10000,MATCH(Tumour_list_final!$A$1&amp;"2"&amp;Mortality!$D$13&amp;"6",'Mortality_basic-data'!$A$2:$A$10000,0)))</f>
        <v>236.69055861501801</v>
      </c>
      <c r="P18" s="124">
        <f>VALUE(INDEX('Mortality_basic-data'!$H$2:$H$10000,MATCH(Tumour_list_final!$A$1&amp;"2"&amp;Mortality!$D$13&amp;"6",'Mortality_basic-data'!$A$2:$A$10000,0)))</f>
        <v>153.93129851507501</v>
      </c>
      <c r="Q18" s="124">
        <f>VALUE(INDEX('Mortality_basic-data'!$I$2:$I$10000,MATCH(Tumour_list_final!$A$1&amp;"2"&amp;Mortality!$D$13&amp;"6",'Mortality_basic-data'!$A$2:$A$10000,0)))</f>
        <v>153.382968971889</v>
      </c>
      <c r="R18" s="124">
        <f>VALUE(INDEX('Mortality_basic-data'!$J$2:$J$10000,MATCH(Tumour_list_final!$A$1&amp;"2"&amp;Mortality!$D$13&amp;"6",'Mortality_basic-data'!$A$2:$A$10000,0)))</f>
        <v>154.479628058261</v>
      </c>
      <c r="S18" s="125">
        <f>VALUE(INDEX('Mortality_basic-data'!$K$2:$K$10000,MATCH(Tumour_list_final!$A$1&amp;"2"&amp;Mortality!$D$13&amp;"6",'Mortality_basic-data'!$A$2:$A$10000,0)))</f>
        <v>0</v>
      </c>
      <c r="T18" s="129">
        <f>VALUE(INDEX('Mortality_basic-data'!$L$2:$L$10000,MATCH(Tumour_list_final!$A$1&amp;"2"&amp;Mortality!$D$13&amp;"6",'Mortality_basic-data'!$A$2:$A$10000,0)))</f>
        <v>7556.1322826266642</v>
      </c>
      <c r="U18" s="127"/>
      <c r="V18" s="130">
        <f>VALUE(INDEX('Mortality_basic-data'!$F$2:$F$10000,MATCH(Tumour_list_final!$A$1&amp;"3"&amp;Mortality!$D$13&amp;"6",'Mortality_basic-data'!$A$2:$A$10000,0)))</f>
        <v>632653</v>
      </c>
      <c r="W18" s="124">
        <f>VALUE(INDEX('Mortality_basic-data'!$G$2:$G$10000,MATCH(Tumour_list_final!$A$1&amp;"3"&amp;Mortality!$D$13&amp;"6",'Mortality_basic-data'!$A$2:$A$10000,0)))</f>
        <v>252.201513638817</v>
      </c>
      <c r="X18" s="124">
        <f>VALUE(INDEX('Mortality_basic-data'!$H$2:$H$10000,MATCH(Tumour_list_final!$A$1&amp;"3"&amp;Mortality!$D$13&amp;"6",'Mortality_basic-data'!$A$2:$A$10000,0)))</f>
        <v>179.80809680286501</v>
      </c>
      <c r="Y18" s="124">
        <f>VALUE(INDEX('Mortality_basic-data'!$I$2:$I$10000,MATCH(Tumour_list_final!$A$1&amp;"3"&amp;Mortality!$D$13&amp;"6",'Mortality_basic-data'!$A$2:$A$10000,0)))</f>
        <v>179.36501641247099</v>
      </c>
      <c r="Z18" s="124">
        <f>VALUE(INDEX('Mortality_basic-data'!$J$2:$J$10000,MATCH(Tumour_list_final!$A$1&amp;"3"&amp;Mortality!$D$13&amp;"6",'Mortality_basic-data'!$A$2:$A$10000,0)))</f>
        <v>180.251177193259</v>
      </c>
      <c r="AA18" s="125">
        <f>VALUE(INDEX('Mortality_basic-data'!$K$2:$K$10000,MATCH(Tumour_list_final!$A$1&amp;"3"&amp;Mortality!$D$13&amp;"6",'Mortality_basic-data'!$A$2:$A$10000,0)))</f>
        <v>0</v>
      </c>
      <c r="AB18" s="131">
        <f>VALUE(INDEX('Mortality_basic-data'!$L$2:$L$10000,MATCH(Tumour_list_final!$A$1&amp;"3"&amp;Mortality!$D$13&amp;"6",'Mortality_basic-data'!$A$2:$A$10000,0)))</f>
        <v>17111.9368377756</v>
      </c>
    </row>
    <row r="19" spans="4:28" ht="6" customHeight="1" thickBot="1" x14ac:dyDescent="0.25">
      <c r="E19" s="132"/>
      <c r="F19" s="133"/>
      <c r="G19" s="134"/>
      <c r="H19" s="134"/>
      <c r="I19" s="134"/>
      <c r="J19" s="134"/>
      <c r="K19" s="135"/>
      <c r="L19" s="136"/>
      <c r="M19" s="137"/>
      <c r="N19" s="138"/>
      <c r="O19" s="134"/>
      <c r="P19" s="134"/>
      <c r="Q19" s="134"/>
      <c r="R19" s="134"/>
      <c r="S19" s="135"/>
      <c r="T19" s="139"/>
      <c r="U19" s="137"/>
      <c r="V19" s="140"/>
      <c r="W19" s="134"/>
      <c r="X19" s="134"/>
      <c r="Y19" s="134"/>
      <c r="Z19" s="134"/>
      <c r="AA19" s="135"/>
      <c r="AB19" s="141"/>
    </row>
    <row r="20" spans="4:28" x14ac:dyDescent="0.2">
      <c r="D20" s="289" t="s">
        <v>116</v>
      </c>
      <c r="E20" s="88" t="s">
        <v>44</v>
      </c>
      <c r="F20" s="142">
        <f>VALUE(INDEX('Mortality_basic-data'!$F$2:$F$10000,MATCH(Tumour_list_final!$A$1&amp;"1"&amp;Mortality!$D$20&amp;LEFT(Mortality!$E20,1),'Mortality_basic-data'!$A$2:$A$10000,0)))</f>
        <v>60528</v>
      </c>
      <c r="G20" s="99">
        <f>VALUE(INDEX('Mortality_basic-data'!$G$2:$G$10000,MATCH(Tumour_list_final!$A$1&amp;"1"&amp;Mortality!$D$20&amp;LEFT(Mortality!$E20,1),'Mortality_basic-data'!$A$2:$A$10000,0)))</f>
        <v>235.82881293692199</v>
      </c>
      <c r="H20" s="99">
        <f>VALUE(INDEX('Mortality_basic-data'!$H$2:$H$10000,MATCH(Tumour_list_final!$A$1&amp;"1"&amp;Mortality!$D$20&amp;LEFT(Mortality!$E20,1),'Mortality_basic-data'!$A$2:$A$10000,0)))</f>
        <v>164.10746179972901</v>
      </c>
      <c r="I20" s="99">
        <f>VALUE(INDEX('Mortality_basic-data'!$I$2:$I$10000,MATCH(Tumour_list_final!$A$1&amp;"1"&amp;Mortality!$D$20&amp;LEFT(Mortality!$E20,1),'Mortality_basic-data'!$A$2:$A$10000,0)))</f>
        <v>162.80006855148599</v>
      </c>
      <c r="J20" s="99">
        <f>VALUE(INDEX('Mortality_basic-data'!$J$2:$J$10000,MATCH(Tumour_list_final!$A$1&amp;"1"&amp;Mortality!$D$20&amp;LEFT(Mortality!$E20,1),'Mortality_basic-data'!$A$2:$A$10000,0)))</f>
        <v>165.414855047972</v>
      </c>
      <c r="K20" s="100">
        <f>VALUE(INDEX('Mortality_basic-data'!$K$2:$K$10000,MATCH(Tumour_list_final!$A$1&amp;"1"&amp;Mortality!$D$20&amp;LEFT(Mortality!$E20,1),'Mortality_basic-data'!$A$2:$A$10000,0)))</f>
        <v>1</v>
      </c>
      <c r="L20" s="143">
        <f>VALUE(INDEX('Mortality_basic-data'!$L$2:$L$10000,MATCH(Tumour_list_final!$A$1&amp;"1"&amp;Mortality!$D$20&amp;LEFT(Mortality!$E20,1),'Mortality_basic-data'!$A$2:$A$10000,0)))</f>
        <v>0</v>
      </c>
      <c r="M20" s="93"/>
      <c r="N20" s="144">
        <f>VALUE(INDEX('Mortality_basic-data'!$F$2:$F$10000,MATCH(Tumour_list_final!$A$1&amp;"2"&amp;Mortality!$D$20&amp;LEFT(Mortality!$E20,1),'Mortality_basic-data'!$A$2:$A$10000,0)))</f>
        <v>53347</v>
      </c>
      <c r="O20" s="99">
        <f>VALUE(INDEX('Mortality_basic-data'!$G$2:$G$10000,MATCH(Tumour_list_final!$A$1&amp;"2"&amp;Mortality!$D$20&amp;LEFT(Mortality!$E20,1),'Mortality_basic-data'!$A$2:$A$10000,0)))</f>
        <v>204.98094434556199</v>
      </c>
      <c r="P20" s="99">
        <f>VALUE(INDEX('Mortality_basic-data'!$H$2:$H$10000,MATCH(Tumour_list_final!$A$1&amp;"2"&amp;Mortality!$D$20&amp;LEFT(Mortality!$E20,1),'Mortality_basic-data'!$A$2:$A$10000,0)))</f>
        <v>123.70255043902699</v>
      </c>
      <c r="Q20" s="99">
        <f>VALUE(INDEX('Mortality_basic-data'!$I$2:$I$10000,MATCH(Tumour_list_final!$A$1&amp;"2"&amp;Mortality!$D$20&amp;LEFT(Mortality!$E20,1),'Mortality_basic-data'!$A$2:$A$10000,0)))</f>
        <v>122.652815326031</v>
      </c>
      <c r="R20" s="99">
        <f>VALUE(INDEX('Mortality_basic-data'!$J$2:$J$10000,MATCH(Tumour_list_final!$A$1&amp;"2"&amp;Mortality!$D$20&amp;LEFT(Mortality!$E20,1),'Mortality_basic-data'!$A$2:$A$10000,0)))</f>
        <v>124.752285552023</v>
      </c>
      <c r="S20" s="100">
        <f>VALUE(INDEX('Mortality_basic-data'!$K$2:$K$10000,MATCH(Tumour_list_final!$A$1&amp;"2"&amp;Mortality!$D$20&amp;LEFT(Mortality!$E20,1),'Mortality_basic-data'!$A$2:$A$10000,0)))</f>
        <v>1</v>
      </c>
      <c r="T20" s="145">
        <f>VALUE(INDEX('Mortality_basic-data'!$L$2:$L$10000,MATCH(Tumour_list_final!$A$1&amp;"2"&amp;Mortality!$D$20&amp;LEFT(Mortality!$E20,1),'Mortality_basic-data'!$A$2:$A$10000,0)))</f>
        <v>0</v>
      </c>
      <c r="U20" s="146"/>
      <c r="V20" s="98">
        <f>VALUE(INDEX('Mortality_basic-data'!$F$2:$F$10000,MATCH(Tumour_list_final!$A$1&amp;"3"&amp;Mortality!$D$20&amp;LEFT(Mortality!$E20,1),'Mortality_basic-data'!$A$2:$A$10000,0)))</f>
        <v>113875</v>
      </c>
      <c r="W20" s="99">
        <f>VALUE(INDEX('Mortality_basic-data'!$G$2:$G$10000,MATCH(Tumour_list_final!$A$1&amp;"3"&amp;Mortality!$D$20&amp;LEFT(Mortality!$E20,1),'Mortality_basic-data'!$A$2:$A$10000,0)))</f>
        <v>220.297677635908</v>
      </c>
      <c r="X20" s="99">
        <f>VALUE(INDEX('Mortality_basic-data'!$H$2:$H$10000,MATCH(Tumour_list_final!$A$1&amp;"3"&amp;Mortality!$D$20&amp;LEFT(Mortality!$E20,1),'Mortality_basic-data'!$A$2:$A$10000,0)))</f>
        <v>141.05895941227101</v>
      </c>
      <c r="Y20" s="99">
        <f>VALUE(INDEX('Mortality_basic-data'!$I$2:$I$10000,MATCH(Tumour_list_final!$A$1&amp;"3"&amp;Mortality!$D$20&amp;LEFT(Mortality!$E20,1),'Mortality_basic-data'!$A$2:$A$10000,0)))</f>
        <v>140.239660172063</v>
      </c>
      <c r="Z20" s="99">
        <f>VALUE(INDEX('Mortality_basic-data'!$J$2:$J$10000,MATCH(Tumour_list_final!$A$1&amp;"3"&amp;Mortality!$D$20&amp;LEFT(Mortality!$E20,1),'Mortality_basic-data'!$A$2:$A$10000,0)))</f>
        <v>141.87825865247899</v>
      </c>
      <c r="AA20" s="100">
        <f>VALUE(INDEX('Mortality_basic-data'!$K$2:$K$10000,MATCH(Tumour_list_final!$A$1&amp;"3"&amp;Mortality!$D$20&amp;LEFT(Mortality!$E20,1),'Mortality_basic-data'!$A$2:$A$10000,0)))</f>
        <v>1</v>
      </c>
      <c r="AB20" s="101">
        <f>VALUE(INDEX('Mortality_basic-data'!$L$2:$L$10000,MATCH(Tumour_list_final!$A$1&amp;"3"&amp;Mortality!$D$20&amp;LEFT(Mortality!$E20,1),'Mortality_basic-data'!$A$2:$A$10000,0)))</f>
        <v>0</v>
      </c>
    </row>
    <row r="21" spans="4:28" x14ac:dyDescent="0.2">
      <c r="D21" s="290"/>
      <c r="E21" s="102">
        <v>2</v>
      </c>
      <c r="F21" s="103">
        <f>VALUE(INDEX('Mortality_basic-data'!$F$2:$F$10000,MATCH(Tumour_list_final!$A$1&amp;"1"&amp;Mortality!$D$20&amp;LEFT(Mortality!$E21,1),'Mortality_basic-data'!$A$2:$A$10000,0)))</f>
        <v>70062</v>
      </c>
      <c r="G21" s="104">
        <f>VALUE(INDEX('Mortality_basic-data'!$G$2:$G$10000,MATCH(Tumour_list_final!$A$1&amp;"1"&amp;Mortality!$D$20&amp;LEFT(Mortality!$E21,1),'Mortality_basic-data'!$A$2:$A$10000,0)))</f>
        <v>274.97349148318801</v>
      </c>
      <c r="H21" s="104">
        <f>VALUE(INDEX('Mortality_basic-data'!$H$2:$H$10000,MATCH(Tumour_list_final!$A$1&amp;"1"&amp;Mortality!$D$20&amp;LEFT(Mortality!$E21,1),'Mortality_basic-data'!$A$2:$A$10000,0)))</f>
        <v>181.42857540721101</v>
      </c>
      <c r="I21" s="104">
        <f>VALUE(INDEX('Mortality_basic-data'!$I$2:$I$10000,MATCH(Tumour_list_final!$A$1&amp;"1"&amp;Mortality!$D$20&amp;LEFT(Mortality!$E21,1),'Mortality_basic-data'!$A$2:$A$10000,0)))</f>
        <v>180.08512853507801</v>
      </c>
      <c r="J21" s="104">
        <f>VALUE(INDEX('Mortality_basic-data'!$J$2:$J$10000,MATCH(Tumour_list_final!$A$1&amp;"1"&amp;Mortality!$D$20&amp;LEFT(Mortality!$E21,1),'Mortality_basic-data'!$A$2:$A$10000,0)))</f>
        <v>182.77202227934399</v>
      </c>
      <c r="K21" s="105">
        <f>VALUE(INDEX('Mortality_basic-data'!$K$2:$K$10000,MATCH(Tumour_list_final!$A$1&amp;"1"&amp;Mortality!$D$20&amp;LEFT(Mortality!$E21,1),'Mortality_basic-data'!$A$2:$A$10000,0)))</f>
        <v>1.10554738594775</v>
      </c>
      <c r="L21" s="106">
        <f>VALUE(INDEX('Mortality_basic-data'!$L$2:$L$10000,MATCH(Tumour_list_final!$A$1&amp;"1"&amp;Mortality!$D$20&amp;LEFT(Mortality!$E21,1),'Mortality_basic-data'!$A$2:$A$10000,0)))</f>
        <v>1262.3112319470899</v>
      </c>
      <c r="M21" s="107"/>
      <c r="N21" s="108">
        <f>VALUE(INDEX('Mortality_basic-data'!$F$2:$F$10000,MATCH(Tumour_list_final!$A$1&amp;"2"&amp;Mortality!$D$20&amp;LEFT(Mortality!$E21,1),'Mortality_basic-data'!$A$2:$A$10000,0)))</f>
        <v>63247</v>
      </c>
      <c r="O21" s="104">
        <f>VALUE(INDEX('Mortality_basic-data'!$G$2:$G$10000,MATCH(Tumour_list_final!$A$1&amp;"2"&amp;Mortality!$D$20&amp;LEFT(Mortality!$E21,1),'Mortality_basic-data'!$A$2:$A$10000,0)))</f>
        <v>240.76633487682301</v>
      </c>
      <c r="P21" s="104">
        <f>VALUE(INDEX('Mortality_basic-data'!$H$2:$H$10000,MATCH(Tumour_list_final!$A$1&amp;"2"&amp;Mortality!$D$20&amp;LEFT(Mortality!$E21,1),'Mortality_basic-data'!$A$2:$A$10000,0)))</f>
        <v>134.26314497779501</v>
      </c>
      <c r="Q21" s="104">
        <f>VALUE(INDEX('Mortality_basic-data'!$I$2:$I$10000,MATCH(Tumour_list_final!$A$1&amp;"2"&amp;Mortality!$D$20&amp;LEFT(Mortality!$E21,1),'Mortality_basic-data'!$A$2:$A$10000,0)))</f>
        <v>133.21675656454599</v>
      </c>
      <c r="R21" s="104">
        <f>VALUE(INDEX('Mortality_basic-data'!$J$2:$J$10000,MATCH(Tumour_list_final!$A$1&amp;"2"&amp;Mortality!$D$20&amp;LEFT(Mortality!$E21,1),'Mortality_basic-data'!$A$2:$A$10000,0)))</f>
        <v>135.309533391044</v>
      </c>
      <c r="S21" s="105">
        <f>VALUE(INDEX('Mortality_basic-data'!$K$2:$K$10000,MATCH(Tumour_list_final!$A$1&amp;"2"&amp;Mortality!$D$20&amp;LEFT(Mortality!$E21,1),'Mortality_basic-data'!$A$2:$A$10000,0)))</f>
        <v>1.08537087150821</v>
      </c>
      <c r="T21" s="109">
        <f>VALUE(INDEX('Mortality_basic-data'!$L$2:$L$10000,MATCH(Tumour_list_final!$A$1&amp;"2"&amp;Mortality!$D$20&amp;LEFT(Mortality!$E21,1),'Mortality_basic-data'!$A$2:$A$10000,0)))</f>
        <v>907.28847091545595</v>
      </c>
      <c r="U21" s="147"/>
      <c r="V21" s="110">
        <f>VALUE(INDEX('Mortality_basic-data'!$F$2:$F$10000,MATCH(Tumour_list_final!$A$1&amp;"3"&amp;Mortality!$D$20&amp;LEFT(Mortality!$E21,1),'Mortality_basic-data'!$A$2:$A$10000,0)))</f>
        <v>133309</v>
      </c>
      <c r="W21" s="104">
        <f>VALUE(INDEX('Mortality_basic-data'!$G$2:$G$10000,MATCH(Tumour_list_final!$A$1&amp;"3"&amp;Mortality!$D$20&amp;LEFT(Mortality!$E21,1),'Mortality_basic-data'!$A$2:$A$10000,0)))</f>
        <v>257.608976168141</v>
      </c>
      <c r="X21" s="104">
        <f>VALUE(INDEX('Mortality_basic-data'!$H$2:$H$10000,MATCH(Tumour_list_final!$A$1&amp;"3"&amp;Mortality!$D$20&amp;LEFT(Mortality!$E21,1),'Mortality_basic-data'!$A$2:$A$10000,0)))</f>
        <v>154.12512985705601</v>
      </c>
      <c r="Y21" s="104">
        <f>VALUE(INDEX('Mortality_basic-data'!$I$2:$I$10000,MATCH(Tumour_list_final!$A$1&amp;"3"&amp;Mortality!$D$20&amp;LEFT(Mortality!$E21,1),'Mortality_basic-data'!$A$2:$A$10000,0)))</f>
        <v>153.29775981514399</v>
      </c>
      <c r="Z21" s="104">
        <f>VALUE(INDEX('Mortality_basic-data'!$J$2:$J$10000,MATCH(Tumour_list_final!$A$1&amp;"3"&amp;Mortality!$D$20&amp;LEFT(Mortality!$E21,1),'Mortality_basic-data'!$A$2:$A$10000,0)))</f>
        <v>154.952499898968</v>
      </c>
      <c r="AA21" s="105">
        <f>VALUE(INDEX('Mortality_basic-data'!$K$2:$K$10000,MATCH(Tumour_list_final!$A$1&amp;"3"&amp;Mortality!$D$20&amp;LEFT(Mortality!$E21,1),'Mortality_basic-data'!$A$2:$A$10000,0)))</f>
        <v>1.0926291424467101</v>
      </c>
      <c r="AB21" s="111">
        <f>VALUE(INDEX('Mortality_basic-data'!$L$2:$L$10000,MATCH(Tumour_list_final!$A$1&amp;"3"&amp;Mortality!$D$20&amp;LEFT(Mortality!$E21,1),'Mortality_basic-data'!$A$2:$A$10000,0)))</f>
        <v>2037.50257349659</v>
      </c>
    </row>
    <row r="22" spans="4:28" x14ac:dyDescent="0.2">
      <c r="D22" s="290"/>
      <c r="E22" s="102">
        <v>3</v>
      </c>
      <c r="F22" s="103">
        <f>VALUE(INDEX('Mortality_basic-data'!$F$2:$F$10000,MATCH(Tumour_list_final!$A$1&amp;"1"&amp;Mortality!$D$20&amp;LEFT(Mortality!$E22,1),'Mortality_basic-data'!$A$2:$A$10000,0)))</f>
        <v>71043</v>
      </c>
      <c r="G22" s="104">
        <f>VALUE(INDEX('Mortality_basic-data'!$G$2:$G$10000,MATCH(Tumour_list_final!$A$1&amp;"1"&amp;Mortality!$D$20&amp;LEFT(Mortality!$E22,1),'Mortality_basic-data'!$A$2:$A$10000,0)))</f>
        <v>278.97408784155499</v>
      </c>
      <c r="H22" s="104">
        <f>VALUE(INDEX('Mortality_basic-data'!$H$2:$H$10000,MATCH(Tumour_list_final!$A$1&amp;"1"&amp;Mortality!$D$20&amp;LEFT(Mortality!$E22,1),'Mortality_basic-data'!$A$2:$A$10000,0)))</f>
        <v>197.70094131926501</v>
      </c>
      <c r="I22" s="104">
        <f>VALUE(INDEX('Mortality_basic-data'!$I$2:$I$10000,MATCH(Tumour_list_final!$A$1&amp;"1"&amp;Mortality!$D$20&amp;LEFT(Mortality!$E22,1),'Mortality_basic-data'!$A$2:$A$10000,0)))</f>
        <v>196.247143000672</v>
      </c>
      <c r="J22" s="104">
        <f>VALUE(INDEX('Mortality_basic-data'!$J$2:$J$10000,MATCH(Tumour_list_final!$A$1&amp;"1"&amp;Mortality!$D$20&amp;LEFT(Mortality!$E22,1),'Mortality_basic-data'!$A$2:$A$10000,0)))</f>
        <v>199.154739637858</v>
      </c>
      <c r="K22" s="105">
        <f>VALUE(INDEX('Mortality_basic-data'!$K$2:$K$10000,MATCH(Tumour_list_final!$A$1&amp;"1"&amp;Mortality!$D$20&amp;LEFT(Mortality!$E22,1),'Mortality_basic-data'!$A$2:$A$10000,0)))</f>
        <v>1.2047041563566001</v>
      </c>
      <c r="L22" s="106">
        <f>VALUE(INDEX('Mortality_basic-data'!$L$2:$L$10000,MATCH(Tumour_list_final!$A$1&amp;"1"&amp;Mortality!$D$20&amp;LEFT(Mortality!$E22,1),'Mortality_basic-data'!$A$2:$A$10000,0)))</f>
        <v>2244.6058853198301</v>
      </c>
      <c r="M22" s="107"/>
      <c r="N22" s="108">
        <f>VALUE(INDEX('Mortality_basic-data'!$F$2:$F$10000,MATCH(Tumour_list_final!$A$1&amp;"2"&amp;Mortality!$D$20&amp;LEFT(Mortality!$E22,1),'Mortality_basic-data'!$A$2:$A$10000,0)))</f>
        <v>65532</v>
      </c>
      <c r="O22" s="104">
        <f>VALUE(INDEX('Mortality_basic-data'!$G$2:$G$10000,MATCH(Tumour_list_final!$A$1&amp;"2"&amp;Mortality!$D$20&amp;LEFT(Mortality!$E22,1),'Mortality_basic-data'!$A$2:$A$10000,0)))</f>
        <v>248.79585607517399</v>
      </c>
      <c r="P22" s="104">
        <f>VALUE(INDEX('Mortality_basic-data'!$H$2:$H$10000,MATCH(Tumour_list_final!$A$1&amp;"2"&amp;Mortality!$D$20&amp;LEFT(Mortality!$E22,1),'Mortality_basic-data'!$A$2:$A$10000,0)))</f>
        <v>143.69779518003699</v>
      </c>
      <c r="Q22" s="104">
        <f>VALUE(INDEX('Mortality_basic-data'!$I$2:$I$10000,MATCH(Tumour_list_final!$A$1&amp;"2"&amp;Mortality!$D$20&amp;LEFT(Mortality!$E22,1),'Mortality_basic-data'!$A$2:$A$10000,0)))</f>
        <v>142.597575359133</v>
      </c>
      <c r="R22" s="104">
        <f>VALUE(INDEX('Mortality_basic-data'!$J$2:$J$10000,MATCH(Tumour_list_final!$A$1&amp;"2"&amp;Mortality!$D$20&amp;LEFT(Mortality!$E22,1),'Mortality_basic-data'!$A$2:$A$10000,0)))</f>
        <v>144.79801500094101</v>
      </c>
      <c r="S22" s="105">
        <f>VALUE(INDEX('Mortality_basic-data'!$K$2:$K$10000,MATCH(Tumour_list_final!$A$1&amp;"2"&amp;Mortality!$D$20&amp;LEFT(Mortality!$E22,1),'Mortality_basic-data'!$A$2:$A$10000,0)))</f>
        <v>1.1616397129246401</v>
      </c>
      <c r="T22" s="109">
        <f>VALUE(INDEX('Mortality_basic-data'!$L$2:$L$10000,MATCH(Tumour_list_final!$A$1&amp;"2"&amp;Mortality!$D$20&amp;LEFT(Mortality!$E22,1),'Mortality_basic-data'!$A$2:$A$10000,0)))</f>
        <v>1628.6196957408099</v>
      </c>
      <c r="U22" s="147"/>
      <c r="V22" s="110">
        <f>VALUE(INDEX('Mortality_basic-data'!$F$2:$F$10000,MATCH(Tumour_list_final!$A$1&amp;"3"&amp;Mortality!$D$20&amp;LEFT(Mortality!$E22,1),'Mortality_basic-data'!$A$2:$A$10000,0)))</f>
        <v>136575</v>
      </c>
      <c r="W22" s="104">
        <f>VALUE(INDEX('Mortality_basic-data'!$G$2:$G$10000,MATCH(Tumour_list_final!$A$1&amp;"3"&amp;Mortality!$D$20&amp;LEFT(Mortality!$E22,1),'Mortality_basic-data'!$A$2:$A$10000,0)))</f>
        <v>263.63044692208501</v>
      </c>
      <c r="X22" s="104">
        <f>VALUE(INDEX('Mortality_basic-data'!$H$2:$H$10000,MATCH(Tumour_list_final!$A$1&amp;"3"&amp;Mortality!$D$20&amp;LEFT(Mortality!$E22,1),'Mortality_basic-data'!$A$2:$A$10000,0)))</f>
        <v>166.20199968662899</v>
      </c>
      <c r="Y22" s="104">
        <f>VALUE(INDEX('Mortality_basic-data'!$I$2:$I$10000,MATCH(Tumour_list_final!$A$1&amp;"3"&amp;Mortality!$D$20&amp;LEFT(Mortality!$E22,1),'Mortality_basic-data'!$A$2:$A$10000,0)))</f>
        <v>165.32053136019499</v>
      </c>
      <c r="Z22" s="104">
        <f>VALUE(INDEX('Mortality_basic-data'!$J$2:$J$10000,MATCH(Tumour_list_final!$A$1&amp;"3"&amp;Mortality!$D$20&amp;LEFT(Mortality!$E22,1),'Mortality_basic-data'!$A$2:$A$10000,0)))</f>
        <v>167.083468013063</v>
      </c>
      <c r="AA22" s="105">
        <f>VALUE(INDEX('Mortality_basic-data'!$K$2:$K$10000,MATCH(Tumour_list_final!$A$1&amp;"3"&amp;Mortality!$D$20&amp;LEFT(Mortality!$E22,1),'Mortality_basic-data'!$A$2:$A$10000,0)))</f>
        <v>1.1782449011329601</v>
      </c>
      <c r="AB22" s="111">
        <f>VALUE(INDEX('Mortality_basic-data'!$L$2:$L$10000,MATCH(Tumour_list_final!$A$1&amp;"3"&amp;Mortality!$D$20&amp;LEFT(Mortality!$E22,1),'Mortality_basic-data'!$A$2:$A$10000,0)))</f>
        <v>3636.0105739287701</v>
      </c>
    </row>
    <row r="23" spans="4:28" x14ac:dyDescent="0.2">
      <c r="D23" s="290"/>
      <c r="E23" s="102">
        <v>4</v>
      </c>
      <c r="F23" s="103">
        <f>VALUE(INDEX('Mortality_basic-data'!$F$2:$F$10000,MATCH(Tumour_list_final!$A$1&amp;"1"&amp;Mortality!$D$20&amp;LEFT(Mortality!$E23,1),'Mortality_basic-data'!$A$2:$A$10000,0)))</f>
        <v>69785</v>
      </c>
      <c r="G23" s="104">
        <f>VALUE(INDEX('Mortality_basic-data'!$G$2:$G$10000,MATCH(Tumour_list_final!$A$1&amp;"1"&amp;Mortality!$D$20&amp;LEFT(Mortality!$E23,1),'Mortality_basic-data'!$A$2:$A$10000,0)))</f>
        <v>273.974883038028</v>
      </c>
      <c r="H23" s="104">
        <f>VALUE(INDEX('Mortality_basic-data'!$H$2:$H$10000,MATCH(Tumour_list_final!$A$1&amp;"1"&amp;Mortality!$D$20&amp;LEFT(Mortality!$E23,1),'Mortality_basic-data'!$A$2:$A$10000,0)))</f>
        <v>224.74445510534099</v>
      </c>
      <c r="I23" s="104">
        <f>VALUE(INDEX('Mortality_basic-data'!$I$2:$I$10000,MATCH(Tumour_list_final!$A$1&amp;"1"&amp;Mortality!$D$20&amp;LEFT(Mortality!$E23,1),'Mortality_basic-data'!$A$2:$A$10000,0)))</f>
        <v>223.076962120296</v>
      </c>
      <c r="J23" s="104">
        <f>VALUE(INDEX('Mortality_basic-data'!$J$2:$J$10000,MATCH(Tumour_list_final!$A$1&amp;"1"&amp;Mortality!$D$20&amp;LEFT(Mortality!$E23,1),'Mortality_basic-data'!$A$2:$A$10000,0)))</f>
        <v>226.41194809038601</v>
      </c>
      <c r="K23" s="105">
        <f>VALUE(INDEX('Mortality_basic-data'!$K$2:$K$10000,MATCH(Tumour_list_final!$A$1&amp;"1"&amp;Mortality!$D$20&amp;LEFT(Mortality!$E23,1),'Mortality_basic-data'!$A$2:$A$10000,0)))</f>
        <v>1.3694956502319899</v>
      </c>
      <c r="L23" s="106">
        <f>VALUE(INDEX('Mortality_basic-data'!$L$2:$L$10000,MATCH(Tumour_list_final!$A$1&amp;"1"&amp;Mortality!$D$20&amp;LEFT(Mortality!$E23,1),'Mortality_basic-data'!$A$2:$A$10000,0)))</f>
        <v>3497.1399615812002</v>
      </c>
      <c r="M23" s="107"/>
      <c r="N23" s="108">
        <f>VALUE(INDEX('Mortality_basic-data'!$F$2:$F$10000,MATCH(Tumour_list_final!$A$1&amp;"2"&amp;Mortality!$D$20&amp;LEFT(Mortality!$E23,1),'Mortality_basic-data'!$A$2:$A$10000,0)))</f>
        <v>64603</v>
      </c>
      <c r="O23" s="104">
        <f>VALUE(INDEX('Mortality_basic-data'!$G$2:$G$10000,MATCH(Tumour_list_final!$A$1&amp;"2"&amp;Mortality!$D$20&amp;LEFT(Mortality!$E23,1),'Mortality_basic-data'!$A$2:$A$10000,0)))</f>
        <v>244.93468452645399</v>
      </c>
      <c r="P23" s="104">
        <f>VALUE(INDEX('Mortality_basic-data'!$H$2:$H$10000,MATCH(Tumour_list_final!$A$1&amp;"2"&amp;Mortality!$D$20&amp;LEFT(Mortality!$E23,1),'Mortality_basic-data'!$A$2:$A$10000,0)))</f>
        <v>159.304076466331</v>
      </c>
      <c r="Q23" s="104">
        <f>VALUE(INDEX('Mortality_basic-data'!$I$2:$I$10000,MATCH(Tumour_list_final!$A$1&amp;"2"&amp;Mortality!$D$20&amp;LEFT(Mortality!$E23,1),'Mortality_basic-data'!$A$2:$A$10000,0)))</f>
        <v>158.07562891901401</v>
      </c>
      <c r="R23" s="104">
        <f>VALUE(INDEX('Mortality_basic-data'!$J$2:$J$10000,MATCH(Tumour_list_final!$A$1&amp;"2"&amp;Mortality!$D$20&amp;LEFT(Mortality!$E23,1),'Mortality_basic-data'!$A$2:$A$10000,0)))</f>
        <v>160.53252401364799</v>
      </c>
      <c r="S23" s="105">
        <f>VALUE(INDEX('Mortality_basic-data'!$K$2:$K$10000,MATCH(Tumour_list_final!$A$1&amp;"2"&amp;Mortality!$D$20&amp;LEFT(Mortality!$E23,1),'Mortality_basic-data'!$A$2:$A$10000,0)))</f>
        <v>1.2877994503828201</v>
      </c>
      <c r="T23" s="109">
        <f>VALUE(INDEX('Mortality_basic-data'!$L$2:$L$10000,MATCH(Tumour_list_final!$A$1&amp;"2"&amp;Mortality!$D$20&amp;LEFT(Mortality!$E23,1),'Mortality_basic-data'!$A$2:$A$10000,0)))</f>
        <v>2482.0974497073298</v>
      </c>
      <c r="U23" s="147"/>
      <c r="V23" s="110">
        <f>VALUE(INDEX('Mortality_basic-data'!$F$2:$F$10000,MATCH(Tumour_list_final!$A$1&amp;"3"&amp;Mortality!$D$20&amp;LEFT(Mortality!$E23,1),'Mortality_basic-data'!$A$2:$A$10000,0)))</f>
        <v>134388</v>
      </c>
      <c r="W23" s="104">
        <f>VALUE(INDEX('Mortality_basic-data'!$G$2:$G$10000,MATCH(Tumour_list_final!$A$1&amp;"3"&amp;Mortality!$D$20&amp;LEFT(Mortality!$E23,1),'Mortality_basic-data'!$A$2:$A$10000,0)))</f>
        <v>259.20153090687199</v>
      </c>
      <c r="X23" s="104">
        <f>VALUE(INDEX('Mortality_basic-data'!$H$2:$H$10000,MATCH(Tumour_list_final!$A$1&amp;"3"&amp;Mortality!$D$20&amp;LEFT(Mortality!$E23,1),'Mortality_basic-data'!$A$2:$A$10000,0)))</f>
        <v>186.440624436143</v>
      </c>
      <c r="Y23" s="104">
        <f>VALUE(INDEX('Mortality_basic-data'!$I$2:$I$10000,MATCH(Tumour_list_final!$A$1&amp;"3"&amp;Mortality!$D$20&amp;LEFT(Mortality!$E23,1),'Mortality_basic-data'!$A$2:$A$10000,0)))</f>
        <v>185.44380528118501</v>
      </c>
      <c r="Z23" s="104">
        <f>VALUE(INDEX('Mortality_basic-data'!$J$2:$J$10000,MATCH(Tumour_list_final!$A$1&amp;"3"&amp;Mortality!$D$20&amp;LEFT(Mortality!$E23,1),'Mortality_basic-data'!$A$2:$A$10000,0)))</f>
        <v>187.43744359110099</v>
      </c>
      <c r="AA23" s="105">
        <f>VALUE(INDEX('Mortality_basic-data'!$K$2:$K$10000,MATCH(Tumour_list_final!$A$1&amp;"3"&amp;Mortality!$D$20&amp;LEFT(Mortality!$E23,1),'Mortality_basic-data'!$A$2:$A$10000,0)))</f>
        <v>1.32172125197121</v>
      </c>
      <c r="AB23" s="111">
        <f>VALUE(INDEX('Mortality_basic-data'!$L$2:$L$10000,MATCH(Tumour_list_final!$A$1&amp;"3"&amp;Mortality!$D$20&amp;LEFT(Mortality!$E23,1),'Mortality_basic-data'!$A$2:$A$10000,0)))</f>
        <v>5675.0100566848996</v>
      </c>
    </row>
    <row r="24" spans="4:28" x14ac:dyDescent="0.2">
      <c r="D24" s="290"/>
      <c r="E24" s="112" t="s">
        <v>45</v>
      </c>
      <c r="F24" s="113">
        <f>VALUE(INDEX('Mortality_basic-data'!$F$2:$F$10000,MATCH(Tumour_list_final!$A$1&amp;"1"&amp;Mortality!$D$20&amp;LEFT(Mortality!$E24,1),'Mortality_basic-data'!$A$2:$A$10000,0)))</f>
        <v>66046</v>
      </c>
      <c r="G24" s="114">
        <f>VALUE(INDEX('Mortality_basic-data'!$G$2:$G$10000,MATCH(Tumour_list_final!$A$1&amp;"1"&amp;Mortality!$D$20&amp;LEFT(Mortality!$E24,1),'Mortality_basic-data'!$A$2:$A$10000,0)))</f>
        <v>260.13165861680102</v>
      </c>
      <c r="H24" s="114">
        <f>VALUE(INDEX('Mortality_basic-data'!$H$2:$H$10000,MATCH(Tumour_list_final!$A$1&amp;"1"&amp;Mortality!$D$20&amp;LEFT(Mortality!$E24,1),'Mortality_basic-data'!$A$2:$A$10000,0)))</f>
        <v>262.04970135447701</v>
      </c>
      <c r="I24" s="114">
        <f>VALUE(INDEX('Mortality_basic-data'!$I$2:$I$10000,MATCH(Tumour_list_final!$A$1&amp;"1"&amp;Mortality!$D$20&amp;LEFT(Mortality!$E24,1),'Mortality_basic-data'!$A$2:$A$10000,0)))</f>
        <v>260.05114462484602</v>
      </c>
      <c r="J24" s="114">
        <f>VALUE(INDEX('Mortality_basic-data'!$J$2:$J$10000,MATCH(Tumour_list_final!$A$1&amp;"1"&amp;Mortality!$D$20&amp;LEFT(Mortality!$E24,1),'Mortality_basic-data'!$A$2:$A$10000,0)))</f>
        <v>264.048258084108</v>
      </c>
      <c r="K24" s="115">
        <f>VALUE(INDEX('Mortality_basic-data'!$K$2:$K$10000,MATCH(Tumour_list_final!$A$1&amp;"1"&amp;Mortality!$D$20&amp;LEFT(Mortality!$E24,1),'Mortality_basic-data'!$A$2:$A$10000,0)))</f>
        <v>1.5968177100580201</v>
      </c>
      <c r="L24" s="116">
        <f>VALUE(INDEX('Mortality_basic-data'!$L$2:$L$10000,MATCH(Tumour_list_final!$A$1&amp;"1"&amp;Mortality!$D$20&amp;LEFT(Mortality!$E24,1),'Mortality_basic-data'!$A$2:$A$10000,0)))</f>
        <v>4696.2700291937499</v>
      </c>
      <c r="M24" s="117"/>
      <c r="N24" s="118">
        <f>VALUE(INDEX('Mortality_basic-data'!$F$2:$F$10000,MATCH(Tumour_list_final!$A$1&amp;"2"&amp;Mortality!$D$20&amp;LEFT(Mortality!$E24,1),'Mortality_basic-data'!$A$2:$A$10000,0)))</f>
        <v>59251</v>
      </c>
      <c r="O24" s="114">
        <f>VALUE(INDEX('Mortality_basic-data'!$G$2:$G$10000,MATCH(Tumour_list_final!$A$1&amp;"2"&amp;Mortality!$D$20&amp;LEFT(Mortality!$E24,1),'Mortality_basic-data'!$A$2:$A$10000,0)))</f>
        <v>224.71810395583699</v>
      </c>
      <c r="P24" s="114">
        <f>VALUE(INDEX('Mortality_basic-data'!$H$2:$H$10000,MATCH(Tumour_list_final!$A$1&amp;"2"&amp;Mortality!$D$20&amp;LEFT(Mortality!$E24,1),'Mortality_basic-data'!$A$2:$A$10000,0)))</f>
        <v>182.66874064831401</v>
      </c>
      <c r="Q24" s="114">
        <f>VALUE(INDEX('Mortality_basic-data'!$I$2:$I$10000,MATCH(Tumour_list_final!$A$1&amp;"2"&amp;Mortality!$D$20&amp;LEFT(Mortality!$E24,1),'Mortality_basic-data'!$A$2:$A$10000,0)))</f>
        <v>181.197876833799</v>
      </c>
      <c r="R24" s="114">
        <f>VALUE(INDEX('Mortality_basic-data'!$J$2:$J$10000,MATCH(Tumour_list_final!$A$1&amp;"2"&amp;Mortality!$D$20&amp;LEFT(Mortality!$E24,1),'Mortality_basic-data'!$A$2:$A$10000,0)))</f>
        <v>184.139604462829</v>
      </c>
      <c r="S24" s="115">
        <f>VALUE(INDEX('Mortality_basic-data'!$K$2:$K$10000,MATCH(Tumour_list_final!$A$1&amp;"2"&amp;Mortality!$D$20&amp;LEFT(Mortality!$E24,1),'Mortality_basic-data'!$A$2:$A$10000,0)))</f>
        <v>1.4766772390707601</v>
      </c>
      <c r="T24" s="119">
        <f>VALUE(INDEX('Mortality_basic-data'!$L$2:$L$10000,MATCH(Tumour_list_final!$A$1&amp;"2"&amp;Mortality!$D$20&amp;LEFT(Mortality!$E24,1),'Mortality_basic-data'!$A$2:$A$10000,0)))</f>
        <v>3387.1215964911398</v>
      </c>
      <c r="U24" s="148"/>
      <c r="V24" s="120">
        <f>VALUE(INDEX('Mortality_basic-data'!$F$2:$F$10000,MATCH(Tumour_list_final!$A$1&amp;"3"&amp;Mortality!$D$20&amp;LEFT(Mortality!$E24,1),'Mortality_basic-data'!$A$2:$A$10000,0)))</f>
        <v>125297</v>
      </c>
      <c r="W24" s="114">
        <f>VALUE(INDEX('Mortality_basic-data'!$G$2:$G$10000,MATCH(Tumour_list_final!$A$1&amp;"3"&amp;Mortality!$D$20&amp;LEFT(Mortality!$E24,1),'Mortality_basic-data'!$A$2:$A$10000,0)))</f>
        <v>242.090507964225</v>
      </c>
      <c r="X24" s="114">
        <f>VALUE(INDEX('Mortality_basic-data'!$H$2:$H$10000,MATCH(Tumour_list_final!$A$1&amp;"3"&amp;Mortality!$D$20&amp;LEFT(Mortality!$E24,1),'Mortality_basic-data'!$A$2:$A$10000,0)))</f>
        <v>216.37226711725799</v>
      </c>
      <c r="Y24" s="114">
        <f>VALUE(INDEX('Mortality_basic-data'!$I$2:$I$10000,MATCH(Tumour_list_final!$A$1&amp;"3"&amp;Mortality!$D$20&amp;LEFT(Mortality!$E24,1),'Mortality_basic-data'!$A$2:$A$10000,0)))</f>
        <v>215.17418294566201</v>
      </c>
      <c r="Z24" s="114">
        <f>VALUE(INDEX('Mortality_basic-data'!$J$2:$J$10000,MATCH(Tumour_list_final!$A$1&amp;"3"&amp;Mortality!$D$20&amp;LEFT(Mortality!$E24,1),'Mortality_basic-data'!$A$2:$A$10000,0)))</f>
        <v>217.570351288854</v>
      </c>
      <c r="AA24" s="115">
        <f>VALUE(INDEX('Mortality_basic-data'!$K$2:$K$10000,MATCH(Tumour_list_final!$A$1&amp;"3"&amp;Mortality!$D$20&amp;LEFT(Mortality!$E24,1),'Mortality_basic-data'!$A$2:$A$10000,0)))</f>
        <v>1.53391367708072</v>
      </c>
      <c r="AB24" s="121">
        <f>VALUE(INDEX('Mortality_basic-data'!$L$2:$L$10000,MATCH(Tumour_list_final!$A$1&amp;"3"&amp;Mortality!$D$20&amp;LEFT(Mortality!$E24,1),'Mortality_basic-data'!$A$2:$A$10000,0)))</f>
        <v>7847.9726406665204</v>
      </c>
    </row>
    <row r="25" spans="4:28" ht="12" thickBot="1" x14ac:dyDescent="0.25">
      <c r="D25" s="291"/>
      <c r="E25" s="122" t="s">
        <v>46</v>
      </c>
      <c r="F25" s="149">
        <f>VALUE(INDEX('Mortality_basic-data'!$F$2:$F$10000,MATCH(Tumour_list_final!$A$1&amp;"1"&amp;Mortality!$D$20&amp;"6",'Mortality_basic-data'!$A$2:$A$10000,0)))</f>
        <v>337464</v>
      </c>
      <c r="G25" s="150">
        <f>VALUE(INDEX('Mortality_basic-data'!$G$2:$G$10000,MATCH(Tumour_list_final!$A$1&amp;"1"&amp;Mortality!$D$20&amp;"6",'Mortality_basic-data'!$A$2:$A$10000,0)))</f>
        <v>264.73538636567901</v>
      </c>
      <c r="H25" s="150">
        <f>VALUE(INDEX('Mortality_basic-data'!$H$2:$H$10000,MATCH(Tumour_list_final!$A$1&amp;"1"&amp;Mortality!$D$20&amp;"6",'Mortality_basic-data'!$A$2:$A$10000,0)))</f>
        <v>201.48150070442099</v>
      </c>
      <c r="I25" s="150">
        <f>VALUE(INDEX('Mortality_basic-data'!$I$2:$I$10000,MATCH(Tumour_list_final!$A$1&amp;"1"&amp;Mortality!$D$20&amp;"6",'Mortality_basic-data'!$A$2:$A$10000,0)))</f>
        <v>200.80170639721501</v>
      </c>
      <c r="J25" s="150">
        <f>VALUE(INDEX('Mortality_basic-data'!$J$2:$J$10000,MATCH(Tumour_list_final!$A$1&amp;"1"&amp;Mortality!$D$20&amp;"6",'Mortality_basic-data'!$A$2:$A$10000,0)))</f>
        <v>202.161295011628</v>
      </c>
      <c r="K25" s="151">
        <f>VALUE(INDEX('Mortality_basic-data'!$K$2:$K$10000,MATCH(Tumour_list_final!$A$1&amp;"1"&amp;Mortality!$D$20&amp;"6",'Mortality_basic-data'!$A$2:$A$10000,0)))</f>
        <v>0</v>
      </c>
      <c r="L25" s="152">
        <f>VALUE(INDEX('Mortality_basic-data'!$L$2:$L$10000,MATCH(Tumour_list_final!$A$1&amp;"1"&amp;Mortality!$D$20&amp;"6",'Mortality_basic-data'!$A$2:$A$10000,0)))</f>
        <v>11700.327108041871</v>
      </c>
      <c r="M25" s="127"/>
      <c r="N25" s="153">
        <f>VALUE(INDEX('Mortality_basic-data'!$F$2:$F$10000,MATCH(Tumour_list_final!$A$1&amp;"2"&amp;Mortality!$D$20&amp;"6",'Mortality_basic-data'!$A$2:$A$10000,0)))</f>
        <v>305980</v>
      </c>
      <c r="O25" s="154">
        <f>VALUE(INDEX('Mortality_basic-data'!$G$2:$G$10000,MATCH(Tumour_list_final!$A$1&amp;"2"&amp;Mortality!$D$20&amp;"6",'Mortality_basic-data'!$A$2:$A$10000,0)))</f>
        <v>232.90320505348299</v>
      </c>
      <c r="P25" s="154">
        <f>VALUE(INDEX('Mortality_basic-data'!$H$2:$H$10000,MATCH(Tumour_list_final!$A$1&amp;"2"&amp;Mortality!$D$20&amp;"6",'Mortality_basic-data'!$A$2:$A$10000,0)))</f>
        <v>146.432226931542</v>
      </c>
      <c r="Q25" s="154">
        <f>VALUE(INDEX('Mortality_basic-data'!$I$2:$I$10000,MATCH(Tumour_list_final!$A$1&amp;"2"&amp;Mortality!$D$20&amp;"6",'Mortality_basic-data'!$A$2:$A$10000,0)))</f>
        <v>145.91337167809201</v>
      </c>
      <c r="R25" s="154">
        <f>VALUE(INDEX('Mortality_basic-data'!$J$2:$J$10000,MATCH(Tumour_list_final!$A$1&amp;"2"&amp;Mortality!$D$20&amp;"6",'Mortality_basic-data'!$A$2:$A$10000,0)))</f>
        <v>146.951082184992</v>
      </c>
      <c r="S25" s="155">
        <f>VALUE(INDEX('Mortality_basic-data'!$K$2:$K$10000,MATCH(Tumour_list_final!$A$1&amp;"2"&amp;Mortality!$D$20&amp;"6",'Mortality_basic-data'!$A$2:$A$10000,0)))</f>
        <v>0</v>
      </c>
      <c r="T25" s="156">
        <f>VALUE(INDEX('Mortality_basic-data'!$L$2:$L$10000,MATCH(Tumour_list_final!$A$1&amp;"2"&amp;Mortality!$D$20&amp;"6",'Mortality_basic-data'!$A$2:$A$10000,0)))</f>
        <v>8405.1272128547353</v>
      </c>
      <c r="U25" s="127"/>
      <c r="V25" s="130">
        <f>VALUE(INDEX('Mortality_basic-data'!$F$2:$F$10000,MATCH(Tumour_list_final!$A$1&amp;"3"&amp;Mortality!$D$20&amp;"6",'Mortality_basic-data'!$A$2:$A$10000,0)))</f>
        <v>643444</v>
      </c>
      <c r="W25" s="124">
        <f>VALUE(INDEX('Mortality_basic-data'!$G$2:$G$10000,MATCH(Tumour_list_final!$A$1&amp;"3"&amp;Mortality!$D$20&amp;"6",'Mortality_basic-data'!$A$2:$A$10000,0)))</f>
        <v>248.57922964391</v>
      </c>
      <c r="X25" s="124">
        <f>VALUE(INDEX('Mortality_basic-data'!$H$2:$H$10000,MATCH(Tumour_list_final!$A$1&amp;"3"&amp;Mortality!$D$20&amp;"6",'Mortality_basic-data'!$A$2:$A$10000,0)))</f>
        <v>169.633289358572</v>
      </c>
      <c r="Y25" s="124">
        <f>VALUE(INDEX('Mortality_basic-data'!$I$2:$I$10000,MATCH(Tumour_list_final!$A$1&amp;"3"&amp;Mortality!$D$20&amp;"6",'Mortality_basic-data'!$A$2:$A$10000,0)))</f>
        <v>169.218801534633</v>
      </c>
      <c r="Z25" s="124">
        <f>VALUE(INDEX('Mortality_basic-data'!$J$2:$J$10000,MATCH(Tumour_list_final!$A$1&amp;"3"&amp;Mortality!$D$20&amp;"6",'Mortality_basic-data'!$A$2:$A$10000,0)))</f>
        <v>170.047777182511</v>
      </c>
      <c r="AA25" s="125">
        <f>VALUE(INDEX('Mortality_basic-data'!$K$2:$K$10000,MATCH(Tumour_list_final!$A$1&amp;"3"&amp;Mortality!$D$20&amp;"6",'Mortality_basic-data'!$A$2:$A$10000,0)))</f>
        <v>0</v>
      </c>
      <c r="AB25" s="131">
        <f>VALUE(INDEX('Mortality_basic-data'!$L$2:$L$10000,MATCH(Tumour_list_final!$A$1&amp;"3"&amp;Mortality!$D$20&amp;"6",'Mortality_basic-data'!$A$2:$A$10000,0)))</f>
        <v>19196.495844776782</v>
      </c>
    </row>
    <row r="26" spans="4:28" ht="15" customHeight="1" thickBot="1" x14ac:dyDescent="0.25"/>
    <row r="27" spans="4:28" ht="34.5" thickBot="1" x14ac:dyDescent="0.25">
      <c r="D27" s="200" t="s">
        <v>163</v>
      </c>
      <c r="E27" s="201"/>
      <c r="F27" s="292" t="s">
        <v>112</v>
      </c>
      <c r="G27" s="293"/>
      <c r="H27" s="79" t="s">
        <v>160</v>
      </c>
      <c r="I27" s="79" t="s">
        <v>161</v>
      </c>
      <c r="J27" s="293" t="s">
        <v>110</v>
      </c>
      <c r="K27" s="293"/>
      <c r="L27" s="80" t="s">
        <v>111</v>
      </c>
      <c r="N27" s="283" t="s">
        <v>112</v>
      </c>
      <c r="O27" s="284"/>
      <c r="P27" s="83" t="s">
        <v>160</v>
      </c>
      <c r="Q27" s="83" t="s">
        <v>161</v>
      </c>
      <c r="R27" s="284" t="s">
        <v>110</v>
      </c>
      <c r="S27" s="284"/>
      <c r="T27" s="84" t="s">
        <v>111</v>
      </c>
      <c r="V27" s="276" t="s">
        <v>112</v>
      </c>
      <c r="W27" s="277"/>
      <c r="X27" s="158" t="s">
        <v>160</v>
      </c>
      <c r="Y27" s="158" t="s">
        <v>161</v>
      </c>
      <c r="Z27" s="277" t="s">
        <v>110</v>
      </c>
      <c r="AA27" s="277"/>
      <c r="AB27" s="159" t="s">
        <v>111</v>
      </c>
    </row>
    <row r="28" spans="4:28" ht="11.25" customHeight="1" x14ac:dyDescent="0.2">
      <c r="D28" s="294" t="str">
        <f>D6</f>
        <v>1997-2001</v>
      </c>
      <c r="E28" s="295"/>
      <c r="F28" s="296">
        <f>IF(ISERROR(MATCH(Tumour_list_final!$A$1&amp;$D28&amp;"1",'Mortality_stats-tests'!$A$2:$A$10000,0)),0,VALUE(INDEX('Mortality_stats-tests'!$E$2:$E$10000,MATCH(Tumour_list_final!$A$1&amp;$D28&amp;"1",'Mortality_stats-tests'!$A$2:$A$10000,0))))</f>
        <v>94.585520000000002</v>
      </c>
      <c r="G28" s="297"/>
      <c r="H28" s="43">
        <f>IF(ISERROR(MATCH(Tumour_list_final!$A$1&amp;$D28&amp;"1",'Mortality_stats-tests'!$A$2:$A$10000,0)),0,VALUE(INDEX('Mortality_stats-tests'!$F$2:$F$10000,MATCH(Tumour_list_final!$A$1&amp;$D28&amp;"1",'Mortality_stats-tests'!$A$2:$A$10000,0))))</f>
        <v>79.487359999999995</v>
      </c>
      <c r="I28" s="43">
        <f>IF(ISERROR(MATCH(Tumour_list_final!$A$1&amp;$D28&amp;"1",'Mortality_stats-tests'!$A$2:$A$10000,0)),0,VALUE(INDEX('Mortality_stats-tests'!$G$2:$G$10000,MATCH(Tumour_list_final!$A$1&amp;$D28&amp;"1",'Mortality_stats-tests'!$A$2:$A$10000,0))))</f>
        <v>109.68371999999999</v>
      </c>
      <c r="J28" s="298">
        <f>IF(ISERROR(MATCH(Tumour_list_final!$A$1&amp;$D28&amp;"1",'Mortality_stats-tests'!$A$2:$A$10000,0)),0,VALUE(INDEX('Mortality_stats-tests'!$H$2:$H$10000,MATCH(Tumour_list_final!$A$1&amp;$D28&amp;"1",'Mortality_stats-tests'!$A$2:$A$10000,0))))</f>
        <v>0.50575061244760455</v>
      </c>
      <c r="K28" s="298">
        <f>VALUE(INDEX('Mortality_stats-tests'!I$2:I$232,MATCH(Tumour_list_final!$A$1&amp;$D28&amp;"1",'Mortality_stats-tests'!$A$2:$A$232,0)))</f>
        <v>2.9999999999999997E-4</v>
      </c>
      <c r="L28" s="160">
        <f>IF(ISERROR(MATCH(Tumour_list_final!$A$1&amp;$D28&amp;"1",'Mortality_stats-tests'!$A$2:$A$10000,0)),0,VALUE(INDEX('Mortality_stats-tests'!$I$2:$I$10000,MATCH(Tumour_list_final!$A$1&amp;$D28&amp;"1",'Mortality_stats-tests'!$A$2:$A$10000,0))))</f>
        <v>2.9999999999999997E-4</v>
      </c>
      <c r="M28" s="46"/>
      <c r="N28" s="299">
        <f>IF(ISERROR(MATCH(Tumour_list_final!$A$1&amp;$D28&amp;"2",'Mortality_stats-tests'!$A$2:$A$10000,0)),0,VALUE(INDEX('Mortality_stats-tests'!$E$2:$E$10000,MATCH(Tumour_list_final!$A$1&amp;$D28&amp;"2",'Mortality_stats-tests'!$A$2:$A$10000,0))))</f>
        <v>52.04748</v>
      </c>
      <c r="O28" s="300"/>
      <c r="P28" s="73">
        <f>IF(ISERROR(MATCH(Tumour_list_final!$A$1&amp;$D28&amp;"2",'Mortality_stats-tests'!$A$2:$A$10000,0)),0,VALUE(INDEX('Mortality_stats-tests'!$F$2:$F$10000,MATCH(Tumour_list_final!$A$1&amp;$D28&amp;"2",'Mortality_stats-tests'!$A$2:$A$10000,0))))</f>
        <v>47.301720000000003</v>
      </c>
      <c r="Q28" s="73">
        <f>IF(ISERROR(MATCH(Tumour_list_final!$A$1&amp;$D28&amp;"2",'Mortality_stats-tests'!$A$2:$A$10000,0)),0,VALUE(INDEX('Mortality_stats-tests'!$G$2:$G$10000,MATCH(Tumour_list_final!$A$1&amp;$D28&amp;"2",'Mortality_stats-tests'!$A$2:$A$10000,0))))</f>
        <v>56.793239999999997</v>
      </c>
      <c r="R28" s="301">
        <f>IF(ISERROR(MATCH(Tumour_list_final!$A$1&amp;$D28&amp;"2",'Mortality_stats-tests'!$A$2:$A$10000,0)),0,VALUE(INDEX('Mortality_stats-tests'!$H$2:$H$10000,MATCH(Tumour_list_final!$A$1&amp;$D28&amp;"2",'Mortality_stats-tests'!$A$2:$A$10000,0))))</f>
        <v>0.38110793477312949</v>
      </c>
      <c r="S28" s="301">
        <f>VALUE(INDEX('Mortality_stats-tests'!P$2:P$232,MATCH(Tumour_list_final!$A$1&amp;$D28&amp;"1",'Mortality_stats-tests'!$A$2:$A$232,0)))</f>
        <v>0</v>
      </c>
      <c r="T28" s="162">
        <f>IF(ISERROR(MATCH(Tumour_list_final!$A$1&amp;$D28&amp;"2",'Mortality_stats-tests'!$A$2:$A$10000,0)),0,VALUE(INDEX('Mortality_stats-tests'!$I$2:$I$10000,MATCH(Tumour_list_final!$A$1&amp;$D28&amp;"2",'Mortality_stats-tests'!$A$2:$A$10000,0))))</f>
        <v>1E-4</v>
      </c>
      <c r="U28" s="46"/>
      <c r="V28" s="302">
        <f>IF(ISERROR(MATCH(Tumour_list_final!$A$1&amp;$D28&amp;"3",'Mortality_stats-tests'!$A$2:$A$10000,0)),0,VALUE(INDEX('Mortality_stats-tests'!$E$2:$E$10000,MATCH(Tumour_list_final!$A$1&amp;$D28&amp;"3",'Mortality_stats-tests'!$A$2:$A$10000,0))))</f>
        <v>70.200159999999997</v>
      </c>
      <c r="W28" s="303"/>
      <c r="X28" s="74">
        <f>IF(ISERROR(MATCH(Tumour_list_final!$A$1&amp;$D28&amp;"3",'Mortality_stats-tests'!$A$2:$A$10000,0)),0,VALUE(INDEX('Mortality_stats-tests'!$F$2:$F$10000,MATCH(Tumour_list_final!$A$1&amp;$D28&amp;"3",'Mortality_stats-tests'!$A$2:$A$10000,0))))</f>
        <v>59.778880000000001</v>
      </c>
      <c r="Y28" s="74">
        <f>IF(ISERROR(MATCH(Tumour_list_final!$A$1&amp;$D28&amp;"3",'Mortality_stats-tests'!$A$2:$A$10000,0)),0,VALUE(INDEX('Mortality_stats-tests'!$G$2:$G$10000,MATCH(Tumour_list_final!$A$1&amp;$D28&amp;"3",'Mortality_stats-tests'!$A$2:$A$10000,0))))</f>
        <v>80.621399999999994</v>
      </c>
      <c r="Z28" s="304">
        <f>IF(ISERROR(MATCH(Tumour_list_final!$A$1&amp;$D28&amp;"3",'Mortality_stats-tests'!$A$2:$A$10000,0)),0,VALUE(INDEX('Mortality_stats-tests'!$H$2:$H$10000,MATCH(Tumour_list_final!$A$1&amp;$D28&amp;"3",'Mortality_stats-tests'!$A$2:$A$10000,0))))</f>
        <v>0.45009583428919703</v>
      </c>
      <c r="AA28" s="304">
        <f>VALUE(INDEX('Mortality_stats-tests'!X$2:X$232,MATCH(Tumour_list_final!$A$1&amp;$D28&amp;"1",'Mortality_stats-tests'!$A$2:$A$232,0)))</f>
        <v>0</v>
      </c>
      <c r="AB28" s="164">
        <f>IF(ISERROR(MATCH(Tumour_list_final!$A$1&amp;$D28&amp;"3",'Mortality_stats-tests'!$A$2:$A$10000,0)),0,VALUE(INDEX('Mortality_stats-tests'!$I$2:$I$10000,MATCH(Tumour_list_final!$A$1&amp;$D28&amp;"3",'Mortality_stats-tests'!$A$2:$A$10000,0))))</f>
        <v>2.0000000000000001E-4</v>
      </c>
    </row>
    <row r="29" spans="4:28" x14ac:dyDescent="0.2">
      <c r="D29" s="260" t="str">
        <f>D13</f>
        <v>2002-2006</v>
      </c>
      <c r="E29" s="261"/>
      <c r="F29" s="266">
        <f>VALUE(INDEX('Mortality_stats-tests'!$E$2:$E$10000,MATCH(Tumour_list_final!$A$1&amp;$D29&amp;"1",'Mortality_stats-tests'!$A$2:$A$10000,0)))</f>
        <v>90.037040000000005</v>
      </c>
      <c r="G29" s="267"/>
      <c r="H29" s="104">
        <f>VALUE(INDEX('Mortality_stats-tests'!$F$2:$F$10000,MATCH(Tumour_list_final!$A$1&amp;$D29&amp;"1",'Mortality_stats-tests'!$A$2:$A$10000,0)))</f>
        <v>55.295200000000001</v>
      </c>
      <c r="I29" s="104">
        <f>VALUE(INDEX('Mortality_stats-tests'!$G$2:$G$10000,MATCH(Tumour_list_final!$A$1&amp;$D29&amp;"1",'Mortality_stats-tests'!$A$2:$A$10000,0)))</f>
        <v>124.77888</v>
      </c>
      <c r="J29" s="271">
        <f>VALUE(INDEX('Mortality_stats-tests'!$H$2:$H$10000,MATCH(Tumour_list_final!$A$1&amp;$D29&amp;"1",'Mortality_stats-tests'!$A$2:$A$10000,0)))</f>
        <v>0.51403074900122092</v>
      </c>
      <c r="K29" s="271" t="e">
        <f>VALUE(INDEX('Incidence_stats-tests'!I$2:I$334,MATCH(Tumour_list_final!$A$1&amp;$D29&amp;"1",'Incidence_stats-tests'!$A$2:$A$334,0)))</f>
        <v>#N/A</v>
      </c>
      <c r="L29" s="165">
        <f>VALUE(INDEX('Mortality_stats-tests'!$I$2:$I$10000,MATCH(Tumour_list_final!$A$1&amp;$D29&amp;"1",'Mortality_stats-tests'!$A$2:$A$10000,0)))</f>
        <v>3.7000000000000002E-3</v>
      </c>
      <c r="M29" s="107"/>
      <c r="N29" s="288">
        <f>VALUE(INDEX('Mortality_stats-tests'!$E$2:$E$10000,MATCH(Tumour_list_final!$A$1&amp;$D29&amp;"2",'Mortality_stats-tests'!$A$2:$A$10000,0)))</f>
        <v>51.9574</v>
      </c>
      <c r="O29" s="267"/>
      <c r="P29" s="166">
        <f>VALUE(INDEX('Mortality_stats-tests'!$F$2:$F$10000,MATCH(Tumour_list_final!$A$1&amp;$D29&amp;"2",'Mortality_stats-tests'!$A$2:$A$10000,0)))</f>
        <v>33.103608000000001</v>
      </c>
      <c r="Q29" s="166">
        <f>VALUE(INDEX('Mortality_stats-tests'!$G$2:$G$10000,MATCH(Tumour_list_final!$A$1&amp;$D29&amp;"2",'Mortality_stats-tests'!$A$2:$A$10000,0)))</f>
        <v>70.811239999999998</v>
      </c>
      <c r="R29" s="271">
        <f>VALUE(INDEX('Mortality_stats-tests'!$H$2:$H$10000,MATCH(Tumour_list_final!$A$1&amp;$D29&amp;"2",'Mortality_stats-tests'!$A$2:$A$10000,0)))</f>
        <v>0.40214690319392288</v>
      </c>
      <c r="S29" s="271" t="e">
        <f>VALUE(INDEX('Incidence_stats-tests'!P$2:P$334,MATCH(Tumour_list_final!$A$1&amp;$D29&amp;"1",'Incidence_stats-tests'!$A$2:$A$334,0)))</f>
        <v>#N/A</v>
      </c>
      <c r="T29" s="167">
        <f>VALUE(INDEX('Mortality_stats-tests'!$I$2:$I$10000,MATCH(Tumour_list_final!$A$1&amp;$D29&amp;"2",'Mortality_stats-tests'!$A$2:$A$10000,0)))</f>
        <v>3.0999999999999999E-3</v>
      </c>
      <c r="U29" s="107"/>
      <c r="V29" s="281">
        <f>VALUE(INDEX('Mortality_stats-tests'!$E$2:$E$10000,MATCH(Tumour_list_final!$A$1&amp;$D29&amp;"3",'Mortality_stats-tests'!$A$2:$A$10000,0)))</f>
        <v>67.281679999999994</v>
      </c>
      <c r="W29" s="267"/>
      <c r="X29" s="166">
        <f>VALUE(INDEX('Mortality_stats-tests'!$F$2:$F$10000,MATCH(Tumour_list_final!$A$1&amp;$D29&amp;"3",'Mortality_stats-tests'!$A$2:$A$10000,0)))</f>
        <v>40.005360000000003</v>
      </c>
      <c r="Y29" s="166">
        <f>VALUE(INDEX('Mortality_stats-tests'!$G$2:$G$10000,MATCH(Tumour_list_final!$A$1&amp;$D29&amp;"3",'Mortality_stats-tests'!$A$2:$A$10000,0)))</f>
        <v>94.558000000000007</v>
      </c>
      <c r="Z29" s="271">
        <f>VALUE(INDEX('Mortality_stats-tests'!$H$2:$H$10000,MATCH(Tumour_list_final!$A$1&amp;$D29&amp;"3",'Mortality_stats-tests'!$A$2:$A$10000,0)))</f>
        <v>0.45447015763263165</v>
      </c>
      <c r="AA29" s="271" t="e">
        <f>VALUE(INDEX('Incidence_stats-tests'!X$2:X$334,MATCH(Tumour_list_final!$A$1&amp;$D29&amp;"1",'Incidence_stats-tests'!$A$2:$A$334,0)))</f>
        <v>#N/A</v>
      </c>
      <c r="AB29" s="168">
        <f>VALUE(INDEX('Mortality_stats-tests'!$I$2:$I$10000,MATCH(Tumour_list_final!$A$1&amp;$D29&amp;"3",'Mortality_stats-tests'!$A$2:$A$10000,0)))</f>
        <v>4.3E-3</v>
      </c>
    </row>
    <row r="30" spans="4:28" x14ac:dyDescent="0.2">
      <c r="D30" s="262" t="str">
        <f>D20</f>
        <v>2007-2011</v>
      </c>
      <c r="E30" s="263"/>
      <c r="F30" s="268">
        <f>VALUE(INDEX('Mortality_stats-tests'!$E$2:$E$10000,MATCH(Tumour_list_final!$A$1&amp;$D30&amp;"1",'Mortality_stats-tests'!$A$2:$A$10000,0)))</f>
        <v>90.998599999999996</v>
      </c>
      <c r="G30" s="269"/>
      <c r="H30" s="169">
        <f>VALUE(INDEX('Mortality_stats-tests'!$F$2:$F$10000,MATCH(Tumour_list_final!$A$1&amp;$D30&amp;"1",'Mortality_stats-tests'!$A$2:$A$10000,0)))</f>
        <v>58.959600000000002</v>
      </c>
      <c r="I30" s="169">
        <f>VALUE(INDEX('Mortality_stats-tests'!$G$2:$G$10000,MATCH(Tumour_list_final!$A$1&amp;$D30&amp;"1",'Mortality_stats-tests'!$A$2:$A$10000,0)))</f>
        <v>123.03756</v>
      </c>
      <c r="J30" s="272">
        <f>VALUE(INDEX('Mortality_stats-tests'!$H$2:$H$10000,MATCH(Tumour_list_final!$A$1&amp;$D30&amp;"1",'Mortality_stats-tests'!$A$2:$A$10000,0)))</f>
        <v>0.56956195317690583</v>
      </c>
      <c r="K30" s="272" t="e">
        <f>VALUE(INDEX('Incidence_stats-tests'!I$2:I$334,MATCH(Tumour_list_final!$A$1&amp;$D30&amp;"1",'Incidence_stats-tests'!$A$2:$A$334,0)))</f>
        <v>#N/A</v>
      </c>
      <c r="L30" s="170">
        <f>VALUE(INDEX('Mortality_stats-tests'!$I$2:$I$10000,MATCH(Tumour_list_final!$A$1&amp;$D30&amp;"1",'Mortality_stats-tests'!$A$2:$A$10000,0)))</f>
        <v>2.8999999999999998E-3</v>
      </c>
      <c r="M30" s="107"/>
      <c r="N30" s="273">
        <f>VALUE(INDEX('Mortality_stats-tests'!$E$2:$E$10000,MATCH(Tumour_list_final!$A$1&amp;$D30&amp;"2",'Mortality_stats-tests'!$A$2:$A$10000,0)))</f>
        <v>54.70288</v>
      </c>
      <c r="O30" s="274"/>
      <c r="P30" s="171">
        <f>VALUE(INDEX('Mortality_stats-tests'!$F$2:$F$10000,MATCH(Tumour_list_final!$A$1&amp;$D30&amp;"2",'Mortality_stats-tests'!$A$2:$A$10000,0)))</f>
        <v>34.245628000000004</v>
      </c>
      <c r="Q30" s="171">
        <f>VALUE(INDEX('Mortality_stats-tests'!$G$2:$G$10000,MATCH(Tumour_list_final!$A$1&amp;$D30&amp;"2",'Mortality_stats-tests'!$A$2:$A$10000,0)))</f>
        <v>75.160120000000006</v>
      </c>
      <c r="R30" s="275">
        <f>VALUE(INDEX('Mortality_stats-tests'!$H$2:$H$10000,MATCH(Tumour_list_final!$A$1&amp;$D30&amp;"2",'Mortality_stats-tests'!$A$2:$A$10000,0)))</f>
        <v>0.45244020329127543</v>
      </c>
      <c r="S30" s="275" t="e">
        <f>VALUE(INDEX('Incidence_stats-tests'!P$2:P$334,MATCH(Tumour_list_final!$A$1&amp;$D30&amp;"1",'Incidence_stats-tests'!$A$2:$A$334,0)))</f>
        <v>#N/A</v>
      </c>
      <c r="T30" s="172">
        <f>VALUE(INDEX('Mortality_stats-tests'!$I$2:$I$10000,MATCH(Tumour_list_final!$A$1&amp;$D30&amp;"2",'Mortality_stats-tests'!$A$2:$A$10000,0)))</f>
        <v>3.3999999999999998E-3</v>
      </c>
      <c r="U30" s="107"/>
      <c r="V30" s="282">
        <f>VALUE(INDEX('Mortality_stats-tests'!$E$2:$E$10000,MATCH(Tumour_list_final!$A$1&amp;$D30&amp;"3",'Mortality_stats-tests'!$A$2:$A$10000,0)))</f>
        <v>69.598399999999998</v>
      </c>
      <c r="W30" s="274"/>
      <c r="X30" s="171">
        <f>VALUE(INDEX('Mortality_stats-tests'!$F$2:$F$10000,MATCH(Tumour_list_final!$A$1&amp;$D30&amp;"3",'Mortality_stats-tests'!$A$2:$A$10000,0)))</f>
        <v>42.954639999999998</v>
      </c>
      <c r="Y30" s="171">
        <f>VALUE(INDEX('Mortality_stats-tests'!$G$2:$G$10000,MATCH(Tumour_list_final!$A$1&amp;$D30&amp;"3",'Mortality_stats-tests'!$A$2:$A$10000,0)))</f>
        <v>96.242199999999997</v>
      </c>
      <c r="Z30" s="275">
        <f>VALUE(INDEX('Mortality_stats-tests'!$H$2:$H$10000,MATCH(Tumour_list_final!$A$1&amp;$D30&amp;"3",'Mortality_stats-tests'!$A$2:$A$10000,0)))</f>
        <v>0.50647701480242213</v>
      </c>
      <c r="AA30" s="275" t="e">
        <f>VALUE(INDEX('Incidence_stats-tests'!X$2:X$334,MATCH(Tumour_list_final!$A$1&amp;$D30&amp;"1",'Incidence_stats-tests'!$A$2:$A$334,0)))</f>
        <v>#N/A</v>
      </c>
      <c r="AB30" s="173">
        <f>VALUE(INDEX('Mortality_stats-tests'!$I$2:$I$10000,MATCH(Tumour_list_final!$A$1&amp;$D30&amp;"3",'Mortality_stats-tests'!$A$2:$A$10000,0)))</f>
        <v>3.5999999999999999E-3</v>
      </c>
    </row>
    <row r="31" spans="4:28" x14ac:dyDescent="0.2">
      <c r="D31" s="174" t="str">
        <f>"p-value for difference in trend "&amp;D29&amp;" to "&amp;D30</f>
        <v>p-value for difference in trend 2002-2006 to 2007-2011</v>
      </c>
      <c r="E31" s="175"/>
      <c r="F31" s="176"/>
      <c r="G31" s="177"/>
      <c r="H31" s="177"/>
      <c r="I31" s="177"/>
      <c r="J31" s="177"/>
      <c r="K31" s="177"/>
      <c r="L31" s="178">
        <f>VALUE(INDEX('Mortality_stats-tests'!$J$2:$J$10000,MATCH(Tumour_list_final!$A$1&amp;$D$30&amp;"1",'Mortality_stats-tests'!$A$2:$A$10000,0)))</f>
        <v>0.96818989306580616</v>
      </c>
      <c r="M31" s="179"/>
      <c r="N31" s="180"/>
      <c r="O31" s="177"/>
      <c r="P31" s="177"/>
      <c r="Q31" s="177"/>
      <c r="R31" s="177"/>
      <c r="S31" s="177"/>
      <c r="T31" s="181">
        <f>VALUE(INDEX('Mortality_stats-tests'!$J$2:$J$10000,MATCH(Tumour_list_final!$A$1&amp;$D$30&amp;"2",'Mortality_stats-tests'!$A$2:$A$10000,0)))</f>
        <v>0.84662572200655228</v>
      </c>
      <c r="U31" s="179"/>
      <c r="V31" s="182"/>
      <c r="W31" s="177"/>
      <c r="X31" s="177"/>
      <c r="Y31" s="177"/>
      <c r="Z31" s="177"/>
      <c r="AA31" s="177"/>
      <c r="AB31" s="183">
        <f>VALUE(INDEX('Mortality_stats-tests'!$J$2:$J$10000,MATCH(Tumour_list_final!$A$1&amp;$D$30&amp;"3",'Mortality_stats-tests'!$A$2:$A$10000,0)))</f>
        <v>0.90520646226404611</v>
      </c>
    </row>
    <row r="32" spans="4:28" ht="12" thickBot="1" x14ac:dyDescent="0.25">
      <c r="D32" s="184" t="str">
        <f>"p-value for difference in trend "&amp;D28&amp;" to "&amp;D30</f>
        <v>p-value for difference in trend 1997-2001 to 2007-2011</v>
      </c>
      <c r="E32" s="185"/>
      <c r="F32" s="186"/>
      <c r="G32" s="187"/>
      <c r="H32" s="187"/>
      <c r="I32" s="187"/>
      <c r="J32" s="187"/>
      <c r="K32" s="187"/>
      <c r="L32" s="188">
        <f>VALUE(INDEX('Mortality_stats-tests'!$K$2:$K$10000,MATCH(Tumour_list_final!$A$1&amp;$D$30&amp;"1",'Mortality_stats-tests'!$A$2:$A$10000,0)))</f>
        <v>0.84265737663176177</v>
      </c>
      <c r="M32" s="127"/>
      <c r="N32" s="189"/>
      <c r="O32" s="190"/>
      <c r="P32" s="190"/>
      <c r="Q32" s="190"/>
      <c r="R32" s="190"/>
      <c r="S32" s="190"/>
      <c r="T32" s="191">
        <f>VALUE(INDEX('Mortality_stats-tests'!$K$2:$K$10000,MATCH(Tumour_list_final!$A$1&amp;$D$30&amp;"2",'Mortality_stats-tests'!$A$2:$A$10000,0)))</f>
        <v>0.80426492008869022</v>
      </c>
      <c r="U32" s="127"/>
      <c r="V32" s="192"/>
      <c r="W32" s="193"/>
      <c r="X32" s="193"/>
      <c r="Y32" s="193"/>
      <c r="Z32" s="193"/>
      <c r="AA32" s="193"/>
      <c r="AB32" s="194">
        <f>VALUE(INDEX('Mortality_stats-tests'!$K$2:$K$10000,MATCH(Tumour_list_final!$A$1&amp;$D$30&amp;"3",'Mortality_stats-tests'!$A$2:$A$10000,0)))</f>
        <v>0.96711567350724481</v>
      </c>
    </row>
    <row r="33" spans="5:17" ht="15" customHeight="1" thickBot="1" x14ac:dyDescent="0.25">
      <c r="E33" s="81"/>
    </row>
    <row r="34" spans="5:17" ht="12.75" customHeight="1" thickBot="1" x14ac:dyDescent="0.25">
      <c r="E34" s="81"/>
      <c r="I34" s="195" t="s">
        <v>231</v>
      </c>
      <c r="J34" s="205"/>
      <c r="K34" s="205"/>
      <c r="L34" s="205"/>
      <c r="M34" s="205"/>
      <c r="N34" s="205"/>
      <c r="O34" s="205"/>
      <c r="P34" s="205"/>
      <c r="Q34" s="209"/>
    </row>
    <row r="35" spans="5:17" ht="12" customHeight="1" x14ac:dyDescent="0.2">
      <c r="E35" s="81"/>
      <c r="I35" s="206"/>
      <c r="J35" s="255" t="str">
        <f>D28</f>
        <v>1997-2001</v>
      </c>
      <c r="K35" s="255"/>
      <c r="L35" s="252">
        <f>IF(AND(F28&lt;&gt;0,N28&lt;&gt;0),F28,0)</f>
        <v>94.585520000000002</v>
      </c>
      <c r="M35" s="252"/>
      <c r="N35" s="196">
        <f>IF(AND(F28&lt;&gt;0,N28&lt;&gt;0),N28,0)</f>
        <v>52.04748</v>
      </c>
      <c r="O35" s="249">
        <f>IF(ISERROR(MATCH(Tumour_list_final!$A$1&amp;$J35&amp;"2",'Mortality_stats-tests'!$A$2:$A$10000,0)),0,VALUE(INDEX('Mortality_stats-tests'!$L$2:$L$10000,MATCH(Tumour_list_final!$A$1&amp;$J35&amp;"2",'Mortality_stats-tests'!$A$2:$A$10000,0))))</f>
        <v>1.3788041952622621E-7</v>
      </c>
      <c r="P35" s="249"/>
      <c r="Q35" s="202"/>
    </row>
    <row r="36" spans="5:17" ht="12" customHeight="1" x14ac:dyDescent="0.2">
      <c r="E36" s="81"/>
      <c r="I36" s="207"/>
      <c r="J36" s="256" t="str">
        <f>D29</f>
        <v>2002-2006</v>
      </c>
      <c r="K36" s="256"/>
      <c r="L36" s="253">
        <f t="shared" ref="L36:L37" si="0">IF(AND(F29&lt;&gt;0,N29&lt;&gt;0),F29,0)</f>
        <v>90.037040000000005</v>
      </c>
      <c r="M36" s="253"/>
      <c r="N36" s="197">
        <f t="shared" ref="N36:N37" si="1">IF(AND(F29&lt;&gt;0,N29&lt;&gt;0),N29,0)</f>
        <v>51.9574</v>
      </c>
      <c r="O36" s="250">
        <f>VALUE(INDEX('Mortality_stats-tests'!$L$2:$L$10000,MATCH(Tumour_list_final!$A$1&amp;$J36&amp;"2",'Mortality_stats-tests'!$A$2:$A$10000,0)))</f>
        <v>5.9001246975288746E-2</v>
      </c>
      <c r="P36" s="250"/>
      <c r="Q36" s="203"/>
    </row>
    <row r="37" spans="5:17" ht="12.75" customHeight="1" thickBot="1" x14ac:dyDescent="0.25">
      <c r="E37" s="81"/>
      <c r="I37" s="208"/>
      <c r="J37" s="257" t="str">
        <f>D30</f>
        <v>2007-2011</v>
      </c>
      <c r="K37" s="257"/>
      <c r="L37" s="254">
        <f t="shared" si="0"/>
        <v>90.998599999999996</v>
      </c>
      <c r="M37" s="254"/>
      <c r="N37" s="198">
        <f t="shared" si="1"/>
        <v>54.70288</v>
      </c>
      <c r="O37" s="251">
        <f>VALUE(INDEX('Mortality_stats-tests'!$L$2:$L$10000,MATCH(Tumour_list_final!$A$1&amp;$J37&amp;"2",'Mortality_stats-tests'!$A$2:$A$10000,0)))</f>
        <v>6.1282833038454054E-2</v>
      </c>
      <c r="P37" s="251"/>
      <c r="Q37" s="204"/>
    </row>
    <row r="38" spans="5:17" x14ac:dyDescent="0.2">
      <c r="E38" s="81"/>
    </row>
    <row r="39" spans="5:17" x14ac:dyDescent="0.2">
      <c r="E39" s="81"/>
    </row>
    <row r="40" spans="5:17" x14ac:dyDescent="0.2">
      <c r="E40" s="81"/>
    </row>
    <row r="41" spans="5:17" x14ac:dyDescent="0.2">
      <c r="E41" s="81"/>
    </row>
  </sheetData>
  <sheetProtection sheet="1" objects="1" scenarios="1"/>
  <mergeCells count="39">
    <mergeCell ref="J37:K37"/>
    <mergeCell ref="L37:M37"/>
    <mergeCell ref="O37:P37"/>
    <mergeCell ref="J35:K35"/>
    <mergeCell ref="L35:M35"/>
    <mergeCell ref="O35:P35"/>
    <mergeCell ref="J36:K36"/>
    <mergeCell ref="L36:M36"/>
    <mergeCell ref="O36:P36"/>
    <mergeCell ref="Z29:AA29"/>
    <mergeCell ref="D30:E30"/>
    <mergeCell ref="F30:G30"/>
    <mergeCell ref="J30:K30"/>
    <mergeCell ref="N30:O30"/>
    <mergeCell ref="R30:S30"/>
    <mergeCell ref="V30:W30"/>
    <mergeCell ref="Z30:AA30"/>
    <mergeCell ref="D29:E29"/>
    <mergeCell ref="F29:G29"/>
    <mergeCell ref="J29:K29"/>
    <mergeCell ref="N29:O29"/>
    <mergeCell ref="R29:S29"/>
    <mergeCell ref="V29:W29"/>
    <mergeCell ref="R27:S27"/>
    <mergeCell ref="V27:W27"/>
    <mergeCell ref="Z27:AA27"/>
    <mergeCell ref="D28:E28"/>
    <mergeCell ref="F28:G28"/>
    <mergeCell ref="J28:K28"/>
    <mergeCell ref="N28:O28"/>
    <mergeCell ref="R28:S28"/>
    <mergeCell ref="V28:W28"/>
    <mergeCell ref="Z28:AA28"/>
    <mergeCell ref="N27:O27"/>
    <mergeCell ref="D6:D11"/>
    <mergeCell ref="D13:D18"/>
    <mergeCell ref="D20:D25"/>
    <mergeCell ref="F27:G27"/>
    <mergeCell ref="J27:K27"/>
  </mergeCells>
  <conditionalFormatting sqref="L13:L18">
    <cfRule type="expression" dxfId="35" priority="41">
      <formula>($L$29&gt;=0.05)</formula>
    </cfRule>
  </conditionalFormatting>
  <conditionalFormatting sqref="L20:L25">
    <cfRule type="expression" dxfId="34" priority="40">
      <formula>($L$30&gt;=0.05)</formula>
    </cfRule>
  </conditionalFormatting>
  <conditionalFormatting sqref="T13:T18">
    <cfRule type="expression" dxfId="33" priority="38">
      <formula>($T$29&gt;=0.05)</formula>
    </cfRule>
  </conditionalFormatting>
  <conditionalFormatting sqref="T20:T25">
    <cfRule type="expression" dxfId="32" priority="37">
      <formula>($T$30&gt;=0.05)</formula>
    </cfRule>
  </conditionalFormatting>
  <conditionalFormatting sqref="AB13:AB18">
    <cfRule type="expression" dxfId="31" priority="35">
      <formula>($AB$29&gt;=0.05)</formula>
    </cfRule>
  </conditionalFormatting>
  <conditionalFormatting sqref="AB20:AB25">
    <cfRule type="expression" dxfId="30" priority="34">
      <formula>($AB$30&gt;=0.05)</formula>
    </cfRule>
  </conditionalFormatting>
  <conditionalFormatting sqref="L29:L32 T29:T32 AB29:AB32 O35:P37">
    <cfRule type="cellIs" dxfId="29" priority="33" operator="lessThan">
      <formula>0.05</formula>
    </cfRule>
  </conditionalFormatting>
  <conditionalFormatting sqref="F29:K29">
    <cfRule type="expression" dxfId="28" priority="31">
      <formula>($L$29&gt;=0.05)</formula>
    </cfRule>
  </conditionalFormatting>
  <conditionalFormatting sqref="F30:K30">
    <cfRule type="expression" dxfId="27" priority="30">
      <formula>($L$30&gt;=0.05)</formula>
    </cfRule>
  </conditionalFormatting>
  <conditionalFormatting sqref="N29:S29">
    <cfRule type="expression" dxfId="26" priority="28">
      <formula>($T$29&gt;=0.05)</formula>
    </cfRule>
  </conditionalFormatting>
  <conditionalFormatting sqref="N30:S30">
    <cfRule type="expression" dxfId="25" priority="27">
      <formula>($T$30&gt;=0.05)</formula>
    </cfRule>
  </conditionalFormatting>
  <conditionalFormatting sqref="V29:AA29">
    <cfRule type="expression" dxfId="24" priority="25">
      <formula>($AB$29&gt;=0.05)</formula>
    </cfRule>
  </conditionalFormatting>
  <conditionalFormatting sqref="V30:AA30">
    <cfRule type="expression" dxfId="23" priority="24">
      <formula>($AB$30&gt;=0.05)</formula>
    </cfRule>
  </conditionalFormatting>
  <conditionalFormatting sqref="L35:N35">
    <cfRule type="expression" dxfId="22" priority="23">
      <formula>($O$35&gt;=0.05)</formula>
    </cfRule>
  </conditionalFormatting>
  <conditionalFormatting sqref="L36:N36">
    <cfRule type="expression" dxfId="21" priority="22">
      <formula>($O$36&gt;=0.05)</formula>
    </cfRule>
  </conditionalFormatting>
  <conditionalFormatting sqref="L37:N37">
    <cfRule type="expression" dxfId="20" priority="21">
      <formula>($O$37&gt;=0.05)</formula>
    </cfRule>
  </conditionalFormatting>
  <conditionalFormatting sqref="D31">
    <cfRule type="expression" dxfId="19" priority="20">
      <formula>OR(AND($L$31&gt;0,$L$31&lt;0.05),AND($T$31&gt;0,$T$31&lt;0.05),AND($AB$31&gt;0,$AB$31&lt;0.05))</formula>
    </cfRule>
  </conditionalFormatting>
  <conditionalFormatting sqref="D32">
    <cfRule type="expression" dxfId="18" priority="19">
      <formula>OR(AND($L$32&gt;0,$L$32&lt;0.05),AND($T$32&gt;0,$T$32&lt;0.05),AND($AB$32&gt;0,$AB$32&lt;0.05))</formula>
    </cfRule>
  </conditionalFormatting>
  <conditionalFormatting sqref="F12:L25 F29:L32 L35:P37">
    <cfRule type="expression" dxfId="17" priority="18">
      <formula>(SUM($L$6:$L$25)=0)</formula>
    </cfRule>
  </conditionalFormatting>
  <conditionalFormatting sqref="N12:T25 N29:T32 L35:P37">
    <cfRule type="expression" dxfId="16" priority="17">
      <formula>SUM($T$6:$T$25)=0</formula>
    </cfRule>
  </conditionalFormatting>
  <conditionalFormatting sqref="L6:L11">
    <cfRule type="expression" dxfId="15" priority="16">
      <formula>($L$28&gt;=0.05)</formula>
    </cfRule>
  </conditionalFormatting>
  <conditionalFormatting sqref="T6:T11">
    <cfRule type="expression" dxfId="14" priority="15">
      <formula>($T$28&gt;=0.05)</formula>
    </cfRule>
  </conditionalFormatting>
  <conditionalFormatting sqref="AB6:AB11">
    <cfRule type="expression" dxfId="13" priority="14">
      <formula>($AB$28&gt;=0.05)</formula>
    </cfRule>
  </conditionalFormatting>
  <conditionalFormatting sqref="F6:L11">
    <cfRule type="expression" dxfId="12" priority="13">
      <formula>(SUM($L$6:$L$25)=0)</formula>
    </cfRule>
  </conditionalFormatting>
  <conditionalFormatting sqref="N6:T11">
    <cfRule type="expression" dxfId="11" priority="12">
      <formula>SUM($T$6:$T$25)=0</formula>
    </cfRule>
  </conditionalFormatting>
  <conditionalFormatting sqref="F6:AB11">
    <cfRule type="expression" dxfId="10" priority="11">
      <formula>SUM($F$6:$F$11,$N$6:$N$11,$V$6:$V$11)=0</formula>
    </cfRule>
  </conditionalFormatting>
  <conditionalFormatting sqref="D6:E11">
    <cfRule type="expression" dxfId="9" priority="10">
      <formula>SUM($F$6:$F$11,$N$6:$N$11,$V$6:$V$11)=0</formula>
    </cfRule>
  </conditionalFormatting>
  <conditionalFormatting sqref="L28 T28 AB28">
    <cfRule type="cellIs" dxfId="8" priority="9" operator="lessThan">
      <formula>0.05</formula>
    </cfRule>
  </conditionalFormatting>
  <conditionalFormatting sqref="F28:K28">
    <cfRule type="expression" dxfId="7" priority="8">
      <formula>($L$28&gt;=0.05)</formula>
    </cfRule>
  </conditionalFormatting>
  <conditionalFormatting sqref="N28:S28">
    <cfRule type="expression" dxfId="6" priority="7">
      <formula>($T$28&gt;=0.05)</formula>
    </cfRule>
  </conditionalFormatting>
  <conditionalFormatting sqref="V28:AA28">
    <cfRule type="expression" dxfId="5" priority="6">
      <formula>($AB$28&gt;0.05)</formula>
    </cfRule>
  </conditionalFormatting>
  <conditionalFormatting sqref="F28:L28">
    <cfRule type="expression" dxfId="4" priority="5">
      <formula>(SUM($L$6:$L$25)=0)</formula>
    </cfRule>
  </conditionalFormatting>
  <conditionalFormatting sqref="N28:T28">
    <cfRule type="expression" dxfId="3" priority="4">
      <formula>SUM($T$6:$T$25)=0</formula>
    </cfRule>
  </conditionalFormatting>
  <conditionalFormatting sqref="F28:AB28">
    <cfRule type="expression" dxfId="2" priority="3">
      <formula>SUM($F$6:$F$11,$N$6:$N$11,$V$6:$V$11)=0</formula>
    </cfRule>
  </conditionalFormatting>
  <conditionalFormatting sqref="D28:E28">
    <cfRule type="expression" dxfId="1" priority="2">
      <formula>SUM($F$6:$F$11,$N$6:$N$11,$V$6:$V$11)=0</formula>
    </cfRule>
  </conditionalFormatting>
  <conditionalFormatting sqref="J35:P35">
    <cfRule type="expression" dxfId="0" priority="1">
      <formula>SUM($F$6:$F$11,$N$6:$N$11,$V$6:$V$11)=0</formula>
    </cfRule>
  </conditionalFormatting>
  <printOptions horizontalCentered="1"/>
  <pageMargins left="0" right="0" top="0.39370078740157483" bottom="0.39370078740157483" header="0.19685039370078741" footer="0.19685039370078741"/>
  <pageSetup paperSize="9" scale="80" fitToHeight="0" orientation="landscape" r:id="rId1"/>
  <headerFooter>
    <oddFooter>&amp;LPRINTED ON &amp;D AT &amp;T&amp;RPAGE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Select1">
              <controlPr defaultSize="0" autoFill="0" autoPict="0">
                <anchor moveWithCells="1" sizeWithCells="1">
                  <from>
                    <xdr:col>1</xdr:col>
                    <xdr:colOff>0</xdr:colOff>
                    <xdr:row>3</xdr:row>
                    <xdr:rowOff>28575</xdr:rowOff>
                  </from>
                  <to>
                    <xdr:col>1</xdr:col>
                    <xdr:colOff>2409825</xdr:colOff>
                    <xdr:row>4</xdr:row>
                    <xdr:rowOff>0</xdr:rowOff>
                  </to>
                </anchor>
              </controlPr>
            </control>
          </mc:Choice>
        </mc:AlternateContent>
        <mc:AlternateContent xmlns:mc="http://schemas.openxmlformats.org/markup-compatibility/2006">
          <mc:Choice Requires="x14">
            <control shapeId="15362" r:id="rId5" name="List Box 2">
              <controlPr defaultSize="0" autoLine="0" autoPict="0">
                <anchor moveWithCells="1">
                  <from>
                    <xdr:col>1</xdr:col>
                    <xdr:colOff>9525</xdr:colOff>
                    <xdr:row>4</xdr:row>
                    <xdr:rowOff>0</xdr:rowOff>
                  </from>
                  <to>
                    <xdr:col>2</xdr:col>
                    <xdr:colOff>0</xdr:colOff>
                    <xdr:row>33</xdr:row>
                    <xdr:rowOff>114300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pageSetUpPr fitToPage="1"/>
  </sheetPr>
  <dimension ref="A1:N2053"/>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RowHeight="11.25" x14ac:dyDescent="0.2"/>
  <cols>
    <col min="1" max="1" width="9.33203125" style="5"/>
    <col min="2" max="16384" width="9.33203125" style="6"/>
  </cols>
  <sheetData>
    <row r="1" spans="1:14" s="18" customFormat="1" ht="33.75" x14ac:dyDescent="0.2">
      <c r="A1" s="17" t="s">
        <v>59</v>
      </c>
      <c r="B1" s="16" t="s">
        <v>49</v>
      </c>
      <c r="C1" s="16" t="s">
        <v>50</v>
      </c>
      <c r="D1" s="16" t="s">
        <v>51</v>
      </c>
      <c r="E1" s="16" t="s">
        <v>52</v>
      </c>
      <c r="F1" s="16" t="s">
        <v>53</v>
      </c>
      <c r="G1" s="16" t="s">
        <v>54</v>
      </c>
      <c r="H1" s="16" t="s">
        <v>55</v>
      </c>
      <c r="I1" s="16" t="s">
        <v>56</v>
      </c>
      <c r="J1" s="16" t="s">
        <v>57</v>
      </c>
      <c r="K1" s="16" t="s">
        <v>58</v>
      </c>
      <c r="L1" s="16" t="s">
        <v>218</v>
      </c>
      <c r="M1" s="18" t="s">
        <v>101</v>
      </c>
      <c r="N1" s="18" t="s">
        <v>213</v>
      </c>
    </row>
    <row r="2" spans="1:14" x14ac:dyDescent="0.2">
      <c r="A2" s="5" t="str">
        <f>D2&amp;C2&amp;B2&amp;E2</f>
        <v>All cancers, excl. non-melanoma skin cancer11996-20001</v>
      </c>
      <c r="B2" s="3" t="s">
        <v>43</v>
      </c>
      <c r="C2" s="3">
        <v>1</v>
      </c>
      <c r="D2" s="3" t="s">
        <v>119</v>
      </c>
      <c r="E2" s="3">
        <v>1</v>
      </c>
      <c r="F2" s="3">
        <v>100065</v>
      </c>
      <c r="G2" s="3">
        <v>424.35429361814198</v>
      </c>
      <c r="H2" s="3">
        <v>364.11262392152298</v>
      </c>
      <c r="I2" s="3">
        <v>361.85656359785099</v>
      </c>
      <c r="J2" s="3">
        <v>366.36868424519503</v>
      </c>
      <c r="K2" s="3">
        <v>1</v>
      </c>
      <c r="L2" s="3">
        <v>0</v>
      </c>
      <c r="M2" s="6" t="s">
        <v>100</v>
      </c>
      <c r="N2" s="6" t="s">
        <v>220</v>
      </c>
    </row>
    <row r="3" spans="1:14" x14ac:dyDescent="0.2">
      <c r="A3" s="5" t="str">
        <f t="shared" ref="A3:A55" si="0">D3&amp;C3&amp;B3&amp;E3</f>
        <v>All cancers, excl. non-melanoma skin cancer11996-20002</v>
      </c>
      <c r="B3" s="3" t="s">
        <v>43</v>
      </c>
      <c r="C3" s="3">
        <v>1</v>
      </c>
      <c r="D3" s="3" t="s">
        <v>119</v>
      </c>
      <c r="E3" s="3">
        <v>2</v>
      </c>
      <c r="F3" s="3">
        <v>111725</v>
      </c>
      <c r="G3" s="3">
        <v>472.74448728517302</v>
      </c>
      <c r="H3" s="3">
        <v>386.89908284311599</v>
      </c>
      <c r="I3" s="3">
        <v>384.63037490878298</v>
      </c>
      <c r="J3" s="3">
        <v>389.167790777449</v>
      </c>
      <c r="K3" s="3">
        <v>1.06258079897418</v>
      </c>
      <c r="L3" s="3">
        <v>1403.5180932206099</v>
      </c>
      <c r="M3" s="6" t="s">
        <v>100</v>
      </c>
      <c r="N3" s="6" t="s">
        <v>220</v>
      </c>
    </row>
    <row r="4" spans="1:14" x14ac:dyDescent="0.2">
      <c r="A4" s="5" t="str">
        <f t="shared" si="0"/>
        <v>All cancers, excl. non-melanoma skin cancer11996-20003</v>
      </c>
      <c r="B4" s="3" t="s">
        <v>43</v>
      </c>
      <c r="C4" s="3">
        <v>1</v>
      </c>
      <c r="D4" s="3" t="s">
        <v>119</v>
      </c>
      <c r="E4" s="3">
        <v>3</v>
      </c>
      <c r="F4" s="3">
        <v>115031</v>
      </c>
      <c r="G4" s="3">
        <v>485.81135302079099</v>
      </c>
      <c r="H4" s="3">
        <v>403.87936409917302</v>
      </c>
      <c r="I4" s="3">
        <v>401.54536713123503</v>
      </c>
      <c r="J4" s="3">
        <v>406.21336106711101</v>
      </c>
      <c r="K4" s="3">
        <v>1.1092154942318599</v>
      </c>
      <c r="L4" s="3">
        <v>2405.1408672064599</v>
      </c>
      <c r="M4" s="6" t="s">
        <v>100</v>
      </c>
      <c r="N4" s="6" t="s">
        <v>220</v>
      </c>
    </row>
    <row r="5" spans="1:14" x14ac:dyDescent="0.2">
      <c r="A5" s="5" t="str">
        <f t="shared" si="0"/>
        <v>All cancers, excl. non-melanoma skin cancer11996-20004</v>
      </c>
      <c r="B5" s="3" t="s">
        <v>43</v>
      </c>
      <c r="C5" s="3">
        <v>1</v>
      </c>
      <c r="D5" s="3" t="s">
        <v>119</v>
      </c>
      <c r="E5" s="3">
        <v>4</v>
      </c>
      <c r="F5" s="3">
        <v>114950</v>
      </c>
      <c r="G5" s="3">
        <v>482.83718574681399</v>
      </c>
      <c r="H5" s="3">
        <v>428.76813577117201</v>
      </c>
      <c r="I5" s="3">
        <v>426.28943508775501</v>
      </c>
      <c r="J5" s="3">
        <v>431.24683645458902</v>
      </c>
      <c r="K5" s="3">
        <v>1.17757009123524</v>
      </c>
      <c r="L5" s="3">
        <v>3579.37711259552</v>
      </c>
      <c r="M5" s="6" t="s">
        <v>100</v>
      </c>
      <c r="N5" s="6" t="s">
        <v>220</v>
      </c>
    </row>
    <row r="6" spans="1:14" x14ac:dyDescent="0.2">
      <c r="A6" s="5" t="str">
        <f t="shared" si="0"/>
        <v>All cancers, excl. non-melanoma skin cancer11996-20005</v>
      </c>
      <c r="B6" s="3" t="s">
        <v>43</v>
      </c>
      <c r="C6" s="3">
        <v>1</v>
      </c>
      <c r="D6" s="3" t="s">
        <v>119</v>
      </c>
      <c r="E6" s="3">
        <v>5</v>
      </c>
      <c r="F6" s="3">
        <v>112870</v>
      </c>
      <c r="G6" s="3">
        <v>463.36334213423999</v>
      </c>
      <c r="H6" s="3">
        <v>457.47733304343802</v>
      </c>
      <c r="I6" s="3">
        <v>454.80840792232198</v>
      </c>
      <c r="J6" s="3">
        <v>460.14625816455401</v>
      </c>
      <c r="K6" s="3">
        <v>1.2564171165403999</v>
      </c>
      <c r="L6" s="3">
        <v>4598.4054209531996</v>
      </c>
      <c r="M6" s="6" t="s">
        <v>100</v>
      </c>
      <c r="N6" s="6" t="s">
        <v>220</v>
      </c>
    </row>
    <row r="7" spans="1:14" x14ac:dyDescent="0.2">
      <c r="A7" s="5" t="str">
        <f t="shared" si="0"/>
        <v>All cancers, excl. non-melanoma skin cancer11996-20006</v>
      </c>
      <c r="B7" s="3" t="s">
        <v>43</v>
      </c>
      <c r="C7" s="3">
        <v>1</v>
      </c>
      <c r="D7" s="3" t="s">
        <v>119</v>
      </c>
      <c r="E7" s="3">
        <v>6</v>
      </c>
      <c r="F7" s="3">
        <v>554641</v>
      </c>
      <c r="G7" s="3">
        <v>465.85790328137398</v>
      </c>
      <c r="H7" s="3">
        <v>406.843630656644</v>
      </c>
      <c r="I7" s="3">
        <v>405.77290648368501</v>
      </c>
      <c r="J7" s="3">
        <v>407.91435482960298</v>
      </c>
      <c r="K7" s="3">
        <v>0</v>
      </c>
      <c r="L7" s="3">
        <v>11986.441493975788</v>
      </c>
      <c r="M7" s="6" t="s">
        <v>100</v>
      </c>
      <c r="N7" s="6" t="s">
        <v>220</v>
      </c>
    </row>
    <row r="8" spans="1:14" x14ac:dyDescent="0.2">
      <c r="A8" s="5" t="str">
        <f t="shared" si="0"/>
        <v>All cancers, excl. non-melanoma skin cancer12001-20051</v>
      </c>
      <c r="B8" s="3" t="s">
        <v>47</v>
      </c>
      <c r="C8" s="3">
        <v>1</v>
      </c>
      <c r="D8" s="3" t="s">
        <v>119</v>
      </c>
      <c r="E8" s="3">
        <v>1</v>
      </c>
      <c r="F8" s="3">
        <v>115881</v>
      </c>
      <c r="G8" s="3">
        <v>470.63042529588301</v>
      </c>
      <c r="H8" s="3">
        <v>384.062073148666</v>
      </c>
      <c r="I8" s="3">
        <v>381.85075425749699</v>
      </c>
      <c r="J8" s="3">
        <v>386.27339203983502</v>
      </c>
      <c r="K8" s="3">
        <v>1</v>
      </c>
      <c r="L8" s="3">
        <v>0</v>
      </c>
      <c r="M8" s="6" t="s">
        <v>100</v>
      </c>
      <c r="N8" s="6" t="s">
        <v>220</v>
      </c>
    </row>
    <row r="9" spans="1:14" x14ac:dyDescent="0.2">
      <c r="A9" s="5" t="str">
        <f t="shared" si="0"/>
        <v>All cancers, excl. non-melanoma skin cancer12001-20052</v>
      </c>
      <c r="B9" s="3" t="s">
        <v>47</v>
      </c>
      <c r="C9" s="3">
        <v>1</v>
      </c>
      <c r="D9" s="3" t="s">
        <v>119</v>
      </c>
      <c r="E9" s="3">
        <v>2</v>
      </c>
      <c r="F9" s="3">
        <v>125563</v>
      </c>
      <c r="G9" s="3">
        <v>514.44169598639803</v>
      </c>
      <c r="H9" s="3">
        <v>394.39868283897499</v>
      </c>
      <c r="I9" s="3">
        <v>392.21715537172997</v>
      </c>
      <c r="J9" s="3">
        <v>396.58021030622001</v>
      </c>
      <c r="K9" s="3">
        <v>1.0269139038009301</v>
      </c>
      <c r="L9" s="3">
        <v>671.94925548481103</v>
      </c>
      <c r="M9" s="6" t="s">
        <v>100</v>
      </c>
      <c r="N9" s="6" t="s">
        <v>220</v>
      </c>
    </row>
    <row r="10" spans="1:14" x14ac:dyDescent="0.2">
      <c r="A10" s="5" t="str">
        <f t="shared" si="0"/>
        <v>All cancers, excl. non-melanoma skin cancer12001-20053</v>
      </c>
      <c r="B10" s="3" t="s">
        <v>47</v>
      </c>
      <c r="C10" s="3">
        <v>1</v>
      </c>
      <c r="D10" s="3" t="s">
        <v>119</v>
      </c>
      <c r="E10" s="3">
        <v>3</v>
      </c>
      <c r="F10" s="3">
        <v>125163</v>
      </c>
      <c r="G10" s="3">
        <v>514.370022168422</v>
      </c>
      <c r="H10" s="3">
        <v>406.69141300982898</v>
      </c>
      <c r="I10" s="3">
        <v>404.43829939435602</v>
      </c>
      <c r="J10" s="3">
        <v>408.94452662530199</v>
      </c>
      <c r="K10" s="3">
        <v>1.05892104803695</v>
      </c>
      <c r="L10" s="3">
        <v>1401.5207436800499</v>
      </c>
      <c r="M10" s="6" t="s">
        <v>100</v>
      </c>
      <c r="N10" s="6" t="s">
        <v>220</v>
      </c>
    </row>
    <row r="11" spans="1:14" x14ac:dyDescent="0.2">
      <c r="A11" s="5" t="str">
        <f t="shared" si="0"/>
        <v>All cancers, excl. non-melanoma skin cancer12001-20054</v>
      </c>
      <c r="B11" s="3" t="s">
        <v>47</v>
      </c>
      <c r="C11" s="3">
        <v>1</v>
      </c>
      <c r="D11" s="3" t="s">
        <v>119</v>
      </c>
      <c r="E11" s="3">
        <v>4</v>
      </c>
      <c r="F11" s="3">
        <v>120206</v>
      </c>
      <c r="G11" s="3">
        <v>493.35850293771699</v>
      </c>
      <c r="H11" s="3">
        <v>429.52096599790701</v>
      </c>
      <c r="I11" s="3">
        <v>427.09280563085201</v>
      </c>
      <c r="J11" s="3">
        <v>431.94912636496201</v>
      </c>
      <c r="K11" s="3">
        <v>1.1183634001570499</v>
      </c>
      <c r="L11" s="3">
        <v>2497.7523797827098</v>
      </c>
      <c r="M11" s="6" t="s">
        <v>100</v>
      </c>
      <c r="N11" s="6" t="s">
        <v>220</v>
      </c>
    </row>
    <row r="12" spans="1:14" x14ac:dyDescent="0.2">
      <c r="A12" s="5" t="str">
        <f t="shared" si="0"/>
        <v>All cancers, excl. non-melanoma skin cancer12001-20055</v>
      </c>
      <c r="B12" s="3" t="s">
        <v>47</v>
      </c>
      <c r="C12" s="3">
        <v>1</v>
      </c>
      <c r="D12" s="3" t="s">
        <v>119</v>
      </c>
      <c r="E12" s="3">
        <v>5</v>
      </c>
      <c r="F12" s="3">
        <v>111360</v>
      </c>
      <c r="G12" s="3">
        <v>455.465320033713</v>
      </c>
      <c r="H12" s="3">
        <v>464.38027102465497</v>
      </c>
      <c r="I12" s="3">
        <v>461.65276812550098</v>
      </c>
      <c r="J12" s="3">
        <v>467.10777392380902</v>
      </c>
      <c r="K12" s="3">
        <v>1.2091281683127799</v>
      </c>
      <c r="L12" s="3">
        <v>3682.9021062472002</v>
      </c>
      <c r="M12" s="6" t="s">
        <v>100</v>
      </c>
      <c r="N12" s="6" t="s">
        <v>220</v>
      </c>
    </row>
    <row r="13" spans="1:14" x14ac:dyDescent="0.2">
      <c r="A13" s="5" t="str">
        <f t="shared" si="0"/>
        <v>All cancers, excl. non-melanoma skin cancer12001-20056</v>
      </c>
      <c r="B13" s="3" t="s">
        <v>47</v>
      </c>
      <c r="C13" s="3">
        <v>1</v>
      </c>
      <c r="D13" s="3" t="s">
        <v>119</v>
      </c>
      <c r="E13" s="3">
        <v>6</v>
      </c>
      <c r="F13" s="3">
        <v>598173</v>
      </c>
      <c r="G13" s="3">
        <v>489.591616163146</v>
      </c>
      <c r="H13" s="3">
        <v>412.92104540452601</v>
      </c>
      <c r="I13" s="3">
        <v>411.87461659833298</v>
      </c>
      <c r="J13" s="3">
        <v>413.96747421071899</v>
      </c>
      <c r="K13" s="3">
        <v>0</v>
      </c>
      <c r="L13" s="3">
        <v>8254.1244851947704</v>
      </c>
      <c r="M13" s="6" t="s">
        <v>100</v>
      </c>
      <c r="N13" s="6" t="s">
        <v>220</v>
      </c>
    </row>
    <row r="14" spans="1:14" x14ac:dyDescent="0.2">
      <c r="A14" s="5" t="str">
        <f t="shared" si="0"/>
        <v>All cancers, excl. non-melanoma skin cancer12006-20101</v>
      </c>
      <c r="B14" s="3" t="s">
        <v>48</v>
      </c>
      <c r="C14" s="3">
        <v>1</v>
      </c>
      <c r="D14" s="3" t="s">
        <v>119</v>
      </c>
      <c r="E14" s="3">
        <v>1</v>
      </c>
      <c r="F14" s="3">
        <v>132622</v>
      </c>
      <c r="G14" s="3">
        <v>519.20029483805502</v>
      </c>
      <c r="H14" s="3">
        <v>390.92889408970098</v>
      </c>
      <c r="I14" s="3">
        <v>388.82489253795598</v>
      </c>
      <c r="J14" s="3">
        <v>393.03289564144598</v>
      </c>
      <c r="K14" s="3">
        <v>1</v>
      </c>
      <c r="L14" s="3">
        <v>0</v>
      </c>
      <c r="M14" s="6" t="s">
        <v>100</v>
      </c>
      <c r="N14" s="6" t="s">
        <v>220</v>
      </c>
    </row>
    <row r="15" spans="1:14" x14ac:dyDescent="0.2">
      <c r="A15" s="5" t="str">
        <f t="shared" si="0"/>
        <v>All cancers, excl. non-melanoma skin cancer12006-20102</v>
      </c>
      <c r="B15" s="3" t="s">
        <v>48</v>
      </c>
      <c r="C15" s="3">
        <v>1</v>
      </c>
      <c r="D15" s="3" t="s">
        <v>119</v>
      </c>
      <c r="E15" s="3">
        <v>2</v>
      </c>
      <c r="F15" s="3">
        <v>142933</v>
      </c>
      <c r="G15" s="3">
        <v>564.19193586006895</v>
      </c>
      <c r="H15" s="3">
        <v>404.091492690027</v>
      </c>
      <c r="I15" s="3">
        <v>401.99656265085002</v>
      </c>
      <c r="J15" s="3">
        <v>406.18642272920403</v>
      </c>
      <c r="K15" s="3">
        <v>1.03367005815975</v>
      </c>
      <c r="L15" s="3">
        <v>936.44275066032401</v>
      </c>
      <c r="M15" s="6" t="s">
        <v>100</v>
      </c>
      <c r="N15" s="6" t="s">
        <v>220</v>
      </c>
    </row>
    <row r="16" spans="1:14" x14ac:dyDescent="0.2">
      <c r="A16" s="5" t="str">
        <f t="shared" si="0"/>
        <v>All cancers, excl. non-melanoma skin cancer12006-20103</v>
      </c>
      <c r="B16" s="3" t="s">
        <v>48</v>
      </c>
      <c r="C16" s="3">
        <v>1</v>
      </c>
      <c r="D16" s="3" t="s">
        <v>119</v>
      </c>
      <c r="E16" s="3">
        <v>3</v>
      </c>
      <c r="F16" s="3">
        <v>138066</v>
      </c>
      <c r="G16" s="3">
        <v>546.24609417979605</v>
      </c>
      <c r="H16" s="3">
        <v>416.78039534807499</v>
      </c>
      <c r="I16" s="3">
        <v>414.58192819015699</v>
      </c>
      <c r="J16" s="3">
        <v>418.97886250599299</v>
      </c>
      <c r="K16" s="3">
        <v>1.06612839738687</v>
      </c>
      <c r="L16" s="3">
        <v>1701.5783772068201</v>
      </c>
      <c r="M16" s="6" t="s">
        <v>100</v>
      </c>
      <c r="N16" s="6" t="s">
        <v>220</v>
      </c>
    </row>
    <row r="17" spans="1:14" x14ac:dyDescent="0.2">
      <c r="A17" s="5" t="str">
        <f t="shared" si="0"/>
        <v>All cancers, excl. non-melanoma skin cancer12006-20104</v>
      </c>
      <c r="B17" s="3" t="s">
        <v>48</v>
      </c>
      <c r="C17" s="3">
        <v>1</v>
      </c>
      <c r="D17" s="3" t="s">
        <v>119</v>
      </c>
      <c r="E17" s="3">
        <v>4</v>
      </c>
      <c r="F17" s="3">
        <v>128979</v>
      </c>
      <c r="G17" s="3">
        <v>510.53865967006601</v>
      </c>
      <c r="H17" s="3">
        <v>442.46384138734498</v>
      </c>
      <c r="I17" s="3">
        <v>440.04907926961999</v>
      </c>
      <c r="J17" s="3">
        <v>444.87860350506998</v>
      </c>
      <c r="K17" s="3">
        <v>1.13182690785148</v>
      </c>
      <c r="L17" s="3">
        <v>2879.8323337571001</v>
      </c>
      <c r="M17" s="6" t="s">
        <v>100</v>
      </c>
      <c r="N17" s="6" t="s">
        <v>220</v>
      </c>
    </row>
    <row r="18" spans="1:14" x14ac:dyDescent="0.2">
      <c r="A18" s="5" t="str">
        <f t="shared" si="0"/>
        <v>All cancers, excl. non-melanoma skin cancer12006-20105</v>
      </c>
      <c r="B18" s="3" t="s">
        <v>48</v>
      </c>
      <c r="C18" s="3">
        <v>1</v>
      </c>
      <c r="D18" s="3" t="s">
        <v>119</v>
      </c>
      <c r="E18" s="3">
        <v>5</v>
      </c>
      <c r="F18" s="3">
        <v>118399</v>
      </c>
      <c r="G18" s="3">
        <v>469.42268214051302</v>
      </c>
      <c r="H18" s="3">
        <v>484.99888955906403</v>
      </c>
      <c r="I18" s="3">
        <v>482.23625908299903</v>
      </c>
      <c r="J18" s="3">
        <v>487.76152003512902</v>
      </c>
      <c r="K18" s="3">
        <v>1.24063198420882</v>
      </c>
      <c r="L18" s="3">
        <v>4412.49019920297</v>
      </c>
      <c r="M18" s="6" t="s">
        <v>100</v>
      </c>
      <c r="N18" s="6" t="s">
        <v>220</v>
      </c>
    </row>
    <row r="19" spans="1:14" x14ac:dyDescent="0.2">
      <c r="A19" s="5" t="str">
        <f t="shared" si="0"/>
        <v>All cancers, excl. non-melanoma skin cancer12006-20106</v>
      </c>
      <c r="B19" s="3" t="s">
        <v>48</v>
      </c>
      <c r="C19" s="3">
        <v>1</v>
      </c>
      <c r="D19" s="3" t="s">
        <v>119</v>
      </c>
      <c r="E19" s="3">
        <v>6</v>
      </c>
      <c r="F19" s="3">
        <v>660999</v>
      </c>
      <c r="G19" s="3">
        <v>521.95689215467496</v>
      </c>
      <c r="H19" s="3">
        <v>423.56117488822503</v>
      </c>
      <c r="I19" s="3">
        <v>422.540066569212</v>
      </c>
      <c r="J19" s="3">
        <v>424.58228320723799</v>
      </c>
      <c r="K19" s="3">
        <v>0</v>
      </c>
      <c r="L19" s="3">
        <v>9930.3436608272132</v>
      </c>
      <c r="M19" s="6" t="s">
        <v>100</v>
      </c>
      <c r="N19" s="6" t="s">
        <v>220</v>
      </c>
    </row>
    <row r="20" spans="1:14" x14ac:dyDescent="0.2">
      <c r="A20" s="5" t="str">
        <f t="shared" si="0"/>
        <v>All cancers, excl. non-melanoma skin cancer21996-20001</v>
      </c>
      <c r="B20" s="3" t="s">
        <v>43</v>
      </c>
      <c r="C20" s="3">
        <v>2</v>
      </c>
      <c r="D20" s="3" t="s">
        <v>119</v>
      </c>
      <c r="E20" s="3">
        <v>1</v>
      </c>
      <c r="F20" s="3">
        <v>103564</v>
      </c>
      <c r="G20" s="3">
        <v>422.54141172259102</v>
      </c>
      <c r="H20" s="3">
        <v>326.302545791711</v>
      </c>
      <c r="I20" s="3">
        <v>324.31520601307699</v>
      </c>
      <c r="J20" s="3">
        <v>328.28988557034501</v>
      </c>
      <c r="K20" s="3">
        <v>1</v>
      </c>
      <c r="L20" s="3">
        <v>0</v>
      </c>
      <c r="M20" s="6" t="s">
        <v>100</v>
      </c>
      <c r="N20" s="6" t="s">
        <v>220</v>
      </c>
    </row>
    <row r="21" spans="1:14" x14ac:dyDescent="0.2">
      <c r="A21" s="5" t="str">
        <f t="shared" si="0"/>
        <v>All cancers, excl. non-melanoma skin cancer21996-20002</v>
      </c>
      <c r="B21" s="3" t="s">
        <v>43</v>
      </c>
      <c r="C21" s="3">
        <v>2</v>
      </c>
      <c r="D21" s="3" t="s">
        <v>119</v>
      </c>
      <c r="E21" s="3">
        <v>2</v>
      </c>
      <c r="F21" s="3">
        <v>115390</v>
      </c>
      <c r="G21" s="3">
        <v>464.47740113562901</v>
      </c>
      <c r="H21" s="3">
        <v>338.66446106430499</v>
      </c>
      <c r="I21" s="3">
        <v>336.71038434998798</v>
      </c>
      <c r="J21" s="3">
        <v>340.618537778622</v>
      </c>
      <c r="K21" s="3">
        <v>1.0378848263123399</v>
      </c>
      <c r="L21" s="3">
        <v>1389.35812606728</v>
      </c>
      <c r="M21" s="6" t="s">
        <v>100</v>
      </c>
      <c r="N21" s="6" t="s">
        <v>220</v>
      </c>
    </row>
    <row r="22" spans="1:14" x14ac:dyDescent="0.2">
      <c r="A22" s="5" t="str">
        <f t="shared" si="0"/>
        <v>All cancers, excl. non-melanoma skin cancer21996-20003</v>
      </c>
      <c r="B22" s="3" t="s">
        <v>43</v>
      </c>
      <c r="C22" s="3">
        <v>2</v>
      </c>
      <c r="D22" s="3" t="s">
        <v>119</v>
      </c>
      <c r="E22" s="3">
        <v>3</v>
      </c>
      <c r="F22" s="3">
        <v>119108</v>
      </c>
      <c r="G22" s="3">
        <v>476.75401873441399</v>
      </c>
      <c r="H22" s="3">
        <v>345.275047247651</v>
      </c>
      <c r="I22" s="3">
        <v>343.31416823356602</v>
      </c>
      <c r="J22" s="3">
        <v>347.23592626173598</v>
      </c>
      <c r="K22" s="3">
        <v>1.05814389651759</v>
      </c>
      <c r="L22" s="3">
        <v>2269.6655682983401</v>
      </c>
      <c r="M22" s="6" t="s">
        <v>100</v>
      </c>
      <c r="N22" s="6" t="s">
        <v>220</v>
      </c>
    </row>
    <row r="23" spans="1:14" x14ac:dyDescent="0.2">
      <c r="A23" s="5" t="str">
        <f t="shared" si="0"/>
        <v>All cancers, excl. non-melanoma skin cancer21996-20004</v>
      </c>
      <c r="B23" s="3" t="s">
        <v>43</v>
      </c>
      <c r="C23" s="3">
        <v>2</v>
      </c>
      <c r="D23" s="3" t="s">
        <v>119</v>
      </c>
      <c r="E23" s="3">
        <v>4</v>
      </c>
      <c r="F23" s="3">
        <v>117301</v>
      </c>
      <c r="G23" s="3">
        <v>465.69378651476597</v>
      </c>
      <c r="H23" s="3">
        <v>352.51381807660499</v>
      </c>
      <c r="I23" s="3">
        <v>350.49646758011301</v>
      </c>
      <c r="J23" s="3">
        <v>354.53116857309698</v>
      </c>
      <c r="K23" s="3">
        <v>1.0803281268348599</v>
      </c>
      <c r="L23" s="3">
        <v>2823.19585960939</v>
      </c>
      <c r="M23" s="6" t="s">
        <v>100</v>
      </c>
      <c r="N23" s="6" t="s">
        <v>220</v>
      </c>
    </row>
    <row r="24" spans="1:14" x14ac:dyDescent="0.2">
      <c r="A24" s="5" t="str">
        <f t="shared" si="0"/>
        <v>All cancers, excl. non-melanoma skin cancer21996-20005</v>
      </c>
      <c r="B24" s="3" t="s">
        <v>43</v>
      </c>
      <c r="C24" s="3">
        <v>2</v>
      </c>
      <c r="D24" s="3" t="s">
        <v>119</v>
      </c>
      <c r="E24" s="3">
        <v>5</v>
      </c>
      <c r="F24" s="3">
        <v>108582</v>
      </c>
      <c r="G24" s="3">
        <v>423.234449480271</v>
      </c>
      <c r="H24" s="3">
        <v>355.73429333652501</v>
      </c>
      <c r="I24" s="3">
        <v>353.618355586316</v>
      </c>
      <c r="J24" s="3">
        <v>357.85023108673403</v>
      </c>
      <c r="K24" s="3">
        <v>1.09019772577441</v>
      </c>
      <c r="L24" s="3">
        <v>2643.3209502890199</v>
      </c>
      <c r="M24" s="6" t="s">
        <v>100</v>
      </c>
      <c r="N24" s="6" t="s">
        <v>220</v>
      </c>
    </row>
    <row r="25" spans="1:14" x14ac:dyDescent="0.2">
      <c r="A25" s="5" t="str">
        <f t="shared" si="0"/>
        <v>All cancers, excl. non-melanoma skin cancer21996-20006</v>
      </c>
      <c r="B25" s="3" t="s">
        <v>43</v>
      </c>
      <c r="C25" s="3">
        <v>2</v>
      </c>
      <c r="D25" s="3" t="s">
        <v>119</v>
      </c>
      <c r="E25" s="3">
        <v>6</v>
      </c>
      <c r="F25" s="3">
        <v>563945</v>
      </c>
      <c r="G25" s="3">
        <v>450.50871268568301</v>
      </c>
      <c r="H25" s="3">
        <v>343.882014502863</v>
      </c>
      <c r="I25" s="3">
        <v>342.98448825481302</v>
      </c>
      <c r="J25" s="3">
        <v>344.77954075091299</v>
      </c>
      <c r="K25" s="3">
        <v>0</v>
      </c>
      <c r="L25" s="3">
        <v>9125.5405042640305</v>
      </c>
      <c r="M25" s="6" t="s">
        <v>100</v>
      </c>
      <c r="N25" s="6" t="s">
        <v>220</v>
      </c>
    </row>
    <row r="26" spans="1:14" x14ac:dyDescent="0.2">
      <c r="A26" s="5" t="str">
        <f t="shared" si="0"/>
        <v>All cancers, excl. non-melanoma skin cancer22001-20051</v>
      </c>
      <c r="B26" s="3" t="s">
        <v>47</v>
      </c>
      <c r="C26" s="3">
        <v>2</v>
      </c>
      <c r="D26" s="3" t="s">
        <v>119</v>
      </c>
      <c r="E26" s="3">
        <v>1</v>
      </c>
      <c r="F26" s="3">
        <v>112589</v>
      </c>
      <c r="G26" s="3">
        <v>447.51912257967302</v>
      </c>
      <c r="H26" s="3">
        <v>336.10156793833499</v>
      </c>
      <c r="I26" s="3">
        <v>334.13830427348398</v>
      </c>
      <c r="J26" s="3">
        <v>338.06483160318601</v>
      </c>
      <c r="K26" s="3">
        <v>1</v>
      </c>
      <c r="L26" s="3">
        <v>0</v>
      </c>
      <c r="M26" s="6" t="s">
        <v>100</v>
      </c>
      <c r="N26" s="6" t="s">
        <v>220</v>
      </c>
    </row>
    <row r="27" spans="1:14" x14ac:dyDescent="0.2">
      <c r="A27" s="5" t="str">
        <f t="shared" si="0"/>
        <v>All cancers, excl. non-melanoma skin cancer22001-20052</v>
      </c>
      <c r="B27" s="3" t="s">
        <v>47</v>
      </c>
      <c r="C27" s="3">
        <v>2</v>
      </c>
      <c r="D27" s="3" t="s">
        <v>119</v>
      </c>
      <c r="E27" s="3">
        <v>2</v>
      </c>
      <c r="F27" s="3">
        <v>124673</v>
      </c>
      <c r="G27" s="3">
        <v>491.21513582321302</v>
      </c>
      <c r="H27" s="3">
        <v>345.58836819851098</v>
      </c>
      <c r="I27" s="3">
        <v>343.67001317833802</v>
      </c>
      <c r="J27" s="3">
        <v>347.50672321868399</v>
      </c>
      <c r="K27" s="3">
        <v>1.0282259922748</v>
      </c>
      <c r="L27" s="3">
        <v>804.05430451258803</v>
      </c>
      <c r="M27" s="6" t="s">
        <v>100</v>
      </c>
      <c r="N27" s="6" t="s">
        <v>220</v>
      </c>
    </row>
    <row r="28" spans="1:14" x14ac:dyDescent="0.2">
      <c r="A28" s="5" t="str">
        <f t="shared" si="0"/>
        <v>All cancers, excl. non-melanoma skin cancer22001-20053</v>
      </c>
      <c r="B28" s="3" t="s">
        <v>47</v>
      </c>
      <c r="C28" s="3">
        <v>2</v>
      </c>
      <c r="D28" s="3" t="s">
        <v>119</v>
      </c>
      <c r="E28" s="3">
        <v>3</v>
      </c>
      <c r="F28" s="3">
        <v>126024</v>
      </c>
      <c r="G28" s="3">
        <v>494.12001340143303</v>
      </c>
      <c r="H28" s="3">
        <v>349.86150866619602</v>
      </c>
      <c r="I28" s="3">
        <v>347.929871264486</v>
      </c>
      <c r="J28" s="3">
        <v>351.79314606790598</v>
      </c>
      <c r="K28" s="3">
        <v>1.04093982902926</v>
      </c>
      <c r="L28" s="3">
        <v>1232.9013632716101</v>
      </c>
      <c r="M28" s="6" t="s">
        <v>100</v>
      </c>
      <c r="N28" s="6" t="s">
        <v>220</v>
      </c>
    </row>
    <row r="29" spans="1:14" x14ac:dyDescent="0.2">
      <c r="A29" s="5" t="str">
        <f t="shared" si="0"/>
        <v>All cancers, excl. non-melanoma skin cancer22001-20054</v>
      </c>
      <c r="B29" s="3" t="s">
        <v>47</v>
      </c>
      <c r="C29" s="3">
        <v>2</v>
      </c>
      <c r="D29" s="3" t="s">
        <v>119</v>
      </c>
      <c r="E29" s="3">
        <v>4</v>
      </c>
      <c r="F29" s="3">
        <v>121758</v>
      </c>
      <c r="G29" s="3">
        <v>475.02856031288098</v>
      </c>
      <c r="H29" s="3">
        <v>358.477049418474</v>
      </c>
      <c r="I29" s="3">
        <v>356.46347041128701</v>
      </c>
      <c r="J29" s="3">
        <v>360.49062842566099</v>
      </c>
      <c r="K29" s="3">
        <v>1.0665735706542301</v>
      </c>
      <c r="L29" s="3">
        <v>1866.3225457025301</v>
      </c>
      <c r="M29" s="6" t="s">
        <v>100</v>
      </c>
      <c r="N29" s="6" t="s">
        <v>220</v>
      </c>
    </row>
    <row r="30" spans="1:14" x14ac:dyDescent="0.2">
      <c r="A30" s="5" t="str">
        <f t="shared" si="0"/>
        <v>All cancers, excl. non-melanoma skin cancer22001-20055</v>
      </c>
      <c r="B30" s="3" t="s">
        <v>47</v>
      </c>
      <c r="C30" s="3">
        <v>2</v>
      </c>
      <c r="D30" s="3" t="s">
        <v>119</v>
      </c>
      <c r="E30" s="3">
        <v>5</v>
      </c>
      <c r="F30" s="3">
        <v>107723</v>
      </c>
      <c r="G30" s="3">
        <v>419.54920202967003</v>
      </c>
      <c r="H30" s="3">
        <v>370.36326698792499</v>
      </c>
      <c r="I30" s="3">
        <v>368.15154896018402</v>
      </c>
      <c r="J30" s="3">
        <v>372.57498501566602</v>
      </c>
      <c r="K30" s="3">
        <v>1.10193852786749</v>
      </c>
      <c r="L30" s="3">
        <v>2189.7943694649098</v>
      </c>
      <c r="M30" s="6" t="s">
        <v>100</v>
      </c>
      <c r="N30" s="6" t="s">
        <v>220</v>
      </c>
    </row>
    <row r="31" spans="1:14" x14ac:dyDescent="0.2">
      <c r="A31" s="5" t="str">
        <f t="shared" si="0"/>
        <v>All cancers, excl. non-melanoma skin cancer22001-20056</v>
      </c>
      <c r="B31" s="3" t="s">
        <v>47</v>
      </c>
      <c r="C31" s="3">
        <v>2</v>
      </c>
      <c r="D31" s="3" t="s">
        <v>119</v>
      </c>
      <c r="E31" s="3">
        <v>6</v>
      </c>
      <c r="F31" s="3">
        <v>592767</v>
      </c>
      <c r="G31" s="3">
        <v>465.45794141367401</v>
      </c>
      <c r="H31" s="3">
        <v>351.22580930875199</v>
      </c>
      <c r="I31" s="3">
        <v>350.33167968425602</v>
      </c>
      <c r="J31" s="3">
        <v>352.11993893324802</v>
      </c>
      <c r="K31" s="3">
        <v>0</v>
      </c>
      <c r="L31" s="3">
        <v>6093.0725829516377</v>
      </c>
      <c r="M31" s="6" t="s">
        <v>100</v>
      </c>
      <c r="N31" s="6" t="s">
        <v>220</v>
      </c>
    </row>
    <row r="32" spans="1:14" x14ac:dyDescent="0.2">
      <c r="A32" s="5" t="str">
        <f t="shared" si="0"/>
        <v>All cancers, excl. non-melanoma skin cancer22006-20101</v>
      </c>
      <c r="B32" s="3" t="s">
        <v>48</v>
      </c>
      <c r="C32" s="3">
        <v>2</v>
      </c>
      <c r="D32" s="3" t="s">
        <v>119</v>
      </c>
      <c r="E32" s="3">
        <v>1</v>
      </c>
      <c r="F32" s="3">
        <v>126294</v>
      </c>
      <c r="G32" s="3">
        <v>487.24615988961102</v>
      </c>
      <c r="H32" s="3">
        <v>349.66940612225801</v>
      </c>
      <c r="I32" s="3">
        <v>347.74089411130001</v>
      </c>
      <c r="J32" s="3">
        <v>351.59791813321601</v>
      </c>
      <c r="K32" s="3">
        <v>1</v>
      </c>
      <c r="L32" s="3">
        <v>0</v>
      </c>
      <c r="M32" s="6" t="s">
        <v>100</v>
      </c>
      <c r="N32" s="6" t="s">
        <v>220</v>
      </c>
    </row>
    <row r="33" spans="1:14" x14ac:dyDescent="0.2">
      <c r="A33" s="5" t="str">
        <f t="shared" si="0"/>
        <v>All cancers, excl. non-melanoma skin cancer22006-20102</v>
      </c>
      <c r="B33" s="3" t="s">
        <v>48</v>
      </c>
      <c r="C33" s="3">
        <v>2</v>
      </c>
      <c r="D33" s="3" t="s">
        <v>119</v>
      </c>
      <c r="E33" s="3">
        <v>2</v>
      </c>
      <c r="F33" s="3">
        <v>138233</v>
      </c>
      <c r="G33" s="3">
        <v>528.72724730212701</v>
      </c>
      <c r="H33" s="3">
        <v>358.10380804580501</v>
      </c>
      <c r="I33" s="3">
        <v>356.21599430026703</v>
      </c>
      <c r="J33" s="3">
        <v>359.991621791341</v>
      </c>
      <c r="K33" s="3">
        <v>1.0241210748663501</v>
      </c>
      <c r="L33" s="3">
        <v>745.73542156208998</v>
      </c>
      <c r="M33" s="6" t="s">
        <v>100</v>
      </c>
      <c r="N33" s="6" t="s">
        <v>220</v>
      </c>
    </row>
    <row r="34" spans="1:14" x14ac:dyDescent="0.2">
      <c r="A34" s="5" t="str">
        <f t="shared" si="0"/>
        <v>All cancers, excl. non-melanoma skin cancer22006-20103</v>
      </c>
      <c r="B34" s="3" t="s">
        <v>48</v>
      </c>
      <c r="C34" s="3">
        <v>2</v>
      </c>
      <c r="D34" s="3" t="s">
        <v>119</v>
      </c>
      <c r="E34" s="3">
        <v>3</v>
      </c>
      <c r="F34" s="3">
        <v>137551</v>
      </c>
      <c r="G34" s="3">
        <v>525.13590250372101</v>
      </c>
      <c r="H34" s="3">
        <v>367.36891084494903</v>
      </c>
      <c r="I34" s="3">
        <v>365.42745912036298</v>
      </c>
      <c r="J34" s="3">
        <v>369.31036256953502</v>
      </c>
      <c r="K34" s="3">
        <v>1.0506178247590301</v>
      </c>
      <c r="L34" s="3">
        <v>1489.6419234908301</v>
      </c>
      <c r="M34" s="6" t="s">
        <v>100</v>
      </c>
      <c r="N34" s="6" t="s">
        <v>220</v>
      </c>
    </row>
    <row r="35" spans="1:14" x14ac:dyDescent="0.2">
      <c r="A35" s="5" t="str">
        <f t="shared" si="0"/>
        <v>All cancers, excl. non-melanoma skin cancer22006-20104</v>
      </c>
      <c r="B35" s="3" t="s">
        <v>48</v>
      </c>
      <c r="C35" s="3">
        <v>2</v>
      </c>
      <c r="D35" s="3" t="s">
        <v>119</v>
      </c>
      <c r="E35" s="3">
        <v>4</v>
      </c>
      <c r="F35" s="3">
        <v>129135</v>
      </c>
      <c r="G35" s="3">
        <v>492.399729059084</v>
      </c>
      <c r="H35" s="3">
        <v>376.99002579987803</v>
      </c>
      <c r="I35" s="3">
        <v>374.933832460784</v>
      </c>
      <c r="J35" s="3">
        <v>379.04621913897199</v>
      </c>
      <c r="K35" s="3">
        <v>1.0781327139271299</v>
      </c>
      <c r="L35" s="3">
        <v>1947.0456242908699</v>
      </c>
      <c r="M35" s="6" t="s">
        <v>100</v>
      </c>
      <c r="N35" s="6" t="s">
        <v>220</v>
      </c>
    </row>
    <row r="36" spans="1:14" x14ac:dyDescent="0.2">
      <c r="A36" s="5" t="str">
        <f t="shared" si="0"/>
        <v>All cancers, excl. non-melanoma skin cancer22006-20105</v>
      </c>
      <c r="B36" s="3" t="s">
        <v>48</v>
      </c>
      <c r="C36" s="3">
        <v>2</v>
      </c>
      <c r="D36" s="3" t="s">
        <v>119</v>
      </c>
      <c r="E36" s="3">
        <v>5</v>
      </c>
      <c r="F36" s="3">
        <v>114571</v>
      </c>
      <c r="G36" s="3">
        <v>436.35468131513699</v>
      </c>
      <c r="H36" s="3">
        <v>395.518456230504</v>
      </c>
      <c r="I36" s="3">
        <v>393.22819261620299</v>
      </c>
      <c r="J36" s="3">
        <v>397.80871984480501</v>
      </c>
      <c r="K36" s="3">
        <v>1.1311211370096701</v>
      </c>
      <c r="L36" s="3">
        <v>2637.5791874124702</v>
      </c>
      <c r="M36" s="6" t="s">
        <v>100</v>
      </c>
      <c r="N36" s="6" t="s">
        <v>220</v>
      </c>
    </row>
    <row r="37" spans="1:14" x14ac:dyDescent="0.2">
      <c r="A37" s="5" t="str">
        <f t="shared" si="0"/>
        <v>All cancers, excl. non-melanoma skin cancer22006-20106</v>
      </c>
      <c r="B37" s="3" t="s">
        <v>48</v>
      </c>
      <c r="C37" s="3">
        <v>2</v>
      </c>
      <c r="D37" s="3" t="s">
        <v>119</v>
      </c>
      <c r="E37" s="3">
        <v>6</v>
      </c>
      <c r="F37" s="3">
        <v>645784</v>
      </c>
      <c r="G37" s="3">
        <v>493.945661739787</v>
      </c>
      <c r="H37" s="3">
        <v>367.52070529914698</v>
      </c>
      <c r="I37" s="3">
        <v>366.62432099717</v>
      </c>
      <c r="J37" s="3">
        <v>368.41708960112402</v>
      </c>
      <c r="K37" s="3">
        <v>0</v>
      </c>
      <c r="L37" s="3">
        <v>6820.0021567562599</v>
      </c>
      <c r="M37" s="6" t="s">
        <v>100</v>
      </c>
      <c r="N37" s="6" t="s">
        <v>220</v>
      </c>
    </row>
    <row r="38" spans="1:14" x14ac:dyDescent="0.2">
      <c r="A38" s="5" t="str">
        <f t="shared" si="0"/>
        <v>All cancers, excl. non-melanoma skin cancer31996-20001</v>
      </c>
      <c r="B38" s="3" t="s">
        <v>43</v>
      </c>
      <c r="C38" s="3">
        <v>3</v>
      </c>
      <c r="D38" s="3" t="s">
        <v>119</v>
      </c>
      <c r="E38" s="3">
        <v>1</v>
      </c>
      <c r="F38" s="3">
        <v>203629</v>
      </c>
      <c r="G38" s="3">
        <v>423.430337403252</v>
      </c>
      <c r="H38" s="3">
        <v>336.34356061572299</v>
      </c>
      <c r="I38" s="3">
        <v>334.88266436489801</v>
      </c>
      <c r="J38" s="3">
        <v>337.80445686654798</v>
      </c>
      <c r="K38" s="3">
        <v>1</v>
      </c>
      <c r="L38" s="3">
        <v>0</v>
      </c>
      <c r="M38" s="6" t="s">
        <v>100</v>
      </c>
      <c r="N38" s="6" t="s">
        <v>220</v>
      </c>
    </row>
    <row r="39" spans="1:14" x14ac:dyDescent="0.2">
      <c r="A39" s="5" t="str">
        <f t="shared" si="0"/>
        <v>All cancers, excl. non-melanoma skin cancer31996-20002</v>
      </c>
      <c r="B39" s="3" t="s">
        <v>43</v>
      </c>
      <c r="C39" s="3">
        <v>3</v>
      </c>
      <c r="D39" s="3" t="s">
        <v>119</v>
      </c>
      <c r="E39" s="3">
        <v>2</v>
      </c>
      <c r="F39" s="3">
        <v>227115</v>
      </c>
      <c r="G39" s="3">
        <v>468.50779375499502</v>
      </c>
      <c r="H39" s="3">
        <v>353.23375464201803</v>
      </c>
      <c r="I39" s="3">
        <v>351.78098967070298</v>
      </c>
      <c r="J39" s="3">
        <v>354.68651961333302</v>
      </c>
      <c r="K39" s="3">
        <v>1.0502170875380401</v>
      </c>
      <c r="L39" s="3">
        <v>2730.53516948892</v>
      </c>
      <c r="M39" s="6" t="s">
        <v>100</v>
      </c>
      <c r="N39" s="6" t="s">
        <v>220</v>
      </c>
    </row>
    <row r="40" spans="1:14" x14ac:dyDescent="0.2">
      <c r="A40" s="5" t="str">
        <f t="shared" si="0"/>
        <v>All cancers, excl. non-melanoma skin cancer31996-20003</v>
      </c>
      <c r="B40" s="3" t="s">
        <v>43</v>
      </c>
      <c r="C40" s="3">
        <v>3</v>
      </c>
      <c r="D40" s="3" t="s">
        <v>119</v>
      </c>
      <c r="E40" s="3">
        <v>3</v>
      </c>
      <c r="F40" s="3">
        <v>234139</v>
      </c>
      <c r="G40" s="3">
        <v>481.16123645443901</v>
      </c>
      <c r="H40" s="3">
        <v>364.167500086399</v>
      </c>
      <c r="I40" s="3">
        <v>362.69240377640602</v>
      </c>
      <c r="J40" s="3">
        <v>365.64259639639198</v>
      </c>
      <c r="K40" s="3">
        <v>1.0827247574466401</v>
      </c>
      <c r="L40" s="3">
        <v>4516.3228526867397</v>
      </c>
      <c r="M40" s="6" t="s">
        <v>100</v>
      </c>
      <c r="N40" s="6" t="s">
        <v>220</v>
      </c>
    </row>
    <row r="41" spans="1:14" x14ac:dyDescent="0.2">
      <c r="A41" s="5" t="str">
        <f t="shared" si="0"/>
        <v>All cancers, excl. non-melanoma skin cancer31996-20004</v>
      </c>
      <c r="B41" s="3" t="s">
        <v>43</v>
      </c>
      <c r="C41" s="3">
        <v>3</v>
      </c>
      <c r="D41" s="3" t="s">
        <v>119</v>
      </c>
      <c r="E41" s="3">
        <v>4</v>
      </c>
      <c r="F41" s="3">
        <v>232251</v>
      </c>
      <c r="G41" s="3">
        <v>474.02384012274399</v>
      </c>
      <c r="H41" s="3">
        <v>378.789254718802</v>
      </c>
      <c r="I41" s="3">
        <v>377.24870781405798</v>
      </c>
      <c r="J41" s="3">
        <v>380.32980162354602</v>
      </c>
      <c r="K41" s="3">
        <v>1.1261974334379301</v>
      </c>
      <c r="L41" s="3">
        <v>6151.0457100061003</v>
      </c>
      <c r="M41" s="6" t="s">
        <v>100</v>
      </c>
      <c r="N41" s="6" t="s">
        <v>220</v>
      </c>
    </row>
    <row r="42" spans="1:14" x14ac:dyDescent="0.2">
      <c r="A42" s="5" t="str">
        <f t="shared" si="0"/>
        <v>All cancers, excl. non-melanoma skin cancer31996-20005</v>
      </c>
      <c r="B42" s="3" t="s">
        <v>43</v>
      </c>
      <c r="C42" s="3">
        <v>3</v>
      </c>
      <c r="D42" s="3" t="s">
        <v>119</v>
      </c>
      <c r="E42" s="3">
        <v>5</v>
      </c>
      <c r="F42" s="3">
        <v>221452</v>
      </c>
      <c r="G42" s="3">
        <v>442.77879986655</v>
      </c>
      <c r="H42" s="3">
        <v>394.53001047231902</v>
      </c>
      <c r="I42" s="3">
        <v>392.88678820308002</v>
      </c>
      <c r="J42" s="3">
        <v>396.17323274155802</v>
      </c>
      <c r="K42" s="3">
        <v>1.1729970680874</v>
      </c>
      <c r="L42" s="3">
        <v>7008.5442003099797</v>
      </c>
      <c r="M42" s="6" t="s">
        <v>100</v>
      </c>
      <c r="N42" s="6" t="s">
        <v>220</v>
      </c>
    </row>
    <row r="43" spans="1:14" x14ac:dyDescent="0.2">
      <c r="A43" s="5" t="str">
        <f t="shared" si="0"/>
        <v>All cancers, excl. non-melanoma skin cancer31996-20006</v>
      </c>
      <c r="B43" s="3" t="s">
        <v>43</v>
      </c>
      <c r="C43" s="3">
        <v>3</v>
      </c>
      <c r="D43" s="3" t="s">
        <v>119</v>
      </c>
      <c r="E43" s="3">
        <v>6</v>
      </c>
      <c r="F43" s="3">
        <v>1118586</v>
      </c>
      <c r="G43" s="3">
        <v>457.99095034422197</v>
      </c>
      <c r="H43" s="3">
        <v>364.92161631179999</v>
      </c>
      <c r="I43" s="3">
        <v>364.24534498934901</v>
      </c>
      <c r="J43" s="3">
        <v>365.59788763425098</v>
      </c>
      <c r="K43" s="3">
        <v>0</v>
      </c>
      <c r="L43" s="3">
        <v>20406.447932491741</v>
      </c>
      <c r="M43" s="6" t="s">
        <v>100</v>
      </c>
      <c r="N43" s="6" t="s">
        <v>220</v>
      </c>
    </row>
    <row r="44" spans="1:14" x14ac:dyDescent="0.2">
      <c r="A44" s="5" t="str">
        <f t="shared" si="0"/>
        <v>All cancers, excl. non-melanoma skin cancer32001-20051</v>
      </c>
      <c r="B44" s="3" t="s">
        <v>47</v>
      </c>
      <c r="C44" s="3">
        <v>3</v>
      </c>
      <c r="D44" s="3" t="s">
        <v>119</v>
      </c>
      <c r="E44" s="3">
        <v>1</v>
      </c>
      <c r="F44" s="3">
        <v>228470</v>
      </c>
      <c r="G44" s="3">
        <v>458.95035861385099</v>
      </c>
      <c r="H44" s="3">
        <v>353.85956393105499</v>
      </c>
      <c r="I44" s="3">
        <v>352.408547205471</v>
      </c>
      <c r="J44" s="3">
        <v>355.31058065663899</v>
      </c>
      <c r="K44" s="3">
        <v>1</v>
      </c>
      <c r="L44" s="3">
        <v>0</v>
      </c>
      <c r="M44" s="6" t="s">
        <v>100</v>
      </c>
      <c r="N44" s="6" t="s">
        <v>220</v>
      </c>
    </row>
    <row r="45" spans="1:14" x14ac:dyDescent="0.2">
      <c r="A45" s="5" t="str">
        <f t="shared" si="0"/>
        <v>All cancers, excl. non-melanoma skin cancer32001-20052</v>
      </c>
      <c r="B45" s="3" t="s">
        <v>47</v>
      </c>
      <c r="C45" s="3">
        <v>3</v>
      </c>
      <c r="D45" s="3" t="s">
        <v>119</v>
      </c>
      <c r="E45" s="3">
        <v>2</v>
      </c>
      <c r="F45" s="3">
        <v>250236</v>
      </c>
      <c r="G45" s="3">
        <v>502.60148227226898</v>
      </c>
      <c r="H45" s="3">
        <v>362.80393045933903</v>
      </c>
      <c r="I45" s="3">
        <v>361.38240985139402</v>
      </c>
      <c r="J45" s="3">
        <v>364.22545106728398</v>
      </c>
      <c r="K45" s="3">
        <v>1.0252765996456901</v>
      </c>
      <c r="L45" s="3">
        <v>1298.63569078097</v>
      </c>
      <c r="M45" s="6" t="s">
        <v>100</v>
      </c>
      <c r="N45" s="6" t="s">
        <v>220</v>
      </c>
    </row>
    <row r="46" spans="1:14" x14ac:dyDescent="0.2">
      <c r="A46" s="5" t="str">
        <f t="shared" si="0"/>
        <v>All cancers, excl. non-melanoma skin cancer32001-20053</v>
      </c>
      <c r="B46" s="3" t="s">
        <v>47</v>
      </c>
      <c r="C46" s="3">
        <v>3</v>
      </c>
      <c r="D46" s="3" t="s">
        <v>119</v>
      </c>
      <c r="E46" s="3">
        <v>3</v>
      </c>
      <c r="F46" s="3">
        <v>251187</v>
      </c>
      <c r="G46" s="3">
        <v>504.007023075326</v>
      </c>
      <c r="H46" s="3">
        <v>369.69062144601901</v>
      </c>
      <c r="I46" s="3">
        <v>368.24486237756298</v>
      </c>
      <c r="J46" s="3">
        <v>371.13638051447498</v>
      </c>
      <c r="K46" s="3">
        <v>1.0447382496578499</v>
      </c>
      <c r="L46" s="3">
        <v>2254.50767728848</v>
      </c>
      <c r="M46" s="6" t="s">
        <v>100</v>
      </c>
      <c r="N46" s="6" t="s">
        <v>220</v>
      </c>
    </row>
    <row r="47" spans="1:14" x14ac:dyDescent="0.2">
      <c r="A47" s="5" t="str">
        <f t="shared" si="0"/>
        <v>All cancers, excl. non-melanoma skin cancer32001-20054</v>
      </c>
      <c r="B47" s="3" t="s">
        <v>47</v>
      </c>
      <c r="C47" s="3">
        <v>3</v>
      </c>
      <c r="D47" s="3" t="s">
        <v>119</v>
      </c>
      <c r="E47" s="3">
        <v>4</v>
      </c>
      <c r="F47" s="3">
        <v>241964</v>
      </c>
      <c r="G47" s="3">
        <v>483.96129653720197</v>
      </c>
      <c r="H47" s="3">
        <v>384.051283640593</v>
      </c>
      <c r="I47" s="3">
        <v>382.521007120457</v>
      </c>
      <c r="J47" s="3">
        <v>385.581560160729</v>
      </c>
      <c r="K47" s="3">
        <v>1.08532119175793</v>
      </c>
      <c r="L47" s="3">
        <v>3850.3142954894402</v>
      </c>
      <c r="M47" s="6" t="s">
        <v>100</v>
      </c>
      <c r="N47" s="6" t="s">
        <v>220</v>
      </c>
    </row>
    <row r="48" spans="1:14" x14ac:dyDescent="0.2">
      <c r="A48" s="5" t="str">
        <f t="shared" si="0"/>
        <v>All cancers, excl. non-melanoma skin cancer32001-20055</v>
      </c>
      <c r="B48" s="3" t="s">
        <v>47</v>
      </c>
      <c r="C48" s="3">
        <v>3</v>
      </c>
      <c r="D48" s="3" t="s">
        <v>119</v>
      </c>
      <c r="E48" s="3">
        <v>5</v>
      </c>
      <c r="F48" s="3">
        <v>219083</v>
      </c>
      <c r="G48" s="3">
        <v>437.06797161762398</v>
      </c>
      <c r="H48" s="3">
        <v>407.144321086189</v>
      </c>
      <c r="I48" s="3">
        <v>405.43941636550397</v>
      </c>
      <c r="J48" s="3">
        <v>408.84922580687402</v>
      </c>
      <c r="K48" s="3">
        <v>1.1505816504242199</v>
      </c>
      <c r="L48" s="3">
        <v>5476.2180248282502</v>
      </c>
      <c r="M48" s="6" t="s">
        <v>100</v>
      </c>
      <c r="N48" s="6" t="s">
        <v>220</v>
      </c>
    </row>
    <row r="49" spans="1:14" x14ac:dyDescent="0.2">
      <c r="A49" s="5" t="str">
        <f t="shared" si="0"/>
        <v>All cancers, excl. non-melanoma skin cancer32001-20056</v>
      </c>
      <c r="B49" s="3" t="s">
        <v>47</v>
      </c>
      <c r="C49" s="3">
        <v>3</v>
      </c>
      <c r="D49" s="3" t="s">
        <v>119</v>
      </c>
      <c r="E49" s="3">
        <v>6</v>
      </c>
      <c r="F49" s="3">
        <v>1190940</v>
      </c>
      <c r="G49" s="3">
        <v>477.27460116448202</v>
      </c>
      <c r="H49" s="3">
        <v>373.77382995823098</v>
      </c>
      <c r="I49" s="3">
        <v>373.10252474327001</v>
      </c>
      <c r="J49" s="3">
        <v>374.445135173192</v>
      </c>
      <c r="K49" s="3">
        <v>0</v>
      </c>
      <c r="L49" s="3">
        <v>12879.67568838714</v>
      </c>
      <c r="M49" s="6" t="s">
        <v>100</v>
      </c>
      <c r="N49" s="6" t="s">
        <v>220</v>
      </c>
    </row>
    <row r="50" spans="1:14" x14ac:dyDescent="0.2">
      <c r="A50" s="5" t="str">
        <f t="shared" si="0"/>
        <v>All cancers, excl. non-melanoma skin cancer32006-20101</v>
      </c>
      <c r="B50" s="3" t="s">
        <v>48</v>
      </c>
      <c r="C50" s="3">
        <v>3</v>
      </c>
      <c r="D50" s="3" t="s">
        <v>119</v>
      </c>
      <c r="E50" s="3">
        <v>1</v>
      </c>
      <c r="F50" s="3">
        <v>258916</v>
      </c>
      <c r="G50" s="3">
        <v>503.10635862267497</v>
      </c>
      <c r="H50" s="3">
        <v>366.25538708743602</v>
      </c>
      <c r="I50" s="3">
        <v>364.84460268941399</v>
      </c>
      <c r="J50" s="3">
        <v>367.66617148545799</v>
      </c>
      <c r="K50" s="3">
        <v>1</v>
      </c>
      <c r="L50" s="3">
        <v>0</v>
      </c>
      <c r="M50" s="6" t="s">
        <v>100</v>
      </c>
      <c r="N50" s="6" t="s">
        <v>220</v>
      </c>
    </row>
    <row r="51" spans="1:14" x14ac:dyDescent="0.2">
      <c r="A51" s="5" t="str">
        <f t="shared" si="0"/>
        <v>All cancers, excl. non-melanoma skin cancer32006-20102</v>
      </c>
      <c r="B51" s="3" t="s">
        <v>48</v>
      </c>
      <c r="C51" s="3">
        <v>3</v>
      </c>
      <c r="D51" s="3" t="s">
        <v>119</v>
      </c>
      <c r="E51" s="3">
        <v>2</v>
      </c>
      <c r="F51" s="3">
        <v>281166</v>
      </c>
      <c r="G51" s="3">
        <v>546.18045004378598</v>
      </c>
      <c r="H51" s="3">
        <v>376.03624946257003</v>
      </c>
      <c r="I51" s="3">
        <v>374.646282804968</v>
      </c>
      <c r="J51" s="3">
        <v>377.426216120172</v>
      </c>
      <c r="K51" s="3">
        <v>1.026705033482</v>
      </c>
      <c r="L51" s="3">
        <v>1492.1038562620299</v>
      </c>
      <c r="M51" s="6" t="s">
        <v>100</v>
      </c>
      <c r="N51" s="6" t="s">
        <v>220</v>
      </c>
    </row>
    <row r="52" spans="1:14" x14ac:dyDescent="0.2">
      <c r="A52" s="5" t="str">
        <f t="shared" si="0"/>
        <v>All cancers, excl. non-melanoma skin cancer32006-20103</v>
      </c>
      <c r="B52" s="3" t="s">
        <v>48</v>
      </c>
      <c r="C52" s="3">
        <v>3</v>
      </c>
      <c r="D52" s="3" t="s">
        <v>119</v>
      </c>
      <c r="E52" s="3">
        <v>3</v>
      </c>
      <c r="F52" s="3">
        <v>275617</v>
      </c>
      <c r="G52" s="3">
        <v>535.50273951238603</v>
      </c>
      <c r="H52" s="3">
        <v>385.82105000107998</v>
      </c>
      <c r="I52" s="3">
        <v>384.38063051021101</v>
      </c>
      <c r="J52" s="3">
        <v>387.26146949194901</v>
      </c>
      <c r="K52" s="3">
        <v>1.05342081947036</v>
      </c>
      <c r="L52" s="3">
        <v>2810.3051049058499</v>
      </c>
      <c r="M52" s="6" t="s">
        <v>100</v>
      </c>
      <c r="N52" s="6" t="s">
        <v>220</v>
      </c>
    </row>
    <row r="53" spans="1:14" x14ac:dyDescent="0.2">
      <c r="A53" s="5" t="str">
        <f t="shared" si="0"/>
        <v>All cancers, excl. non-melanoma skin cancer32006-20104</v>
      </c>
      <c r="B53" s="3" t="s">
        <v>48</v>
      </c>
      <c r="C53" s="3">
        <v>3</v>
      </c>
      <c r="D53" s="3" t="s">
        <v>119</v>
      </c>
      <c r="E53" s="3">
        <v>4</v>
      </c>
      <c r="F53" s="3">
        <v>258114</v>
      </c>
      <c r="G53" s="3">
        <v>501.29968635412899</v>
      </c>
      <c r="H53" s="3">
        <v>401.89923758795101</v>
      </c>
      <c r="I53" s="3">
        <v>400.34875293049203</v>
      </c>
      <c r="J53" s="3">
        <v>403.44972224540999</v>
      </c>
      <c r="K53" s="3">
        <v>1.0973196620641299</v>
      </c>
      <c r="L53" s="3">
        <v>4318.7761660978904</v>
      </c>
      <c r="M53" s="6" t="s">
        <v>100</v>
      </c>
      <c r="N53" s="6" t="s">
        <v>220</v>
      </c>
    </row>
    <row r="54" spans="1:14" x14ac:dyDescent="0.2">
      <c r="A54" s="5" t="str">
        <f t="shared" si="0"/>
        <v>All cancers, excl. non-melanoma skin cancer32006-20105</v>
      </c>
      <c r="B54" s="3" t="s">
        <v>48</v>
      </c>
      <c r="C54" s="3">
        <v>3</v>
      </c>
      <c r="D54" s="3" t="s">
        <v>119</v>
      </c>
      <c r="E54" s="3">
        <v>5</v>
      </c>
      <c r="F54" s="3">
        <v>232970</v>
      </c>
      <c r="G54" s="3">
        <v>452.55653649509998</v>
      </c>
      <c r="H54" s="3">
        <v>432.073093395802</v>
      </c>
      <c r="I54" s="3">
        <v>430.31855331491101</v>
      </c>
      <c r="J54" s="3">
        <v>433.82763347669299</v>
      </c>
      <c r="K54" s="3">
        <v>1.1797044047099701</v>
      </c>
      <c r="L54" s="3">
        <v>6662.1200437136104</v>
      </c>
      <c r="M54" s="6" t="s">
        <v>100</v>
      </c>
      <c r="N54" s="6" t="s">
        <v>220</v>
      </c>
    </row>
    <row r="55" spans="1:14" x14ac:dyDescent="0.2">
      <c r="A55" s="5" t="str">
        <f t="shared" si="0"/>
        <v>All cancers, excl. non-melanoma skin cancer32006-20106</v>
      </c>
      <c r="B55" s="3" t="s">
        <v>48</v>
      </c>
      <c r="C55" s="3">
        <v>3</v>
      </c>
      <c r="D55" s="3" t="s">
        <v>119</v>
      </c>
      <c r="E55" s="3">
        <v>6</v>
      </c>
      <c r="F55" s="3">
        <v>1306783</v>
      </c>
      <c r="G55" s="3">
        <v>507.728100651886</v>
      </c>
      <c r="H55" s="3">
        <v>389.47752241174402</v>
      </c>
      <c r="I55" s="3">
        <v>388.80973730040699</v>
      </c>
      <c r="J55" s="3">
        <v>390.14530752308201</v>
      </c>
      <c r="K55" s="3">
        <v>0</v>
      </c>
      <c r="L55" s="3">
        <v>15283.30517097938</v>
      </c>
      <c r="M55" s="6" t="s">
        <v>100</v>
      </c>
      <c r="N55" s="6" t="s">
        <v>220</v>
      </c>
    </row>
    <row r="56" spans="1:14" x14ac:dyDescent="0.2">
      <c r="A56" s="5" t="str">
        <f t="shared" ref="A56:A86" si="1">D56&amp;C56&amp;B56&amp;E56</f>
        <v>LowerGI - Anus11996-20001</v>
      </c>
      <c r="B56" s="3" t="s">
        <v>43</v>
      </c>
      <c r="C56" s="3">
        <v>1</v>
      </c>
      <c r="D56" s="3" t="s">
        <v>131</v>
      </c>
      <c r="E56" s="3">
        <v>1</v>
      </c>
      <c r="F56" s="3">
        <v>181</v>
      </c>
      <c r="G56" s="3">
        <v>0.76758234292593597</v>
      </c>
      <c r="H56" s="3">
        <v>0.67053715128535796</v>
      </c>
      <c r="I56" s="3">
        <v>0.57284950876459295</v>
      </c>
      <c r="J56" s="3">
        <v>0.76822479380612296</v>
      </c>
      <c r="K56" s="3">
        <v>1</v>
      </c>
      <c r="L56" s="3">
        <v>0</v>
      </c>
      <c r="M56" s="6" t="s">
        <v>100</v>
      </c>
      <c r="N56" s="6" t="s">
        <v>179</v>
      </c>
    </row>
    <row r="57" spans="1:14" x14ac:dyDescent="0.2">
      <c r="A57" s="5" t="str">
        <f t="shared" si="1"/>
        <v>LowerGI - Anus11996-20002</v>
      </c>
      <c r="B57" s="3" t="s">
        <v>43</v>
      </c>
      <c r="C57" s="3">
        <v>1</v>
      </c>
      <c r="D57" s="3" t="s">
        <v>131</v>
      </c>
      <c r="E57" s="3">
        <v>2</v>
      </c>
      <c r="F57" s="3">
        <v>224</v>
      </c>
      <c r="G57" s="3">
        <v>0.94781620185167703</v>
      </c>
      <c r="H57" s="3">
        <v>0.79612092669240397</v>
      </c>
      <c r="I57" s="3">
        <v>0.691862515578066</v>
      </c>
      <c r="J57" s="3">
        <v>0.90037933780674195</v>
      </c>
      <c r="K57" s="3">
        <v>1.18728831827784</v>
      </c>
      <c r="L57" s="3">
        <v>7.6177309738960002</v>
      </c>
      <c r="M57" s="6" t="s">
        <v>100</v>
      </c>
      <c r="N57" s="6" t="s">
        <v>179</v>
      </c>
    </row>
    <row r="58" spans="1:14" x14ac:dyDescent="0.2">
      <c r="A58" s="5" t="str">
        <f t="shared" si="1"/>
        <v>LowerGI - Anus11996-20003</v>
      </c>
      <c r="B58" s="3" t="s">
        <v>43</v>
      </c>
      <c r="C58" s="3">
        <v>1</v>
      </c>
      <c r="D58" s="3" t="s">
        <v>131</v>
      </c>
      <c r="E58" s="3">
        <v>3</v>
      </c>
      <c r="F58" s="3">
        <v>244</v>
      </c>
      <c r="G58" s="3">
        <v>1.0304871742145401</v>
      </c>
      <c r="H58" s="3">
        <v>0.87801957532866204</v>
      </c>
      <c r="I58" s="3">
        <v>0.76784906612247605</v>
      </c>
      <c r="J58" s="3">
        <v>0.98819008453484802</v>
      </c>
      <c r="K58" s="3">
        <v>1.3094271863170901</v>
      </c>
      <c r="L58" s="3">
        <v>12.459204504998</v>
      </c>
      <c r="M58" s="6" t="s">
        <v>100</v>
      </c>
      <c r="N58" s="6" t="s">
        <v>179</v>
      </c>
    </row>
    <row r="59" spans="1:14" x14ac:dyDescent="0.2">
      <c r="A59" s="5" t="str">
        <f t="shared" si="1"/>
        <v>LowerGI - Anus11996-20004</v>
      </c>
      <c r="B59" s="3" t="s">
        <v>43</v>
      </c>
      <c r="C59" s="3">
        <v>1</v>
      </c>
      <c r="D59" s="3" t="s">
        <v>131</v>
      </c>
      <c r="E59" s="3">
        <v>4</v>
      </c>
      <c r="F59" s="3">
        <v>268</v>
      </c>
      <c r="G59" s="3">
        <v>1.1257100111365499</v>
      </c>
      <c r="H59" s="3">
        <v>1.05515784754649</v>
      </c>
      <c r="I59" s="3">
        <v>0.92882796056239902</v>
      </c>
      <c r="J59" s="3">
        <v>1.1814877345305801</v>
      </c>
      <c r="K59" s="3">
        <v>1.57360087434954</v>
      </c>
      <c r="L59" s="3">
        <v>18.693146104539998</v>
      </c>
      <c r="M59" s="6" t="s">
        <v>100</v>
      </c>
      <c r="N59" s="6" t="s">
        <v>179</v>
      </c>
    </row>
    <row r="60" spans="1:14" x14ac:dyDescent="0.2">
      <c r="A60" s="5" t="str">
        <f t="shared" si="1"/>
        <v>LowerGI - Anus11996-20005</v>
      </c>
      <c r="B60" s="3" t="s">
        <v>43</v>
      </c>
      <c r="C60" s="3">
        <v>1</v>
      </c>
      <c r="D60" s="3" t="s">
        <v>131</v>
      </c>
      <c r="E60" s="3">
        <v>5</v>
      </c>
      <c r="F60" s="3">
        <v>332</v>
      </c>
      <c r="G60" s="3">
        <v>1.36295410284901</v>
      </c>
      <c r="H60" s="3">
        <v>1.4280688623495399</v>
      </c>
      <c r="I60" s="3">
        <v>1.27445295889723</v>
      </c>
      <c r="J60" s="3">
        <v>1.58168476580185</v>
      </c>
      <c r="K60" s="3">
        <v>2.1297386127108102</v>
      </c>
      <c r="L60" s="3">
        <v>34.232279840659999</v>
      </c>
      <c r="M60" s="6" t="s">
        <v>100</v>
      </c>
      <c r="N60" s="6" t="s">
        <v>179</v>
      </c>
    </row>
    <row r="61" spans="1:14" x14ac:dyDescent="0.2">
      <c r="A61" s="5" t="str">
        <f t="shared" si="1"/>
        <v>LowerGI - Anus11996-20006</v>
      </c>
      <c r="B61" s="3" t="s">
        <v>43</v>
      </c>
      <c r="C61" s="3">
        <v>1</v>
      </c>
      <c r="D61" s="3" t="s">
        <v>131</v>
      </c>
      <c r="E61" s="3">
        <v>6</v>
      </c>
      <c r="F61" s="3">
        <v>1249</v>
      </c>
      <c r="G61" s="3">
        <v>1.0490687150759399</v>
      </c>
      <c r="H61" s="3">
        <v>0.95386283503396896</v>
      </c>
      <c r="I61" s="3">
        <v>0.90096221283975897</v>
      </c>
      <c r="J61" s="3">
        <v>1.0067634572281801</v>
      </c>
      <c r="K61" s="3">
        <v>0</v>
      </c>
      <c r="L61" s="3">
        <v>73.002361424094005</v>
      </c>
      <c r="M61" s="6" t="s">
        <v>100</v>
      </c>
      <c r="N61" s="6" t="s">
        <v>179</v>
      </c>
    </row>
    <row r="62" spans="1:14" x14ac:dyDescent="0.2">
      <c r="A62" s="5" t="str">
        <f t="shared" si="1"/>
        <v>LowerGI - Anus12001-20051</v>
      </c>
      <c r="B62" s="3" t="s">
        <v>47</v>
      </c>
      <c r="C62" s="3">
        <v>1</v>
      </c>
      <c r="D62" s="3" t="s">
        <v>131</v>
      </c>
      <c r="E62" s="3">
        <v>1</v>
      </c>
      <c r="F62" s="3">
        <v>182</v>
      </c>
      <c r="G62" s="3">
        <v>0.73916118607753301</v>
      </c>
      <c r="H62" s="3">
        <v>0.60874251271147894</v>
      </c>
      <c r="I62" s="3">
        <v>0.52030143828376996</v>
      </c>
      <c r="J62" s="3">
        <v>0.69718358713918804</v>
      </c>
      <c r="K62" s="3">
        <v>1</v>
      </c>
      <c r="L62" s="3">
        <v>0</v>
      </c>
      <c r="M62" s="6" t="s">
        <v>100</v>
      </c>
      <c r="N62" s="6" t="s">
        <v>179</v>
      </c>
    </row>
    <row r="63" spans="1:14" x14ac:dyDescent="0.2">
      <c r="A63" s="5" t="str">
        <f t="shared" si="1"/>
        <v>LowerGI - Anus12001-20052</v>
      </c>
      <c r="B63" s="3" t="s">
        <v>47</v>
      </c>
      <c r="C63" s="3">
        <v>1</v>
      </c>
      <c r="D63" s="3" t="s">
        <v>131</v>
      </c>
      <c r="E63" s="3">
        <v>2</v>
      </c>
      <c r="F63" s="3">
        <v>258</v>
      </c>
      <c r="G63" s="3">
        <v>1.05704672207968</v>
      </c>
      <c r="H63" s="3">
        <v>0.83789189546013099</v>
      </c>
      <c r="I63" s="3">
        <v>0.73564874853790996</v>
      </c>
      <c r="J63" s="3">
        <v>0.94013504238235202</v>
      </c>
      <c r="K63" s="3">
        <v>1.3764307206473401</v>
      </c>
      <c r="L63" s="3">
        <v>13.599069574044</v>
      </c>
      <c r="M63" s="6" t="s">
        <v>100</v>
      </c>
      <c r="N63" s="6" t="s">
        <v>179</v>
      </c>
    </row>
    <row r="64" spans="1:14" x14ac:dyDescent="0.2">
      <c r="A64" s="5" t="str">
        <f t="shared" si="1"/>
        <v>LowerGI - Anus12001-20053</v>
      </c>
      <c r="B64" s="3" t="s">
        <v>47</v>
      </c>
      <c r="C64" s="3">
        <v>1</v>
      </c>
      <c r="D64" s="3" t="s">
        <v>131</v>
      </c>
      <c r="E64" s="3">
        <v>3</v>
      </c>
      <c r="F64" s="3">
        <v>299</v>
      </c>
      <c r="G64" s="3">
        <v>1.2287707759350499</v>
      </c>
      <c r="H64" s="3">
        <v>1.0222573430147299</v>
      </c>
      <c r="I64" s="3">
        <v>0.90638475260232998</v>
      </c>
      <c r="J64" s="3">
        <v>1.13812993342713</v>
      </c>
      <c r="K64" s="3">
        <v>1.6792934971164699</v>
      </c>
      <c r="L64" s="3">
        <v>22.893587773949999</v>
      </c>
      <c r="M64" s="6" t="s">
        <v>100</v>
      </c>
      <c r="N64" s="6" t="s">
        <v>179</v>
      </c>
    </row>
    <row r="65" spans="1:14" x14ac:dyDescent="0.2">
      <c r="A65" s="5" t="str">
        <f t="shared" si="1"/>
        <v>LowerGI - Anus12001-20054</v>
      </c>
      <c r="B65" s="3" t="s">
        <v>47</v>
      </c>
      <c r="C65" s="3">
        <v>1</v>
      </c>
      <c r="D65" s="3" t="s">
        <v>131</v>
      </c>
      <c r="E65" s="3">
        <v>4</v>
      </c>
      <c r="F65" s="3">
        <v>318</v>
      </c>
      <c r="G65" s="3">
        <v>1.30515950896123</v>
      </c>
      <c r="H65" s="3">
        <v>1.19900334625729</v>
      </c>
      <c r="I65" s="3">
        <v>1.06721927916541</v>
      </c>
      <c r="J65" s="3">
        <v>1.3307874133491699</v>
      </c>
      <c r="K65" s="3">
        <v>1.96963957867284</v>
      </c>
      <c r="L65" s="3">
        <v>30.200555650083999</v>
      </c>
      <c r="M65" s="6" t="s">
        <v>100</v>
      </c>
      <c r="N65" s="6" t="s">
        <v>179</v>
      </c>
    </row>
    <row r="66" spans="1:14" x14ac:dyDescent="0.2">
      <c r="A66" s="5" t="str">
        <f t="shared" si="1"/>
        <v>LowerGI - Anus12001-20055</v>
      </c>
      <c r="B66" s="3" t="s">
        <v>47</v>
      </c>
      <c r="C66" s="3">
        <v>1</v>
      </c>
      <c r="D66" s="3" t="s">
        <v>131</v>
      </c>
      <c r="E66" s="3">
        <v>5</v>
      </c>
      <c r="F66" s="3">
        <v>346</v>
      </c>
      <c r="G66" s="3">
        <v>1.41514907266222</v>
      </c>
      <c r="H66" s="3">
        <v>1.5415171404575301</v>
      </c>
      <c r="I66" s="3">
        <v>1.3790870896846099</v>
      </c>
      <c r="J66" s="3">
        <v>1.70394719123045</v>
      </c>
      <c r="K66" s="3">
        <v>2.5322974956870699</v>
      </c>
      <c r="L66" s="3">
        <v>40.274835104659999</v>
      </c>
      <c r="M66" s="6" t="s">
        <v>100</v>
      </c>
      <c r="N66" s="6" t="s">
        <v>179</v>
      </c>
    </row>
    <row r="67" spans="1:14" x14ac:dyDescent="0.2">
      <c r="A67" s="5" t="str">
        <f t="shared" si="1"/>
        <v>LowerGI - Anus12001-20056</v>
      </c>
      <c r="B67" s="3" t="s">
        <v>47</v>
      </c>
      <c r="C67" s="3">
        <v>1</v>
      </c>
      <c r="D67" s="3" t="s">
        <v>131</v>
      </c>
      <c r="E67" s="3">
        <v>6</v>
      </c>
      <c r="F67" s="3">
        <v>1403</v>
      </c>
      <c r="G67" s="3">
        <v>1.1483250455585501</v>
      </c>
      <c r="H67" s="3">
        <v>1.01523680837732</v>
      </c>
      <c r="I67" s="3">
        <v>0.962112340742595</v>
      </c>
      <c r="J67" s="3">
        <v>1.06836127601205</v>
      </c>
      <c r="K67" s="3">
        <v>0</v>
      </c>
      <c r="L67" s="3">
        <v>106.968048102738</v>
      </c>
      <c r="M67" s="6" t="s">
        <v>100</v>
      </c>
      <c r="N67" s="6" t="s">
        <v>179</v>
      </c>
    </row>
    <row r="68" spans="1:14" x14ac:dyDescent="0.2">
      <c r="A68" s="5" t="str">
        <f t="shared" si="1"/>
        <v>LowerGI - Anus12006-20101</v>
      </c>
      <c r="B68" s="3" t="s">
        <v>48</v>
      </c>
      <c r="C68" s="3">
        <v>1</v>
      </c>
      <c r="D68" s="3" t="s">
        <v>131</v>
      </c>
      <c r="E68" s="3">
        <v>1</v>
      </c>
      <c r="F68" s="3">
        <v>282</v>
      </c>
      <c r="G68" s="3">
        <v>1.1039984553417399</v>
      </c>
      <c r="H68" s="3">
        <v>0.87048054093716998</v>
      </c>
      <c r="I68" s="3">
        <v>0.76888127167267295</v>
      </c>
      <c r="J68" s="3">
        <v>0.97207981020166701</v>
      </c>
      <c r="K68" s="3">
        <v>1</v>
      </c>
      <c r="L68" s="3">
        <v>0</v>
      </c>
      <c r="M68" s="6" t="s">
        <v>100</v>
      </c>
      <c r="N68" s="6" t="s">
        <v>179</v>
      </c>
    </row>
    <row r="69" spans="1:14" x14ac:dyDescent="0.2">
      <c r="A69" s="5" t="str">
        <f t="shared" si="1"/>
        <v>LowerGI - Anus12006-20102</v>
      </c>
      <c r="B69" s="3" t="s">
        <v>48</v>
      </c>
      <c r="C69" s="3">
        <v>1</v>
      </c>
      <c r="D69" s="3" t="s">
        <v>131</v>
      </c>
      <c r="E69" s="3">
        <v>2</v>
      </c>
      <c r="F69" s="3">
        <v>314</v>
      </c>
      <c r="G69" s="3">
        <v>1.23943573464534</v>
      </c>
      <c r="H69" s="3">
        <v>0.92781393429318604</v>
      </c>
      <c r="I69" s="3">
        <v>0.82518917819562898</v>
      </c>
      <c r="J69" s="3">
        <v>1.0304386903907401</v>
      </c>
      <c r="K69" s="3">
        <v>1.0658640723827</v>
      </c>
      <c r="L69" s="3">
        <v>5.2878202794640004</v>
      </c>
      <c r="M69" s="6" t="s">
        <v>100</v>
      </c>
      <c r="N69" s="6" t="s">
        <v>179</v>
      </c>
    </row>
    <row r="70" spans="1:14" x14ac:dyDescent="0.2">
      <c r="A70" s="5" t="str">
        <f t="shared" si="1"/>
        <v>LowerGI - Anus12006-20103</v>
      </c>
      <c r="B70" s="3" t="s">
        <v>48</v>
      </c>
      <c r="C70" s="3">
        <v>1</v>
      </c>
      <c r="D70" s="3" t="s">
        <v>131</v>
      </c>
      <c r="E70" s="3">
        <v>3</v>
      </c>
      <c r="F70" s="3">
        <v>326</v>
      </c>
      <c r="G70" s="3">
        <v>1.2897905835079899</v>
      </c>
      <c r="H70" s="3">
        <v>1.0739059063424601</v>
      </c>
      <c r="I70" s="3">
        <v>0.95732873795576301</v>
      </c>
      <c r="J70" s="3">
        <v>1.1904830747291599</v>
      </c>
      <c r="K70" s="3">
        <v>1.2336931796157999</v>
      </c>
      <c r="L70" s="3">
        <v>10.33175186808</v>
      </c>
      <c r="M70" s="6" t="s">
        <v>100</v>
      </c>
      <c r="N70" s="6" t="s">
        <v>179</v>
      </c>
    </row>
    <row r="71" spans="1:14" x14ac:dyDescent="0.2">
      <c r="A71" s="5" t="str">
        <f t="shared" si="1"/>
        <v>LowerGI - Anus12006-20104</v>
      </c>
      <c r="B71" s="3" t="s">
        <v>48</v>
      </c>
      <c r="C71" s="3">
        <v>1</v>
      </c>
      <c r="D71" s="3" t="s">
        <v>131</v>
      </c>
      <c r="E71" s="3">
        <v>4</v>
      </c>
      <c r="F71" s="3">
        <v>344</v>
      </c>
      <c r="G71" s="3">
        <v>1.36165809105748</v>
      </c>
      <c r="H71" s="3">
        <v>1.2596393407996</v>
      </c>
      <c r="I71" s="3">
        <v>1.1265255455121199</v>
      </c>
      <c r="J71" s="3">
        <v>1.39275313608708</v>
      </c>
      <c r="K71" s="3">
        <v>1.44706203247629</v>
      </c>
      <c r="L71" s="3">
        <v>19.939956481233999</v>
      </c>
      <c r="M71" s="6" t="s">
        <v>100</v>
      </c>
      <c r="N71" s="6" t="s">
        <v>179</v>
      </c>
    </row>
    <row r="72" spans="1:14" x14ac:dyDescent="0.2">
      <c r="A72" s="5" t="str">
        <f t="shared" si="1"/>
        <v>LowerGI - Anus12006-20105</v>
      </c>
      <c r="B72" s="3" t="s">
        <v>48</v>
      </c>
      <c r="C72" s="3">
        <v>1</v>
      </c>
      <c r="D72" s="3" t="s">
        <v>131</v>
      </c>
      <c r="E72" s="3">
        <v>5</v>
      </c>
      <c r="F72" s="3">
        <v>368</v>
      </c>
      <c r="G72" s="3">
        <v>1.45902876736889</v>
      </c>
      <c r="H72" s="3">
        <v>1.58303587016944</v>
      </c>
      <c r="I72" s="3">
        <v>1.42129382968858</v>
      </c>
      <c r="J72" s="3">
        <v>1.7447779106503001</v>
      </c>
      <c r="K72" s="3">
        <v>1.8185769764194</v>
      </c>
      <c r="L72" s="3">
        <v>32.238418823160004</v>
      </c>
      <c r="M72" s="6" t="s">
        <v>100</v>
      </c>
      <c r="N72" s="6" t="s">
        <v>179</v>
      </c>
    </row>
    <row r="73" spans="1:14" x14ac:dyDescent="0.2">
      <c r="A73" s="5" t="str">
        <f t="shared" si="1"/>
        <v>LowerGI - Anus12006-20106</v>
      </c>
      <c r="B73" s="3" t="s">
        <v>48</v>
      </c>
      <c r="C73" s="3">
        <v>1</v>
      </c>
      <c r="D73" s="3" t="s">
        <v>131</v>
      </c>
      <c r="E73" s="3">
        <v>6</v>
      </c>
      <c r="F73" s="3">
        <v>1634</v>
      </c>
      <c r="G73" s="3">
        <v>1.29028570660582</v>
      </c>
      <c r="H73" s="3">
        <v>1.1157560814321801</v>
      </c>
      <c r="I73" s="3">
        <v>1.0616558269609999</v>
      </c>
      <c r="J73" s="3">
        <v>1.16985633590336</v>
      </c>
      <c r="K73" s="3">
        <v>0</v>
      </c>
      <c r="L73" s="3">
        <v>67.797947451938001</v>
      </c>
      <c r="M73" s="6" t="s">
        <v>100</v>
      </c>
      <c r="N73" s="6" t="s">
        <v>179</v>
      </c>
    </row>
    <row r="74" spans="1:14" x14ac:dyDescent="0.2">
      <c r="A74" s="5" t="str">
        <f t="shared" si="1"/>
        <v>LowerGI - Anus21996-20001</v>
      </c>
      <c r="B74" s="3" t="s">
        <v>43</v>
      </c>
      <c r="C74" s="3">
        <v>2</v>
      </c>
      <c r="D74" s="3" t="s">
        <v>131</v>
      </c>
      <c r="E74" s="3">
        <v>1</v>
      </c>
      <c r="F74" s="3">
        <v>290</v>
      </c>
      <c r="G74" s="3">
        <v>1.18320081688184</v>
      </c>
      <c r="H74" s="3">
        <v>0.87304884083275702</v>
      </c>
      <c r="I74" s="3">
        <v>0.77256514216842698</v>
      </c>
      <c r="J74" s="3">
        <v>0.97353253949708696</v>
      </c>
      <c r="K74" s="3">
        <v>1</v>
      </c>
      <c r="L74" s="3">
        <v>0</v>
      </c>
      <c r="M74" s="6" t="s">
        <v>100</v>
      </c>
      <c r="N74" s="6" t="s">
        <v>179</v>
      </c>
    </row>
    <row r="75" spans="1:14" x14ac:dyDescent="0.2">
      <c r="A75" s="5" t="str">
        <f t="shared" si="1"/>
        <v>LowerGI - Anus21996-20002</v>
      </c>
      <c r="B75" s="3" t="s">
        <v>43</v>
      </c>
      <c r="C75" s="3">
        <v>2</v>
      </c>
      <c r="D75" s="3" t="s">
        <v>131</v>
      </c>
      <c r="E75" s="3">
        <v>2</v>
      </c>
      <c r="F75" s="3">
        <v>376</v>
      </c>
      <c r="G75" s="3">
        <v>1.51350639420224</v>
      </c>
      <c r="H75" s="3">
        <v>1.0805055796926</v>
      </c>
      <c r="I75" s="3">
        <v>0.97128885135618004</v>
      </c>
      <c r="J75" s="3">
        <v>1.18972230802902</v>
      </c>
      <c r="K75" s="3">
        <v>1.2376232911115901</v>
      </c>
      <c r="L75" s="3">
        <v>14.169502834288</v>
      </c>
      <c r="M75" s="6" t="s">
        <v>100</v>
      </c>
      <c r="N75" s="6" t="s">
        <v>179</v>
      </c>
    </row>
    <row r="76" spans="1:14" x14ac:dyDescent="0.2">
      <c r="A76" s="5" t="str">
        <f t="shared" si="1"/>
        <v>LowerGI - Anus21996-20003</v>
      </c>
      <c r="B76" s="3" t="s">
        <v>43</v>
      </c>
      <c r="C76" s="3">
        <v>2</v>
      </c>
      <c r="D76" s="3" t="s">
        <v>131</v>
      </c>
      <c r="E76" s="3">
        <v>3</v>
      </c>
      <c r="F76" s="3">
        <v>389</v>
      </c>
      <c r="G76" s="3">
        <v>1.55705169499687</v>
      </c>
      <c r="H76" s="3">
        <v>1.14354651179231</v>
      </c>
      <c r="I76" s="3">
        <v>1.02990549675286</v>
      </c>
      <c r="J76" s="3">
        <v>1.25718752683176</v>
      </c>
      <c r="K76" s="3">
        <v>1.3098310865421201</v>
      </c>
      <c r="L76" s="3">
        <v>17.052471536197999</v>
      </c>
      <c r="M76" s="6" t="s">
        <v>100</v>
      </c>
      <c r="N76" s="6" t="s">
        <v>179</v>
      </c>
    </row>
    <row r="77" spans="1:14" x14ac:dyDescent="0.2">
      <c r="A77" s="5" t="str">
        <f t="shared" si="1"/>
        <v>LowerGI - Anus21996-20004</v>
      </c>
      <c r="B77" s="3" t="s">
        <v>43</v>
      </c>
      <c r="C77" s="3">
        <v>2</v>
      </c>
      <c r="D77" s="3" t="s">
        <v>131</v>
      </c>
      <c r="E77" s="3">
        <v>4</v>
      </c>
      <c r="F77" s="3">
        <v>419</v>
      </c>
      <c r="G77" s="3">
        <v>1.66346149265298</v>
      </c>
      <c r="H77" s="3">
        <v>1.29962416790114</v>
      </c>
      <c r="I77" s="3">
        <v>1.1751822090397099</v>
      </c>
      <c r="J77" s="3">
        <v>1.4240661267625701</v>
      </c>
      <c r="K77" s="3">
        <v>1.4886041961426699</v>
      </c>
      <c r="L77" s="3">
        <v>25.578546885738</v>
      </c>
      <c r="M77" s="6" t="s">
        <v>100</v>
      </c>
      <c r="N77" s="6" t="s">
        <v>179</v>
      </c>
    </row>
    <row r="78" spans="1:14" x14ac:dyDescent="0.2">
      <c r="A78" s="5" t="str">
        <f t="shared" si="1"/>
        <v>LowerGI - Anus21996-20005</v>
      </c>
      <c r="B78" s="3" t="s">
        <v>43</v>
      </c>
      <c r="C78" s="3">
        <v>2</v>
      </c>
      <c r="D78" s="3" t="s">
        <v>131</v>
      </c>
      <c r="E78" s="3">
        <v>5</v>
      </c>
      <c r="F78" s="3">
        <v>441</v>
      </c>
      <c r="G78" s="3">
        <v>1.7189441364203999</v>
      </c>
      <c r="H78" s="3">
        <v>1.47658556203685</v>
      </c>
      <c r="I78" s="3">
        <v>1.3387709095800799</v>
      </c>
      <c r="J78" s="3">
        <v>1.61440021449362</v>
      </c>
      <c r="K78" s="3">
        <v>1.69129777508027</v>
      </c>
      <c r="L78" s="3">
        <v>34.602518469118003</v>
      </c>
      <c r="M78" s="6" t="s">
        <v>100</v>
      </c>
      <c r="N78" s="6" t="s">
        <v>179</v>
      </c>
    </row>
    <row r="79" spans="1:14" x14ac:dyDescent="0.2">
      <c r="A79" s="5" t="str">
        <f t="shared" si="1"/>
        <v>LowerGI - Anus21996-20006</v>
      </c>
      <c r="B79" s="3" t="s">
        <v>43</v>
      </c>
      <c r="C79" s="3">
        <v>2</v>
      </c>
      <c r="D79" s="3" t="s">
        <v>131</v>
      </c>
      <c r="E79" s="3">
        <v>6</v>
      </c>
      <c r="F79" s="3">
        <v>1915</v>
      </c>
      <c r="G79" s="3">
        <v>1.52980199273525</v>
      </c>
      <c r="H79" s="3">
        <v>1.1676567672355</v>
      </c>
      <c r="I79" s="3">
        <v>1.11535855022206</v>
      </c>
      <c r="J79" s="3">
        <v>1.2199549842489401</v>
      </c>
      <c r="K79" s="3">
        <v>0</v>
      </c>
      <c r="L79" s="3">
        <v>91.403039725342012</v>
      </c>
      <c r="M79" s="6" t="s">
        <v>100</v>
      </c>
      <c r="N79" s="6" t="s">
        <v>179</v>
      </c>
    </row>
    <row r="80" spans="1:14" x14ac:dyDescent="0.2">
      <c r="A80" s="5" t="str">
        <f t="shared" si="1"/>
        <v>LowerGI - Anus22001-20051</v>
      </c>
      <c r="B80" s="3" t="s">
        <v>47</v>
      </c>
      <c r="C80" s="3">
        <v>2</v>
      </c>
      <c r="D80" s="3" t="s">
        <v>131</v>
      </c>
      <c r="E80" s="3">
        <v>1</v>
      </c>
      <c r="F80" s="3">
        <v>373</v>
      </c>
      <c r="G80" s="3">
        <v>1.4826016104789801</v>
      </c>
      <c r="H80" s="3">
        <v>1.0930291524359199</v>
      </c>
      <c r="I80" s="3">
        <v>0.982103140138467</v>
      </c>
      <c r="J80" s="3">
        <v>1.2039551647333699</v>
      </c>
      <c r="K80" s="3">
        <v>1</v>
      </c>
      <c r="L80" s="3">
        <v>0</v>
      </c>
      <c r="M80" s="6" t="s">
        <v>100</v>
      </c>
      <c r="N80" s="6" t="s">
        <v>179</v>
      </c>
    </row>
    <row r="81" spans="1:14" x14ac:dyDescent="0.2">
      <c r="A81" s="5" t="str">
        <f t="shared" si="1"/>
        <v>LowerGI - Anus22001-20052</v>
      </c>
      <c r="B81" s="3" t="s">
        <v>47</v>
      </c>
      <c r="C81" s="3">
        <v>2</v>
      </c>
      <c r="D81" s="3" t="s">
        <v>131</v>
      </c>
      <c r="E81" s="3">
        <v>2</v>
      </c>
      <c r="F81" s="3">
        <v>389</v>
      </c>
      <c r="G81" s="3">
        <v>1.5326709699392</v>
      </c>
      <c r="H81" s="3">
        <v>1.0316841347344901</v>
      </c>
      <c r="I81" s="3">
        <v>0.929159549103451</v>
      </c>
      <c r="J81" s="3">
        <v>1.13420872036553</v>
      </c>
      <c r="K81" s="3">
        <v>0.94387613764489398</v>
      </c>
      <c r="L81" s="3">
        <v>-1.9479344326400001</v>
      </c>
      <c r="M81" s="6" t="s">
        <v>100</v>
      </c>
      <c r="N81" s="6" t="s">
        <v>179</v>
      </c>
    </row>
    <row r="82" spans="1:14" x14ac:dyDescent="0.2">
      <c r="A82" s="5" t="str">
        <f t="shared" si="1"/>
        <v>LowerGI - Anus22001-20053</v>
      </c>
      <c r="B82" s="3" t="s">
        <v>47</v>
      </c>
      <c r="C82" s="3">
        <v>2</v>
      </c>
      <c r="D82" s="3" t="s">
        <v>131</v>
      </c>
      <c r="E82" s="3">
        <v>3</v>
      </c>
      <c r="F82" s="3">
        <v>423</v>
      </c>
      <c r="G82" s="3">
        <v>1.65851556583513</v>
      </c>
      <c r="H82" s="3">
        <v>1.1564692581503899</v>
      </c>
      <c r="I82" s="3">
        <v>1.0462595175253699</v>
      </c>
      <c r="J82" s="3">
        <v>1.2666789987754099</v>
      </c>
      <c r="K82" s="3">
        <v>1.0580406346647699</v>
      </c>
      <c r="L82" s="3">
        <v>4.8543374698699999</v>
      </c>
      <c r="M82" s="6" t="s">
        <v>100</v>
      </c>
      <c r="N82" s="6" t="s">
        <v>179</v>
      </c>
    </row>
    <row r="83" spans="1:14" x14ac:dyDescent="0.2">
      <c r="A83" s="5" t="str">
        <f t="shared" si="1"/>
        <v>LowerGI - Anus22001-20054</v>
      </c>
      <c r="B83" s="3" t="s">
        <v>47</v>
      </c>
      <c r="C83" s="3">
        <v>2</v>
      </c>
      <c r="D83" s="3" t="s">
        <v>131</v>
      </c>
      <c r="E83" s="3">
        <v>4</v>
      </c>
      <c r="F83" s="3">
        <v>480</v>
      </c>
      <c r="G83" s="3">
        <v>1.87267948677034</v>
      </c>
      <c r="H83" s="3">
        <v>1.4956172953270099</v>
      </c>
      <c r="I83" s="3">
        <v>1.3618173514195799</v>
      </c>
      <c r="J83" s="3">
        <v>1.6294172392344399</v>
      </c>
      <c r="K83" s="3">
        <v>1.36832333519549</v>
      </c>
      <c r="L83" s="3">
        <v>21.137152731996</v>
      </c>
      <c r="M83" s="6" t="s">
        <v>100</v>
      </c>
      <c r="N83" s="6" t="s">
        <v>179</v>
      </c>
    </row>
    <row r="84" spans="1:14" x14ac:dyDescent="0.2">
      <c r="A84" s="5" t="str">
        <f t="shared" si="1"/>
        <v>LowerGI - Anus22001-20055</v>
      </c>
      <c r="B84" s="3" t="s">
        <v>47</v>
      </c>
      <c r="C84" s="3">
        <v>2</v>
      </c>
      <c r="D84" s="3" t="s">
        <v>131</v>
      </c>
      <c r="E84" s="3">
        <v>5</v>
      </c>
      <c r="F84" s="3">
        <v>462</v>
      </c>
      <c r="G84" s="3">
        <v>1.7993532610278899</v>
      </c>
      <c r="H84" s="3">
        <v>1.6424758312490999</v>
      </c>
      <c r="I84" s="3">
        <v>1.49270264420914</v>
      </c>
      <c r="J84" s="3">
        <v>1.79224901828906</v>
      </c>
      <c r="K84" s="3">
        <v>1.50268254747706</v>
      </c>
      <c r="L84" s="3">
        <v>28.539375361428</v>
      </c>
      <c r="M84" s="6" t="s">
        <v>100</v>
      </c>
      <c r="N84" s="6" t="s">
        <v>179</v>
      </c>
    </row>
    <row r="85" spans="1:14" x14ac:dyDescent="0.2">
      <c r="A85" s="5" t="str">
        <f t="shared" si="1"/>
        <v>LowerGI - Anus22001-20056</v>
      </c>
      <c r="B85" s="3" t="s">
        <v>47</v>
      </c>
      <c r="C85" s="3">
        <v>2</v>
      </c>
      <c r="D85" s="3" t="s">
        <v>131</v>
      </c>
      <c r="E85" s="3">
        <v>6</v>
      </c>
      <c r="F85" s="3">
        <v>2127</v>
      </c>
      <c r="G85" s="3">
        <v>1.6701824517675301</v>
      </c>
      <c r="H85" s="3">
        <v>1.2645919984031999</v>
      </c>
      <c r="I85" s="3">
        <v>1.2108488931794399</v>
      </c>
      <c r="J85" s="3">
        <v>1.3183351036269599</v>
      </c>
      <c r="K85" s="3">
        <v>0</v>
      </c>
      <c r="L85" s="3">
        <v>52.582931130654003</v>
      </c>
      <c r="M85" s="6" t="s">
        <v>100</v>
      </c>
      <c r="N85" s="6" t="s">
        <v>179</v>
      </c>
    </row>
    <row r="86" spans="1:14" x14ac:dyDescent="0.2">
      <c r="A86" s="5" t="str">
        <f t="shared" si="1"/>
        <v>LowerGI - Anus22006-20101</v>
      </c>
      <c r="B86" s="3" t="s">
        <v>48</v>
      </c>
      <c r="C86" s="3">
        <v>2</v>
      </c>
      <c r="D86" s="3" t="s">
        <v>131</v>
      </c>
      <c r="E86" s="3">
        <v>1</v>
      </c>
      <c r="F86" s="3">
        <v>451</v>
      </c>
      <c r="G86" s="3">
        <v>1.7399719552014701</v>
      </c>
      <c r="H86" s="3">
        <v>1.2659714858467099</v>
      </c>
      <c r="I86" s="3">
        <v>1.1491314384804501</v>
      </c>
      <c r="J86" s="3">
        <v>1.38281153321297</v>
      </c>
      <c r="K86" s="3">
        <v>1</v>
      </c>
      <c r="L86" s="3">
        <v>0</v>
      </c>
      <c r="M86" s="6" t="s">
        <v>100</v>
      </c>
      <c r="N86" s="6" t="s">
        <v>179</v>
      </c>
    </row>
    <row r="87" spans="1:14" x14ac:dyDescent="0.2">
      <c r="A87" s="5" t="str">
        <f t="shared" ref="A87:A150" si="2">D87&amp;C87&amp;B87&amp;E87</f>
        <v>LowerGI - Anus22006-20102</v>
      </c>
      <c r="B87" s="3" t="s">
        <v>48</v>
      </c>
      <c r="C87" s="3">
        <v>2</v>
      </c>
      <c r="D87" s="3" t="s">
        <v>131</v>
      </c>
      <c r="E87" s="3">
        <v>2</v>
      </c>
      <c r="F87" s="3">
        <v>506</v>
      </c>
      <c r="G87" s="3">
        <v>1.9353988348286999</v>
      </c>
      <c r="H87" s="3">
        <v>1.3315719634375101</v>
      </c>
      <c r="I87" s="3">
        <v>1.2155485988960999</v>
      </c>
      <c r="J87" s="3">
        <v>1.44759532797892</v>
      </c>
      <c r="K87" s="3">
        <v>1.05181829000432</v>
      </c>
      <c r="L87" s="3">
        <v>5.2218141447240001</v>
      </c>
      <c r="M87" s="6" t="s">
        <v>100</v>
      </c>
      <c r="N87" s="6" t="s">
        <v>179</v>
      </c>
    </row>
    <row r="88" spans="1:14" x14ac:dyDescent="0.2">
      <c r="A88" s="5" t="str">
        <f t="shared" si="2"/>
        <v>LowerGI - Anus22006-20103</v>
      </c>
      <c r="B88" s="3" t="s">
        <v>48</v>
      </c>
      <c r="C88" s="3">
        <v>2</v>
      </c>
      <c r="D88" s="3" t="s">
        <v>131</v>
      </c>
      <c r="E88" s="3">
        <v>3</v>
      </c>
      <c r="F88" s="3">
        <v>566</v>
      </c>
      <c r="G88" s="3">
        <v>2.1608488547310198</v>
      </c>
      <c r="H88" s="3">
        <v>1.5868513645590301</v>
      </c>
      <c r="I88" s="3">
        <v>1.4561187022697999</v>
      </c>
      <c r="J88" s="3">
        <v>1.7175840268482601</v>
      </c>
      <c r="K88" s="3">
        <v>1.2534653286426201</v>
      </c>
      <c r="L88" s="3">
        <v>22.606747400284</v>
      </c>
      <c r="M88" s="6" t="s">
        <v>100</v>
      </c>
      <c r="N88" s="6" t="s">
        <v>179</v>
      </c>
    </row>
    <row r="89" spans="1:14" x14ac:dyDescent="0.2">
      <c r="A89" s="5" t="str">
        <f t="shared" si="2"/>
        <v>LowerGI - Anus22006-20104</v>
      </c>
      <c r="B89" s="3" t="s">
        <v>48</v>
      </c>
      <c r="C89" s="3">
        <v>2</v>
      </c>
      <c r="D89" s="3" t="s">
        <v>131</v>
      </c>
      <c r="E89" s="3">
        <v>4</v>
      </c>
      <c r="F89" s="3">
        <v>538</v>
      </c>
      <c r="G89" s="3">
        <v>2.0514272213868199</v>
      </c>
      <c r="H89" s="3">
        <v>1.6516245226086399</v>
      </c>
      <c r="I89" s="3">
        <v>1.5120596074235</v>
      </c>
      <c r="J89" s="3">
        <v>1.79118943779378</v>
      </c>
      <c r="K89" s="3">
        <v>1.3046301129792</v>
      </c>
      <c r="L89" s="3">
        <v>24.645137452983999</v>
      </c>
      <c r="M89" s="6" t="s">
        <v>100</v>
      </c>
      <c r="N89" s="6" t="s">
        <v>179</v>
      </c>
    </row>
    <row r="90" spans="1:14" x14ac:dyDescent="0.2">
      <c r="A90" s="5" t="str">
        <f t="shared" si="2"/>
        <v>LowerGI - Anus22006-20105</v>
      </c>
      <c r="B90" s="3" t="s">
        <v>48</v>
      </c>
      <c r="C90" s="3">
        <v>2</v>
      </c>
      <c r="D90" s="3" t="s">
        <v>131</v>
      </c>
      <c r="E90" s="3">
        <v>5</v>
      </c>
      <c r="F90" s="3">
        <v>524</v>
      </c>
      <c r="G90" s="3">
        <v>1.9957044366299701</v>
      </c>
      <c r="H90" s="3">
        <v>1.94025402078679</v>
      </c>
      <c r="I90" s="3">
        <v>1.7741236555131901</v>
      </c>
      <c r="J90" s="3">
        <v>2.1063843860603901</v>
      </c>
      <c r="K90" s="3">
        <v>1.5326206336228101</v>
      </c>
      <c r="L90" s="3">
        <v>33.896668921396</v>
      </c>
      <c r="M90" s="6" t="s">
        <v>100</v>
      </c>
      <c r="N90" s="6" t="s">
        <v>179</v>
      </c>
    </row>
    <row r="91" spans="1:14" x14ac:dyDescent="0.2">
      <c r="A91" s="5" t="str">
        <f t="shared" si="2"/>
        <v>LowerGI - Anus22006-20106</v>
      </c>
      <c r="B91" s="3" t="s">
        <v>48</v>
      </c>
      <c r="C91" s="3">
        <v>2</v>
      </c>
      <c r="D91" s="3" t="s">
        <v>131</v>
      </c>
      <c r="E91" s="3">
        <v>6</v>
      </c>
      <c r="F91" s="3">
        <v>2585</v>
      </c>
      <c r="G91" s="3">
        <v>1.9772083786488199</v>
      </c>
      <c r="H91" s="3">
        <v>1.5339006449271599</v>
      </c>
      <c r="I91" s="3">
        <v>1.47476858236928</v>
      </c>
      <c r="J91" s="3">
        <v>1.5930327074850399</v>
      </c>
      <c r="K91" s="3">
        <v>0</v>
      </c>
      <c r="L91" s="3">
        <v>86.370367919388002</v>
      </c>
      <c r="M91" s="6" t="s">
        <v>100</v>
      </c>
      <c r="N91" s="6" t="s">
        <v>179</v>
      </c>
    </row>
    <row r="92" spans="1:14" x14ac:dyDescent="0.2">
      <c r="A92" s="5" t="str">
        <f t="shared" si="2"/>
        <v>LowerGI - Anus31996-20001</v>
      </c>
      <c r="B92" s="3" t="s">
        <v>43</v>
      </c>
      <c r="C92" s="3">
        <v>3</v>
      </c>
      <c r="D92" s="3" t="s">
        <v>131</v>
      </c>
      <c r="E92" s="3">
        <v>1</v>
      </c>
      <c r="F92" s="3">
        <v>471</v>
      </c>
      <c r="G92" s="3">
        <v>0.97940710270605602</v>
      </c>
      <c r="H92" s="3">
        <v>0.76972488415579998</v>
      </c>
      <c r="I92" s="3">
        <v>0.70020946516595595</v>
      </c>
      <c r="J92" s="3">
        <v>0.83924030314564402</v>
      </c>
      <c r="K92" s="3">
        <v>1</v>
      </c>
      <c r="L92" s="3">
        <v>0</v>
      </c>
      <c r="M92" s="6" t="s">
        <v>100</v>
      </c>
      <c r="N92" s="6" t="s">
        <v>179</v>
      </c>
    </row>
    <row r="93" spans="1:14" x14ac:dyDescent="0.2">
      <c r="A93" s="5" t="str">
        <f t="shared" si="2"/>
        <v>LowerGI - Anus31996-20002</v>
      </c>
      <c r="B93" s="3" t="s">
        <v>43</v>
      </c>
      <c r="C93" s="3">
        <v>3</v>
      </c>
      <c r="D93" s="3" t="s">
        <v>131</v>
      </c>
      <c r="E93" s="3">
        <v>2</v>
      </c>
      <c r="F93" s="3">
        <v>600</v>
      </c>
      <c r="G93" s="3">
        <v>1.2377195528828899</v>
      </c>
      <c r="H93" s="3">
        <v>0.943817585039326</v>
      </c>
      <c r="I93" s="3">
        <v>0.86829644958132701</v>
      </c>
      <c r="J93" s="3">
        <v>1.0193387204973201</v>
      </c>
      <c r="K93" s="3">
        <v>1.2261752276262501</v>
      </c>
      <c r="L93" s="3">
        <v>21.39987448254</v>
      </c>
      <c r="M93" s="6" t="s">
        <v>100</v>
      </c>
      <c r="N93" s="6" t="s">
        <v>179</v>
      </c>
    </row>
    <row r="94" spans="1:14" x14ac:dyDescent="0.2">
      <c r="A94" s="5" t="str">
        <f t="shared" si="2"/>
        <v>LowerGI - Anus31996-20003</v>
      </c>
      <c r="B94" s="3" t="s">
        <v>43</v>
      </c>
      <c r="C94" s="3">
        <v>3</v>
      </c>
      <c r="D94" s="3" t="s">
        <v>131</v>
      </c>
      <c r="E94" s="3">
        <v>3</v>
      </c>
      <c r="F94" s="3">
        <v>633</v>
      </c>
      <c r="G94" s="3">
        <v>1.3008301166215801</v>
      </c>
      <c r="H94" s="3">
        <v>1.00802510463352</v>
      </c>
      <c r="I94" s="3">
        <v>0.92949691877374296</v>
      </c>
      <c r="J94" s="3">
        <v>1.0865532904933</v>
      </c>
      <c r="K94" s="3">
        <v>1.30959142075688</v>
      </c>
      <c r="L94" s="3">
        <v>29.121435918402</v>
      </c>
      <c r="M94" s="6" t="s">
        <v>100</v>
      </c>
      <c r="N94" s="6" t="s">
        <v>179</v>
      </c>
    </row>
    <row r="95" spans="1:14" x14ac:dyDescent="0.2">
      <c r="A95" s="5" t="str">
        <f t="shared" si="2"/>
        <v>LowerGI - Anus31996-20004</v>
      </c>
      <c r="B95" s="3" t="s">
        <v>43</v>
      </c>
      <c r="C95" s="3">
        <v>3</v>
      </c>
      <c r="D95" s="3" t="s">
        <v>131</v>
      </c>
      <c r="E95" s="3">
        <v>4</v>
      </c>
      <c r="F95" s="3">
        <v>687</v>
      </c>
      <c r="G95" s="3">
        <v>1.4021656663020801</v>
      </c>
      <c r="H95" s="3">
        <v>1.17328993033294</v>
      </c>
      <c r="I95" s="3">
        <v>1.0855528766418501</v>
      </c>
      <c r="J95" s="3">
        <v>1.26102698402403</v>
      </c>
      <c r="K95" s="3">
        <v>1.52429777766604</v>
      </c>
      <c r="L95" s="3">
        <v>44.315588590874</v>
      </c>
      <c r="M95" s="6" t="s">
        <v>100</v>
      </c>
      <c r="N95" s="6" t="s">
        <v>179</v>
      </c>
    </row>
    <row r="96" spans="1:14" x14ac:dyDescent="0.2">
      <c r="A96" s="5" t="str">
        <f t="shared" si="2"/>
        <v>LowerGI - Anus31996-20005</v>
      </c>
      <c r="B96" s="3" t="s">
        <v>43</v>
      </c>
      <c r="C96" s="3">
        <v>3</v>
      </c>
      <c r="D96" s="3" t="s">
        <v>131</v>
      </c>
      <c r="E96" s="3">
        <v>5</v>
      </c>
      <c r="F96" s="3">
        <v>773</v>
      </c>
      <c r="G96" s="3">
        <v>1.5455629766127299</v>
      </c>
      <c r="H96" s="3">
        <v>1.4581033416835401</v>
      </c>
      <c r="I96" s="3">
        <v>1.3553124508963701</v>
      </c>
      <c r="J96" s="3">
        <v>1.56089423247071</v>
      </c>
      <c r="K96" s="3">
        <v>1.8943175304547</v>
      </c>
      <c r="L96" s="3">
        <v>68.834694386394006</v>
      </c>
      <c r="M96" s="6" t="s">
        <v>100</v>
      </c>
      <c r="N96" s="6" t="s">
        <v>179</v>
      </c>
    </row>
    <row r="97" spans="1:14" x14ac:dyDescent="0.2">
      <c r="A97" s="5" t="str">
        <f t="shared" si="2"/>
        <v>LowerGI - Anus31996-20006</v>
      </c>
      <c r="B97" s="3" t="s">
        <v>43</v>
      </c>
      <c r="C97" s="3">
        <v>3</v>
      </c>
      <c r="D97" s="3" t="s">
        <v>131</v>
      </c>
      <c r="E97" s="3">
        <v>6</v>
      </c>
      <c r="F97" s="3">
        <v>3164</v>
      </c>
      <c r="G97" s="3">
        <v>1.29545995291298</v>
      </c>
      <c r="H97" s="3">
        <v>1.0611548710346601</v>
      </c>
      <c r="I97" s="3">
        <v>1.0241791538898699</v>
      </c>
      <c r="J97" s="3">
        <v>1.0981305881794501</v>
      </c>
      <c r="K97" s="3">
        <v>0</v>
      </c>
      <c r="L97" s="3">
        <v>163.67159337820999</v>
      </c>
      <c r="M97" s="6" t="s">
        <v>100</v>
      </c>
      <c r="N97" s="6" t="s">
        <v>179</v>
      </c>
    </row>
    <row r="98" spans="1:14" x14ac:dyDescent="0.2">
      <c r="A98" s="5" t="str">
        <f t="shared" si="2"/>
        <v>LowerGI - Anus32001-20051</v>
      </c>
      <c r="B98" s="3" t="s">
        <v>47</v>
      </c>
      <c r="C98" s="3">
        <v>3</v>
      </c>
      <c r="D98" s="3" t="s">
        <v>131</v>
      </c>
      <c r="E98" s="3">
        <v>1</v>
      </c>
      <c r="F98" s="3">
        <v>555</v>
      </c>
      <c r="G98" s="3">
        <v>1.1148835690930401</v>
      </c>
      <c r="H98" s="3">
        <v>0.86139737295656305</v>
      </c>
      <c r="I98" s="3">
        <v>0.789731379968588</v>
      </c>
      <c r="J98" s="3">
        <v>0.93306336594453798</v>
      </c>
      <c r="K98" s="3">
        <v>1</v>
      </c>
      <c r="L98" s="3">
        <v>0</v>
      </c>
      <c r="M98" s="6" t="s">
        <v>100</v>
      </c>
      <c r="N98" s="6" t="s">
        <v>179</v>
      </c>
    </row>
    <row r="99" spans="1:14" x14ac:dyDescent="0.2">
      <c r="A99" s="5" t="str">
        <f t="shared" si="2"/>
        <v>LowerGI - Anus32001-20052</v>
      </c>
      <c r="B99" s="3" t="s">
        <v>47</v>
      </c>
      <c r="C99" s="3">
        <v>3</v>
      </c>
      <c r="D99" s="3" t="s">
        <v>131</v>
      </c>
      <c r="E99" s="3">
        <v>2</v>
      </c>
      <c r="F99" s="3">
        <v>647</v>
      </c>
      <c r="G99" s="3">
        <v>1.29950590254863</v>
      </c>
      <c r="H99" s="3">
        <v>0.93917484050851197</v>
      </c>
      <c r="I99" s="3">
        <v>0.866806205566512</v>
      </c>
      <c r="J99" s="3">
        <v>1.0115434754505099</v>
      </c>
      <c r="K99" s="3">
        <v>1.09029220426456</v>
      </c>
      <c r="L99" s="3">
        <v>11.256341995698</v>
      </c>
      <c r="M99" s="6" t="s">
        <v>100</v>
      </c>
      <c r="N99" s="6" t="s">
        <v>179</v>
      </c>
    </row>
    <row r="100" spans="1:14" x14ac:dyDescent="0.2">
      <c r="A100" s="5" t="str">
        <f t="shared" si="2"/>
        <v>LowerGI - Anus32001-20053</v>
      </c>
      <c r="B100" s="3" t="s">
        <v>47</v>
      </c>
      <c r="C100" s="3">
        <v>3</v>
      </c>
      <c r="D100" s="3" t="s">
        <v>131</v>
      </c>
      <c r="E100" s="3">
        <v>3</v>
      </c>
      <c r="F100" s="3">
        <v>722</v>
      </c>
      <c r="G100" s="3">
        <v>1.4486938840799299</v>
      </c>
      <c r="H100" s="3">
        <v>1.09169452498181</v>
      </c>
      <c r="I100" s="3">
        <v>1.0120623450274</v>
      </c>
      <c r="J100" s="3">
        <v>1.1713267049362199</v>
      </c>
      <c r="K100" s="3">
        <v>1.2673529769829699</v>
      </c>
      <c r="L100" s="3">
        <v>28.210835774082</v>
      </c>
      <c r="M100" s="6" t="s">
        <v>100</v>
      </c>
      <c r="N100" s="6" t="s">
        <v>179</v>
      </c>
    </row>
    <row r="101" spans="1:14" x14ac:dyDescent="0.2">
      <c r="A101" s="5" t="str">
        <f t="shared" si="2"/>
        <v>LowerGI - Anus32001-20054</v>
      </c>
      <c r="B101" s="3" t="s">
        <v>47</v>
      </c>
      <c r="C101" s="3">
        <v>3</v>
      </c>
      <c r="D101" s="3" t="s">
        <v>131</v>
      </c>
      <c r="E101" s="3">
        <v>4</v>
      </c>
      <c r="F101" s="3">
        <v>798</v>
      </c>
      <c r="G101" s="3">
        <v>1.5961098123550901</v>
      </c>
      <c r="H101" s="3">
        <v>1.3552596006845199</v>
      </c>
      <c r="I101" s="3">
        <v>1.2612272878553701</v>
      </c>
      <c r="J101" s="3">
        <v>1.4492919135136699</v>
      </c>
      <c r="K101" s="3">
        <v>1.57332683292599</v>
      </c>
      <c r="L101" s="3">
        <v>51.932121327803998</v>
      </c>
      <c r="M101" s="6" t="s">
        <v>100</v>
      </c>
      <c r="N101" s="6" t="s">
        <v>179</v>
      </c>
    </row>
    <row r="102" spans="1:14" x14ac:dyDescent="0.2">
      <c r="A102" s="5" t="str">
        <f t="shared" si="2"/>
        <v>LowerGI - Anus32001-20055</v>
      </c>
      <c r="B102" s="3" t="s">
        <v>47</v>
      </c>
      <c r="C102" s="3">
        <v>3</v>
      </c>
      <c r="D102" s="3" t="s">
        <v>131</v>
      </c>
      <c r="E102" s="3">
        <v>5</v>
      </c>
      <c r="F102" s="3">
        <v>808</v>
      </c>
      <c r="G102" s="3">
        <v>1.61195036158461</v>
      </c>
      <c r="H102" s="3">
        <v>1.6052010999258499</v>
      </c>
      <c r="I102" s="3">
        <v>1.4945183757606399</v>
      </c>
      <c r="J102" s="3">
        <v>1.7158838240910601</v>
      </c>
      <c r="K102" s="3">
        <v>1.8634850190178101</v>
      </c>
      <c r="L102" s="3">
        <v>69.287644548687993</v>
      </c>
      <c r="M102" s="6" t="s">
        <v>100</v>
      </c>
      <c r="N102" s="6" t="s">
        <v>179</v>
      </c>
    </row>
    <row r="103" spans="1:14" x14ac:dyDescent="0.2">
      <c r="A103" s="5" t="str">
        <f t="shared" si="2"/>
        <v>LowerGI - Anus32001-20056</v>
      </c>
      <c r="B103" s="3" t="s">
        <v>47</v>
      </c>
      <c r="C103" s="3">
        <v>3</v>
      </c>
      <c r="D103" s="3" t="s">
        <v>131</v>
      </c>
      <c r="E103" s="3">
        <v>6</v>
      </c>
      <c r="F103" s="3">
        <v>3530</v>
      </c>
      <c r="G103" s="3">
        <v>1.4146634944754699</v>
      </c>
      <c r="H103" s="3">
        <v>1.14745520074063</v>
      </c>
      <c r="I103" s="3">
        <v>1.1096018387990301</v>
      </c>
      <c r="J103" s="3">
        <v>1.1853085626822299</v>
      </c>
      <c r="K103" s="3">
        <v>0</v>
      </c>
      <c r="L103" s="3">
        <v>160.68694364627197</v>
      </c>
      <c r="M103" s="6" t="s">
        <v>100</v>
      </c>
      <c r="N103" s="6" t="s">
        <v>179</v>
      </c>
    </row>
    <row r="104" spans="1:14" x14ac:dyDescent="0.2">
      <c r="A104" s="5" t="str">
        <f t="shared" si="2"/>
        <v>LowerGI - Anus32006-20101</v>
      </c>
      <c r="B104" s="3" t="s">
        <v>48</v>
      </c>
      <c r="C104" s="3">
        <v>3</v>
      </c>
      <c r="D104" s="3" t="s">
        <v>131</v>
      </c>
      <c r="E104" s="3">
        <v>1</v>
      </c>
      <c r="F104" s="3">
        <v>733</v>
      </c>
      <c r="G104" s="3">
        <v>1.4243112085403</v>
      </c>
      <c r="H104" s="3">
        <v>1.0734528095370099</v>
      </c>
      <c r="I104" s="3">
        <v>0.99574099654259696</v>
      </c>
      <c r="J104" s="3">
        <v>1.15116462253142</v>
      </c>
      <c r="K104" s="3">
        <v>1</v>
      </c>
      <c r="L104" s="3">
        <v>0</v>
      </c>
      <c r="M104" s="6" t="s">
        <v>100</v>
      </c>
      <c r="N104" s="6" t="s">
        <v>179</v>
      </c>
    </row>
    <row r="105" spans="1:14" x14ac:dyDescent="0.2">
      <c r="A105" s="5" t="str">
        <f t="shared" si="2"/>
        <v>LowerGI - Anus32006-20102</v>
      </c>
      <c r="B105" s="3" t="s">
        <v>48</v>
      </c>
      <c r="C105" s="3">
        <v>3</v>
      </c>
      <c r="D105" s="3" t="s">
        <v>131</v>
      </c>
      <c r="E105" s="3">
        <v>2</v>
      </c>
      <c r="F105" s="3">
        <v>820</v>
      </c>
      <c r="G105" s="3">
        <v>1.5928951901577899</v>
      </c>
      <c r="H105" s="3">
        <v>1.1375281731123299</v>
      </c>
      <c r="I105" s="3">
        <v>1.05966872754981</v>
      </c>
      <c r="J105" s="3">
        <v>1.21538761867485</v>
      </c>
      <c r="K105" s="3">
        <v>1.05969089931672</v>
      </c>
      <c r="L105" s="3">
        <v>9.8434230623540007</v>
      </c>
      <c r="M105" s="6" t="s">
        <v>100</v>
      </c>
      <c r="N105" s="6" t="s">
        <v>179</v>
      </c>
    </row>
    <row r="106" spans="1:14" x14ac:dyDescent="0.2">
      <c r="A106" s="5" t="str">
        <f t="shared" si="2"/>
        <v>LowerGI - Anus32006-20103</v>
      </c>
      <c r="B106" s="3" t="s">
        <v>48</v>
      </c>
      <c r="C106" s="3">
        <v>3</v>
      </c>
      <c r="D106" s="3" t="s">
        <v>131</v>
      </c>
      <c r="E106" s="3">
        <v>3</v>
      </c>
      <c r="F106" s="3">
        <v>892</v>
      </c>
      <c r="G106" s="3">
        <v>1.7330877400343501</v>
      </c>
      <c r="H106" s="3">
        <v>1.34220164027786</v>
      </c>
      <c r="I106" s="3">
        <v>1.2541187798912901</v>
      </c>
      <c r="J106" s="3">
        <v>1.43028450066443</v>
      </c>
      <c r="K106" s="3">
        <v>1.2503592410892901</v>
      </c>
      <c r="L106" s="3">
        <v>32.536664057751999</v>
      </c>
      <c r="M106" s="6" t="s">
        <v>100</v>
      </c>
      <c r="N106" s="6" t="s">
        <v>179</v>
      </c>
    </row>
    <row r="107" spans="1:14" x14ac:dyDescent="0.2">
      <c r="A107" s="5" t="str">
        <f t="shared" si="2"/>
        <v>LowerGI - Anus32006-20104</v>
      </c>
      <c r="B107" s="3" t="s">
        <v>48</v>
      </c>
      <c r="C107" s="3">
        <v>3</v>
      </c>
      <c r="D107" s="3" t="s">
        <v>131</v>
      </c>
      <c r="E107" s="3">
        <v>4</v>
      </c>
      <c r="F107" s="3">
        <v>882</v>
      </c>
      <c r="G107" s="3">
        <v>1.71298853748476</v>
      </c>
      <c r="H107" s="3">
        <v>1.46797620827177</v>
      </c>
      <c r="I107" s="3">
        <v>1.37109472133275</v>
      </c>
      <c r="J107" s="3">
        <v>1.56485769521079</v>
      </c>
      <c r="K107" s="3">
        <v>1.36752747324302</v>
      </c>
      <c r="L107" s="3">
        <v>44.913897878794003</v>
      </c>
      <c r="M107" s="6" t="s">
        <v>100</v>
      </c>
      <c r="N107" s="6" t="s">
        <v>179</v>
      </c>
    </row>
    <row r="108" spans="1:14" x14ac:dyDescent="0.2">
      <c r="A108" s="5" t="str">
        <f t="shared" si="2"/>
        <v>LowerGI - Anus32006-20105</v>
      </c>
      <c r="B108" s="3" t="s">
        <v>48</v>
      </c>
      <c r="C108" s="3">
        <v>3</v>
      </c>
      <c r="D108" s="3" t="s">
        <v>131</v>
      </c>
      <c r="E108" s="3">
        <v>5</v>
      </c>
      <c r="F108" s="3">
        <v>892</v>
      </c>
      <c r="G108" s="3">
        <v>1.73275713848834</v>
      </c>
      <c r="H108" s="3">
        <v>1.76641339172114</v>
      </c>
      <c r="I108" s="3">
        <v>1.65049135772949</v>
      </c>
      <c r="J108" s="3">
        <v>1.88233542571279</v>
      </c>
      <c r="K108" s="3">
        <v>1.6455435916954799</v>
      </c>
      <c r="L108" s="3">
        <v>66.369972897394007</v>
      </c>
      <c r="M108" s="6" t="s">
        <v>100</v>
      </c>
      <c r="N108" s="6" t="s">
        <v>179</v>
      </c>
    </row>
    <row r="109" spans="1:14" x14ac:dyDescent="0.2">
      <c r="A109" s="5" t="str">
        <f t="shared" si="2"/>
        <v>LowerGI - Anus32006-20106</v>
      </c>
      <c r="B109" s="3" t="s">
        <v>48</v>
      </c>
      <c r="C109" s="3">
        <v>3</v>
      </c>
      <c r="D109" s="3" t="s">
        <v>131</v>
      </c>
      <c r="E109" s="3">
        <v>6</v>
      </c>
      <c r="F109" s="3">
        <v>4219</v>
      </c>
      <c r="G109" s="3">
        <v>1.6392200209601</v>
      </c>
      <c r="H109" s="3">
        <v>1.3330104017645501</v>
      </c>
      <c r="I109" s="3">
        <v>1.2927864396477</v>
      </c>
      <c r="J109" s="3">
        <v>1.3732343638814</v>
      </c>
      <c r="K109" s="3">
        <v>0</v>
      </c>
      <c r="L109" s="3">
        <v>153.66395789629399</v>
      </c>
      <c r="M109" s="6" t="s">
        <v>100</v>
      </c>
      <c r="N109" s="6" t="s">
        <v>179</v>
      </c>
    </row>
    <row r="110" spans="1:14" x14ac:dyDescent="0.2">
      <c r="A110" s="5" t="str">
        <f t="shared" si="2"/>
        <v>Urology - Bladder11996-20001</v>
      </c>
      <c r="B110" s="3" t="s">
        <v>43</v>
      </c>
      <c r="C110" s="3">
        <v>1</v>
      </c>
      <c r="D110" s="3" t="s">
        <v>143</v>
      </c>
      <c r="E110" s="3">
        <v>1</v>
      </c>
      <c r="F110" s="3">
        <v>6728</v>
      </c>
      <c r="G110" s="3">
        <v>28.532011067434802</v>
      </c>
      <c r="H110" s="3">
        <v>23.9984115258356</v>
      </c>
      <c r="I110" s="3">
        <v>23.4249615004194</v>
      </c>
      <c r="J110" s="3">
        <v>24.571861551251899</v>
      </c>
      <c r="K110" s="3">
        <v>1</v>
      </c>
      <c r="L110" s="3">
        <v>0</v>
      </c>
      <c r="M110" s="6" t="s">
        <v>100</v>
      </c>
      <c r="N110" s="6" t="s">
        <v>192</v>
      </c>
    </row>
    <row r="111" spans="1:14" x14ac:dyDescent="0.2">
      <c r="A111" s="5" t="str">
        <f t="shared" si="2"/>
        <v>Urology - Bladder11996-20002</v>
      </c>
      <c r="B111" s="3" t="s">
        <v>43</v>
      </c>
      <c r="C111" s="3">
        <v>1</v>
      </c>
      <c r="D111" s="3" t="s">
        <v>143</v>
      </c>
      <c r="E111" s="3">
        <v>2</v>
      </c>
      <c r="F111" s="3">
        <v>7474</v>
      </c>
      <c r="G111" s="3">
        <v>31.6249030921403</v>
      </c>
      <c r="H111" s="3">
        <v>25.328434641360499</v>
      </c>
      <c r="I111" s="3">
        <v>24.754202001173699</v>
      </c>
      <c r="J111" s="3">
        <v>25.902667281547298</v>
      </c>
      <c r="K111" s="3">
        <v>1.05542129795104</v>
      </c>
      <c r="L111" s="3">
        <v>77.168046938044</v>
      </c>
      <c r="M111" s="6" t="s">
        <v>100</v>
      </c>
      <c r="N111" s="6" t="s">
        <v>192</v>
      </c>
    </row>
    <row r="112" spans="1:14" x14ac:dyDescent="0.2">
      <c r="A112" s="5" t="str">
        <f t="shared" si="2"/>
        <v>Urology - Bladder11996-20003</v>
      </c>
      <c r="B112" s="3" t="s">
        <v>43</v>
      </c>
      <c r="C112" s="3">
        <v>1</v>
      </c>
      <c r="D112" s="3" t="s">
        <v>143</v>
      </c>
      <c r="E112" s="3">
        <v>3</v>
      </c>
      <c r="F112" s="3">
        <v>8071</v>
      </c>
      <c r="G112" s="3">
        <v>34.086319602809702</v>
      </c>
      <c r="H112" s="3">
        <v>27.7622766120755</v>
      </c>
      <c r="I112" s="3">
        <v>27.1565906966336</v>
      </c>
      <c r="J112" s="3">
        <v>28.3679625275172</v>
      </c>
      <c r="K112" s="3">
        <v>1.15683809247907</v>
      </c>
      <c r="L112" s="3">
        <v>218.91810931828201</v>
      </c>
      <c r="M112" s="6" t="s">
        <v>100</v>
      </c>
      <c r="N112" s="6" t="s">
        <v>192</v>
      </c>
    </row>
    <row r="113" spans="1:14" x14ac:dyDescent="0.2">
      <c r="A113" s="5" t="str">
        <f t="shared" si="2"/>
        <v>Urology - Bladder11996-20004</v>
      </c>
      <c r="B113" s="3" t="s">
        <v>43</v>
      </c>
      <c r="C113" s="3">
        <v>1</v>
      </c>
      <c r="D113" s="3" t="s">
        <v>143</v>
      </c>
      <c r="E113" s="3">
        <v>4</v>
      </c>
      <c r="F113" s="3">
        <v>7805</v>
      </c>
      <c r="G113" s="3">
        <v>32.784203869107301</v>
      </c>
      <c r="H113" s="3">
        <v>28.661406439014101</v>
      </c>
      <c r="I113" s="3">
        <v>28.025538225645501</v>
      </c>
      <c r="J113" s="3">
        <v>29.297274652382701</v>
      </c>
      <c r="K113" s="3">
        <v>1.19430431502346</v>
      </c>
      <c r="L113" s="3">
        <v>253.77237272188401</v>
      </c>
      <c r="M113" s="6" t="s">
        <v>100</v>
      </c>
      <c r="N113" s="6" t="s">
        <v>192</v>
      </c>
    </row>
    <row r="114" spans="1:14" x14ac:dyDescent="0.2">
      <c r="A114" s="5" t="str">
        <f t="shared" si="2"/>
        <v>Urology - Bladder11996-20005</v>
      </c>
      <c r="B114" s="3" t="s">
        <v>43</v>
      </c>
      <c r="C114" s="3">
        <v>1</v>
      </c>
      <c r="D114" s="3" t="s">
        <v>143</v>
      </c>
      <c r="E114" s="3">
        <v>5</v>
      </c>
      <c r="F114" s="3">
        <v>6973</v>
      </c>
      <c r="G114" s="3">
        <v>28.6261414432715</v>
      </c>
      <c r="H114" s="3">
        <v>27.9354580970098</v>
      </c>
      <c r="I114" s="3">
        <v>27.279762848983601</v>
      </c>
      <c r="J114" s="3">
        <v>28.591153345035998</v>
      </c>
      <c r="K114" s="3">
        <v>1.16405446531058</v>
      </c>
      <c r="L114" s="3">
        <v>196.85991112163799</v>
      </c>
      <c r="M114" s="6" t="s">
        <v>100</v>
      </c>
      <c r="N114" s="6" t="s">
        <v>192</v>
      </c>
    </row>
    <row r="115" spans="1:14" x14ac:dyDescent="0.2">
      <c r="A115" s="5" t="str">
        <f t="shared" si="2"/>
        <v>Urology - Bladder11996-20006</v>
      </c>
      <c r="B115" s="3" t="s">
        <v>43</v>
      </c>
      <c r="C115" s="3">
        <v>1</v>
      </c>
      <c r="D115" s="3" t="s">
        <v>143</v>
      </c>
      <c r="E115" s="3">
        <v>6</v>
      </c>
      <c r="F115" s="3">
        <v>37051</v>
      </c>
      <c r="G115" s="3">
        <v>31.120132075483401</v>
      </c>
      <c r="H115" s="3">
        <v>26.6921625952229</v>
      </c>
      <c r="I115" s="3">
        <v>26.420368594704701</v>
      </c>
      <c r="J115" s="3">
        <v>26.963956595741099</v>
      </c>
      <c r="K115" s="3">
        <v>0</v>
      </c>
      <c r="L115" s="3">
        <v>746.71844009984807</v>
      </c>
      <c r="M115" s="6" t="s">
        <v>100</v>
      </c>
      <c r="N115" s="6" t="s">
        <v>192</v>
      </c>
    </row>
    <row r="116" spans="1:14" x14ac:dyDescent="0.2">
      <c r="A116" s="5" t="str">
        <f t="shared" si="2"/>
        <v>Urology - Bladder12001-20051</v>
      </c>
      <c r="B116" s="3" t="s">
        <v>47</v>
      </c>
      <c r="C116" s="3">
        <v>1</v>
      </c>
      <c r="D116" s="3" t="s">
        <v>143</v>
      </c>
      <c r="E116" s="3">
        <v>1</v>
      </c>
      <c r="F116" s="3">
        <v>5834</v>
      </c>
      <c r="G116" s="3">
        <v>23.693771206463399</v>
      </c>
      <c r="H116" s="3">
        <v>18.717582748673198</v>
      </c>
      <c r="I116" s="3">
        <v>18.237271651512099</v>
      </c>
      <c r="J116" s="3">
        <v>19.197893845834301</v>
      </c>
      <c r="K116" s="3">
        <v>1</v>
      </c>
      <c r="L116" s="3">
        <v>0</v>
      </c>
      <c r="M116" s="6" t="s">
        <v>100</v>
      </c>
      <c r="N116" s="6" t="s">
        <v>192</v>
      </c>
    </row>
    <row r="117" spans="1:14" x14ac:dyDescent="0.2">
      <c r="A117" s="5" t="str">
        <f t="shared" si="2"/>
        <v>Urology - Bladder12001-20052</v>
      </c>
      <c r="B117" s="3" t="s">
        <v>47</v>
      </c>
      <c r="C117" s="3">
        <v>1</v>
      </c>
      <c r="D117" s="3" t="s">
        <v>143</v>
      </c>
      <c r="E117" s="3">
        <v>2</v>
      </c>
      <c r="F117" s="3">
        <v>6564</v>
      </c>
      <c r="G117" s="3">
        <v>26.8932352082597</v>
      </c>
      <c r="H117" s="3">
        <v>19.6362234745514</v>
      </c>
      <c r="I117" s="3">
        <v>19.161183943845899</v>
      </c>
      <c r="J117" s="3">
        <v>20.111263005256902</v>
      </c>
      <c r="K117" s="3">
        <v>1.0490790257595299</v>
      </c>
      <c r="L117" s="3">
        <v>64.419637849867996</v>
      </c>
      <c r="M117" s="6" t="s">
        <v>100</v>
      </c>
      <c r="N117" s="6" t="s">
        <v>192</v>
      </c>
    </row>
    <row r="118" spans="1:14" x14ac:dyDescent="0.2">
      <c r="A118" s="5" t="str">
        <f t="shared" si="2"/>
        <v>Urology - Bladder12001-20053</v>
      </c>
      <c r="B118" s="3" t="s">
        <v>47</v>
      </c>
      <c r="C118" s="3">
        <v>1</v>
      </c>
      <c r="D118" s="3" t="s">
        <v>143</v>
      </c>
      <c r="E118" s="3">
        <v>3</v>
      </c>
      <c r="F118" s="3">
        <v>6567</v>
      </c>
      <c r="G118" s="3">
        <v>26.9877514567406</v>
      </c>
      <c r="H118" s="3">
        <v>20.392541961577599</v>
      </c>
      <c r="I118" s="3">
        <v>19.899318271761398</v>
      </c>
      <c r="J118" s="3">
        <v>20.8857656513938</v>
      </c>
      <c r="K118" s="3">
        <v>1.0894858719416201</v>
      </c>
      <c r="L118" s="3">
        <v>99.211557706572094</v>
      </c>
      <c r="M118" s="6" t="s">
        <v>100</v>
      </c>
      <c r="N118" s="6" t="s">
        <v>192</v>
      </c>
    </row>
    <row r="119" spans="1:14" x14ac:dyDescent="0.2">
      <c r="A119" s="5" t="str">
        <f t="shared" si="2"/>
        <v>Urology - Bladder12001-20054</v>
      </c>
      <c r="B119" s="3" t="s">
        <v>47</v>
      </c>
      <c r="C119" s="3">
        <v>1</v>
      </c>
      <c r="D119" s="3" t="s">
        <v>143</v>
      </c>
      <c r="E119" s="3">
        <v>4</v>
      </c>
      <c r="F119" s="3">
        <v>6511</v>
      </c>
      <c r="G119" s="3">
        <v>26.722935732221998</v>
      </c>
      <c r="H119" s="3">
        <v>22.457078640937599</v>
      </c>
      <c r="I119" s="3">
        <v>21.911590286273601</v>
      </c>
      <c r="J119" s="3">
        <v>23.002566995601601</v>
      </c>
      <c r="K119" s="3">
        <v>1.1997851935517401</v>
      </c>
      <c r="L119" s="3">
        <v>202.808962418514</v>
      </c>
      <c r="M119" s="6" t="s">
        <v>100</v>
      </c>
      <c r="N119" s="6" t="s">
        <v>192</v>
      </c>
    </row>
    <row r="120" spans="1:14" x14ac:dyDescent="0.2">
      <c r="A120" s="5" t="str">
        <f t="shared" si="2"/>
        <v>Urology - Bladder12001-20055</v>
      </c>
      <c r="B120" s="3" t="s">
        <v>47</v>
      </c>
      <c r="C120" s="3">
        <v>1</v>
      </c>
      <c r="D120" s="3" t="s">
        <v>143</v>
      </c>
      <c r="E120" s="3">
        <v>5</v>
      </c>
      <c r="F120" s="3">
        <v>5470</v>
      </c>
      <c r="G120" s="3">
        <v>22.372443431972101</v>
      </c>
      <c r="H120" s="3">
        <v>22.373550153405699</v>
      </c>
      <c r="I120" s="3">
        <v>21.780628501338999</v>
      </c>
      <c r="J120" s="3">
        <v>22.966471805472398</v>
      </c>
      <c r="K120" s="3">
        <v>1.1953226254598299</v>
      </c>
      <c r="L120" s="3">
        <v>163.92062782190399</v>
      </c>
      <c r="M120" s="6" t="s">
        <v>100</v>
      </c>
      <c r="N120" s="6" t="s">
        <v>192</v>
      </c>
    </row>
    <row r="121" spans="1:14" x14ac:dyDescent="0.2">
      <c r="A121" s="5" t="str">
        <f t="shared" si="2"/>
        <v>Urology - Bladder12001-20056</v>
      </c>
      <c r="B121" s="3" t="s">
        <v>47</v>
      </c>
      <c r="C121" s="3">
        <v>1</v>
      </c>
      <c r="D121" s="3" t="s">
        <v>143</v>
      </c>
      <c r="E121" s="3">
        <v>6</v>
      </c>
      <c r="F121" s="3">
        <v>30946</v>
      </c>
      <c r="G121" s="3">
        <v>25.328629265755399</v>
      </c>
      <c r="H121" s="3">
        <v>20.579674494097201</v>
      </c>
      <c r="I121" s="3">
        <v>20.3503806939407</v>
      </c>
      <c r="J121" s="3">
        <v>20.808968294253699</v>
      </c>
      <c r="K121" s="3">
        <v>0</v>
      </c>
      <c r="L121" s="3">
        <v>530.36078579685807</v>
      </c>
      <c r="M121" s="6" t="s">
        <v>100</v>
      </c>
      <c r="N121" s="6" t="s">
        <v>192</v>
      </c>
    </row>
    <row r="122" spans="1:14" x14ac:dyDescent="0.2">
      <c r="A122" s="5" t="str">
        <f t="shared" si="2"/>
        <v>Urology - Bladder12006-20101</v>
      </c>
      <c r="B122" s="3" t="s">
        <v>48</v>
      </c>
      <c r="C122" s="3">
        <v>1</v>
      </c>
      <c r="D122" s="3" t="s">
        <v>143</v>
      </c>
      <c r="E122" s="3">
        <v>1</v>
      </c>
      <c r="F122" s="3">
        <v>6245</v>
      </c>
      <c r="G122" s="3">
        <v>24.448476431238099</v>
      </c>
      <c r="H122" s="3">
        <v>17.261076721169399</v>
      </c>
      <c r="I122" s="3">
        <v>16.832964394298401</v>
      </c>
      <c r="J122" s="3">
        <v>17.689189048040401</v>
      </c>
      <c r="K122" s="3">
        <v>1</v>
      </c>
      <c r="L122" s="3">
        <v>0</v>
      </c>
      <c r="M122" s="6" t="s">
        <v>100</v>
      </c>
      <c r="N122" s="6" t="s">
        <v>192</v>
      </c>
    </row>
    <row r="123" spans="1:14" x14ac:dyDescent="0.2">
      <c r="A123" s="5" t="str">
        <f t="shared" si="2"/>
        <v>Urology - Bladder12006-20102</v>
      </c>
      <c r="B123" s="3" t="s">
        <v>48</v>
      </c>
      <c r="C123" s="3">
        <v>1</v>
      </c>
      <c r="D123" s="3" t="s">
        <v>143</v>
      </c>
      <c r="E123" s="3">
        <v>2</v>
      </c>
      <c r="F123" s="3">
        <v>6938</v>
      </c>
      <c r="G123" s="3">
        <v>27.386003589074299</v>
      </c>
      <c r="H123" s="3">
        <v>18.221606848599802</v>
      </c>
      <c r="I123" s="3">
        <v>17.792835659511201</v>
      </c>
      <c r="J123" s="3">
        <v>18.650378037688402</v>
      </c>
      <c r="K123" s="3">
        <v>1.05564717328742</v>
      </c>
      <c r="L123" s="3">
        <v>67.863049193720002</v>
      </c>
      <c r="M123" s="6" t="s">
        <v>100</v>
      </c>
      <c r="N123" s="6" t="s">
        <v>192</v>
      </c>
    </row>
    <row r="124" spans="1:14" x14ac:dyDescent="0.2">
      <c r="A124" s="5" t="str">
        <f t="shared" si="2"/>
        <v>Urology - Bladder12006-20103</v>
      </c>
      <c r="B124" s="3" t="s">
        <v>48</v>
      </c>
      <c r="C124" s="3">
        <v>1</v>
      </c>
      <c r="D124" s="3" t="s">
        <v>143</v>
      </c>
      <c r="E124" s="3">
        <v>3</v>
      </c>
      <c r="F124" s="3">
        <v>6816</v>
      </c>
      <c r="G124" s="3">
        <v>26.966909868682301</v>
      </c>
      <c r="H124" s="3">
        <v>19.203538490502901</v>
      </c>
      <c r="I124" s="3">
        <v>18.747635395303298</v>
      </c>
      <c r="J124" s="3">
        <v>19.659441585702499</v>
      </c>
      <c r="K124" s="3">
        <v>1.1125342179234501</v>
      </c>
      <c r="L124" s="3">
        <v>123.985324547484</v>
      </c>
      <c r="M124" s="6" t="s">
        <v>100</v>
      </c>
      <c r="N124" s="6" t="s">
        <v>192</v>
      </c>
    </row>
    <row r="125" spans="1:14" x14ac:dyDescent="0.2">
      <c r="A125" s="5" t="str">
        <f t="shared" si="2"/>
        <v>Urology - Bladder12006-20104</v>
      </c>
      <c r="B125" s="3" t="s">
        <v>48</v>
      </c>
      <c r="C125" s="3">
        <v>1</v>
      </c>
      <c r="D125" s="3" t="s">
        <v>143</v>
      </c>
      <c r="E125" s="3">
        <v>4</v>
      </c>
      <c r="F125" s="3">
        <v>6369</v>
      </c>
      <c r="G125" s="3">
        <v>25.2104662265846</v>
      </c>
      <c r="H125" s="3">
        <v>20.6909532517098</v>
      </c>
      <c r="I125" s="3">
        <v>20.182792701788401</v>
      </c>
      <c r="J125" s="3">
        <v>21.199113801631199</v>
      </c>
      <c r="K125" s="3">
        <v>1.1987058273331199</v>
      </c>
      <c r="L125" s="3">
        <v>186.80532634555601</v>
      </c>
      <c r="M125" s="6" t="s">
        <v>100</v>
      </c>
      <c r="N125" s="6" t="s">
        <v>192</v>
      </c>
    </row>
    <row r="126" spans="1:14" x14ac:dyDescent="0.2">
      <c r="A126" s="5" t="str">
        <f t="shared" si="2"/>
        <v>Urology - Bladder12006-20105</v>
      </c>
      <c r="B126" s="3" t="s">
        <v>48</v>
      </c>
      <c r="C126" s="3">
        <v>1</v>
      </c>
      <c r="D126" s="3" t="s">
        <v>143</v>
      </c>
      <c r="E126" s="3">
        <v>5</v>
      </c>
      <c r="F126" s="3">
        <v>5511</v>
      </c>
      <c r="G126" s="3">
        <v>21.849748741766099</v>
      </c>
      <c r="H126" s="3">
        <v>21.880899421975201</v>
      </c>
      <c r="I126" s="3">
        <v>21.3031945425607</v>
      </c>
      <c r="J126" s="3">
        <v>22.458604301389698</v>
      </c>
      <c r="K126" s="3">
        <v>1.2676439468657199</v>
      </c>
      <c r="L126" s="3">
        <v>213.280526466368</v>
      </c>
      <c r="M126" s="6" t="s">
        <v>100</v>
      </c>
      <c r="N126" s="6" t="s">
        <v>192</v>
      </c>
    </row>
    <row r="127" spans="1:14" x14ac:dyDescent="0.2">
      <c r="A127" s="5" t="str">
        <f t="shared" si="2"/>
        <v>Urology - Bladder12006-20106</v>
      </c>
      <c r="B127" s="3" t="s">
        <v>48</v>
      </c>
      <c r="C127" s="3">
        <v>1</v>
      </c>
      <c r="D127" s="3" t="s">
        <v>143</v>
      </c>
      <c r="E127" s="3">
        <v>6</v>
      </c>
      <c r="F127" s="3">
        <v>31879</v>
      </c>
      <c r="G127" s="3">
        <v>25.173205655377501</v>
      </c>
      <c r="H127" s="3">
        <v>19.241238816648298</v>
      </c>
      <c r="I127" s="3">
        <v>19.030017981009902</v>
      </c>
      <c r="J127" s="3">
        <v>19.452459652286699</v>
      </c>
      <c r="K127" s="3">
        <v>0</v>
      </c>
      <c r="L127" s="3">
        <v>591.93422655312804</v>
      </c>
      <c r="M127" s="6" t="s">
        <v>100</v>
      </c>
      <c r="N127" s="6" t="s">
        <v>192</v>
      </c>
    </row>
    <row r="128" spans="1:14" x14ac:dyDescent="0.2">
      <c r="A128" s="5" t="str">
        <f t="shared" si="2"/>
        <v>Urology - Bladder21996-20001</v>
      </c>
      <c r="B128" s="3" t="s">
        <v>43</v>
      </c>
      <c r="C128" s="3">
        <v>2</v>
      </c>
      <c r="D128" s="3" t="s">
        <v>143</v>
      </c>
      <c r="E128" s="3">
        <v>1</v>
      </c>
      <c r="F128" s="3">
        <v>2405</v>
      </c>
      <c r="G128" s="3">
        <v>9.8124067744856394</v>
      </c>
      <c r="H128" s="3">
        <v>6.3060579875283</v>
      </c>
      <c r="I128" s="3">
        <v>6.0540255202427797</v>
      </c>
      <c r="J128" s="3">
        <v>6.5580904548138204</v>
      </c>
      <c r="K128" s="3">
        <v>1</v>
      </c>
      <c r="L128" s="3">
        <v>0</v>
      </c>
      <c r="M128" s="6" t="s">
        <v>100</v>
      </c>
      <c r="N128" s="6" t="s">
        <v>192</v>
      </c>
    </row>
    <row r="129" spans="1:14" x14ac:dyDescent="0.2">
      <c r="A129" s="5" t="str">
        <f t="shared" si="2"/>
        <v>Urology - Bladder21996-20002</v>
      </c>
      <c r="B129" s="3" t="s">
        <v>43</v>
      </c>
      <c r="C129" s="3">
        <v>2</v>
      </c>
      <c r="D129" s="3" t="s">
        <v>143</v>
      </c>
      <c r="E129" s="3">
        <v>2</v>
      </c>
      <c r="F129" s="3">
        <v>2937</v>
      </c>
      <c r="G129" s="3">
        <v>11.8222560632233</v>
      </c>
      <c r="H129" s="3">
        <v>7.06332339831315</v>
      </c>
      <c r="I129" s="3">
        <v>6.80786911491795</v>
      </c>
      <c r="J129" s="3">
        <v>7.3187776817083501</v>
      </c>
      <c r="K129" s="3">
        <v>1.12008538650969</v>
      </c>
      <c r="L129" s="3">
        <v>70.077142844096002</v>
      </c>
      <c r="M129" s="6" t="s">
        <v>100</v>
      </c>
      <c r="N129" s="6" t="s">
        <v>192</v>
      </c>
    </row>
    <row r="130" spans="1:14" x14ac:dyDescent="0.2">
      <c r="A130" s="5" t="str">
        <f t="shared" si="2"/>
        <v>Urology - Bladder21996-20003</v>
      </c>
      <c r="B130" s="3" t="s">
        <v>43</v>
      </c>
      <c r="C130" s="3">
        <v>2</v>
      </c>
      <c r="D130" s="3" t="s">
        <v>143</v>
      </c>
      <c r="E130" s="3">
        <v>3</v>
      </c>
      <c r="F130" s="3">
        <v>3190</v>
      </c>
      <c r="G130" s="3">
        <v>12.7686244396915</v>
      </c>
      <c r="H130" s="3">
        <v>7.5784419943161803</v>
      </c>
      <c r="I130" s="3">
        <v>7.31545113103045</v>
      </c>
      <c r="J130" s="3">
        <v>7.8414328576019097</v>
      </c>
      <c r="K130" s="3">
        <v>1.20177169466318</v>
      </c>
      <c r="L130" s="3">
        <v>116.19361975263401</v>
      </c>
      <c r="M130" s="6" t="s">
        <v>100</v>
      </c>
      <c r="N130" s="6" t="s">
        <v>192</v>
      </c>
    </row>
    <row r="131" spans="1:14" x14ac:dyDescent="0.2">
      <c r="A131" s="5" t="str">
        <f t="shared" si="2"/>
        <v>Urology - Bladder21996-20004</v>
      </c>
      <c r="B131" s="3" t="s">
        <v>43</v>
      </c>
      <c r="C131" s="3">
        <v>2</v>
      </c>
      <c r="D131" s="3" t="s">
        <v>143</v>
      </c>
      <c r="E131" s="3">
        <v>4</v>
      </c>
      <c r="F131" s="3">
        <v>3308</v>
      </c>
      <c r="G131" s="3">
        <v>13.1330086341195</v>
      </c>
      <c r="H131" s="3">
        <v>8.3732009154540705</v>
      </c>
      <c r="I131" s="3">
        <v>8.0878594856015393</v>
      </c>
      <c r="J131" s="3">
        <v>8.6585423453065999</v>
      </c>
      <c r="K131" s="3">
        <v>1.3278027147885501</v>
      </c>
      <c r="L131" s="3">
        <v>163.20655451365599</v>
      </c>
      <c r="M131" s="6" t="s">
        <v>100</v>
      </c>
      <c r="N131" s="6" t="s">
        <v>192</v>
      </c>
    </row>
    <row r="132" spans="1:14" x14ac:dyDescent="0.2">
      <c r="A132" s="5" t="str">
        <f t="shared" si="2"/>
        <v>Urology - Bladder21996-20005</v>
      </c>
      <c r="B132" s="3" t="s">
        <v>43</v>
      </c>
      <c r="C132" s="3">
        <v>2</v>
      </c>
      <c r="D132" s="3" t="s">
        <v>143</v>
      </c>
      <c r="E132" s="3">
        <v>5</v>
      </c>
      <c r="F132" s="3">
        <v>2960</v>
      </c>
      <c r="G132" s="3">
        <v>11.5375842263138</v>
      </c>
      <c r="H132" s="3">
        <v>8.4924916045484604</v>
      </c>
      <c r="I132" s="3">
        <v>8.1865452082704895</v>
      </c>
      <c r="J132" s="3">
        <v>8.7984380008264296</v>
      </c>
      <c r="K132" s="3">
        <v>1.34671955464798</v>
      </c>
      <c r="L132" s="3">
        <v>141.39600794534601</v>
      </c>
      <c r="M132" s="6" t="s">
        <v>100</v>
      </c>
      <c r="N132" s="6" t="s">
        <v>192</v>
      </c>
    </row>
    <row r="133" spans="1:14" x14ac:dyDescent="0.2">
      <c r="A133" s="5" t="str">
        <f t="shared" si="2"/>
        <v>Urology - Bladder21996-20006</v>
      </c>
      <c r="B133" s="3" t="s">
        <v>43</v>
      </c>
      <c r="C133" s="3">
        <v>2</v>
      </c>
      <c r="D133" s="3" t="s">
        <v>143</v>
      </c>
      <c r="E133" s="3">
        <v>6</v>
      </c>
      <c r="F133" s="3">
        <v>14800</v>
      </c>
      <c r="G133" s="3">
        <v>11.8230127898077</v>
      </c>
      <c r="H133" s="3">
        <v>7.5479298814314104</v>
      </c>
      <c r="I133" s="3">
        <v>7.4263244226130096</v>
      </c>
      <c r="J133" s="3">
        <v>7.6695353402498103</v>
      </c>
      <c r="K133" s="3">
        <v>0</v>
      </c>
      <c r="L133" s="3">
        <v>490.87332505573204</v>
      </c>
      <c r="M133" s="6" t="s">
        <v>100</v>
      </c>
      <c r="N133" s="6" t="s">
        <v>192</v>
      </c>
    </row>
    <row r="134" spans="1:14" x14ac:dyDescent="0.2">
      <c r="A134" s="5" t="str">
        <f t="shared" si="2"/>
        <v>Urology - Bladder22001-20051</v>
      </c>
      <c r="B134" s="3" t="s">
        <v>47</v>
      </c>
      <c r="C134" s="3">
        <v>2</v>
      </c>
      <c r="D134" s="3" t="s">
        <v>143</v>
      </c>
      <c r="E134" s="3">
        <v>1</v>
      </c>
      <c r="F134" s="3">
        <v>2069</v>
      </c>
      <c r="G134" s="3">
        <v>8.2238679144263003</v>
      </c>
      <c r="H134" s="3">
        <v>5.1360754599901304</v>
      </c>
      <c r="I134" s="3">
        <v>4.9147623088601202</v>
      </c>
      <c r="J134" s="3">
        <v>5.3573886111201396</v>
      </c>
      <c r="K134" s="3">
        <v>1</v>
      </c>
      <c r="L134" s="3">
        <v>0</v>
      </c>
      <c r="M134" s="6" t="s">
        <v>100</v>
      </c>
      <c r="N134" s="6" t="s">
        <v>192</v>
      </c>
    </row>
    <row r="135" spans="1:14" x14ac:dyDescent="0.2">
      <c r="A135" s="5" t="str">
        <f t="shared" si="2"/>
        <v>Urology - Bladder22001-20052</v>
      </c>
      <c r="B135" s="3" t="s">
        <v>47</v>
      </c>
      <c r="C135" s="3">
        <v>2</v>
      </c>
      <c r="D135" s="3" t="s">
        <v>143</v>
      </c>
      <c r="E135" s="3">
        <v>2</v>
      </c>
      <c r="F135" s="3">
        <v>2438</v>
      </c>
      <c r="G135" s="3">
        <v>9.6057887524724208</v>
      </c>
      <c r="H135" s="3">
        <v>5.3929469954043698</v>
      </c>
      <c r="I135" s="3">
        <v>5.1788722813672603</v>
      </c>
      <c r="J135" s="3">
        <v>5.6070217094414803</v>
      </c>
      <c r="K135" s="3">
        <v>1.0500131934227299</v>
      </c>
      <c r="L135" s="3">
        <v>21.089364746095999</v>
      </c>
      <c r="M135" s="6" t="s">
        <v>100</v>
      </c>
      <c r="N135" s="6" t="s">
        <v>192</v>
      </c>
    </row>
    <row r="136" spans="1:14" x14ac:dyDescent="0.2">
      <c r="A136" s="5" t="str">
        <f t="shared" si="2"/>
        <v>Urology - Bladder22001-20053</v>
      </c>
      <c r="B136" s="3" t="s">
        <v>47</v>
      </c>
      <c r="C136" s="3">
        <v>2</v>
      </c>
      <c r="D136" s="3" t="s">
        <v>143</v>
      </c>
      <c r="E136" s="3">
        <v>3</v>
      </c>
      <c r="F136" s="3">
        <v>2584</v>
      </c>
      <c r="G136" s="3">
        <v>10.1314520617446</v>
      </c>
      <c r="H136" s="3">
        <v>5.6482191951303804</v>
      </c>
      <c r="I136" s="3">
        <v>5.4304375074095503</v>
      </c>
      <c r="J136" s="3">
        <v>5.8660008828512096</v>
      </c>
      <c r="K136" s="3">
        <v>1.099714994285</v>
      </c>
      <c r="L136" s="3">
        <v>40.918761386998</v>
      </c>
      <c r="M136" s="6" t="s">
        <v>100</v>
      </c>
      <c r="N136" s="6" t="s">
        <v>192</v>
      </c>
    </row>
    <row r="137" spans="1:14" x14ac:dyDescent="0.2">
      <c r="A137" s="5" t="str">
        <f t="shared" si="2"/>
        <v>Urology - Bladder22001-20054</v>
      </c>
      <c r="B137" s="3" t="s">
        <v>47</v>
      </c>
      <c r="C137" s="3">
        <v>2</v>
      </c>
      <c r="D137" s="3" t="s">
        <v>143</v>
      </c>
      <c r="E137" s="3">
        <v>4</v>
      </c>
      <c r="F137" s="3">
        <v>2790</v>
      </c>
      <c r="G137" s="3">
        <v>10.8849495168526</v>
      </c>
      <c r="H137" s="3">
        <v>6.5468478366262897</v>
      </c>
      <c r="I137" s="3">
        <v>6.3039150025122801</v>
      </c>
      <c r="J137" s="3">
        <v>6.7897806707403001</v>
      </c>
      <c r="K137" s="3">
        <v>1.2746790594542501</v>
      </c>
      <c r="L137" s="3">
        <v>111.375908603162</v>
      </c>
      <c r="M137" s="6" t="s">
        <v>100</v>
      </c>
      <c r="N137" s="6" t="s">
        <v>192</v>
      </c>
    </row>
    <row r="138" spans="1:14" x14ac:dyDescent="0.2">
      <c r="A138" s="5" t="str">
        <f t="shared" si="2"/>
        <v>Urology - Bladder22001-20055</v>
      </c>
      <c r="B138" s="3" t="s">
        <v>47</v>
      </c>
      <c r="C138" s="3">
        <v>2</v>
      </c>
      <c r="D138" s="3" t="s">
        <v>143</v>
      </c>
      <c r="E138" s="3">
        <v>5</v>
      </c>
      <c r="F138" s="3">
        <v>2432</v>
      </c>
      <c r="G138" s="3">
        <v>9.4719201965797293</v>
      </c>
      <c r="H138" s="3">
        <v>6.9517871206826998</v>
      </c>
      <c r="I138" s="3">
        <v>6.6754935680843603</v>
      </c>
      <c r="J138" s="3">
        <v>7.2280806732810401</v>
      </c>
      <c r="K138" s="3">
        <v>1.35352121962321</v>
      </c>
      <c r="L138" s="3">
        <v>116.806542651334</v>
      </c>
      <c r="M138" s="6" t="s">
        <v>100</v>
      </c>
      <c r="N138" s="6" t="s">
        <v>192</v>
      </c>
    </row>
    <row r="139" spans="1:14" x14ac:dyDescent="0.2">
      <c r="A139" s="5" t="str">
        <f t="shared" si="2"/>
        <v>Urology - Bladder22001-20056</v>
      </c>
      <c r="B139" s="3" t="s">
        <v>47</v>
      </c>
      <c r="C139" s="3">
        <v>2</v>
      </c>
      <c r="D139" s="3" t="s">
        <v>143</v>
      </c>
      <c r="E139" s="3">
        <v>6</v>
      </c>
      <c r="F139" s="3">
        <v>12313</v>
      </c>
      <c r="G139" s="3">
        <v>9.66852681176006</v>
      </c>
      <c r="H139" s="3">
        <v>5.8881054328984597</v>
      </c>
      <c r="I139" s="3">
        <v>5.7841015126635904</v>
      </c>
      <c r="J139" s="3">
        <v>5.9921093531333298</v>
      </c>
      <c r="K139" s="3">
        <v>0</v>
      </c>
      <c r="L139" s="3">
        <v>290.19057738759</v>
      </c>
      <c r="M139" s="6" t="s">
        <v>100</v>
      </c>
      <c r="N139" s="6" t="s">
        <v>192</v>
      </c>
    </row>
    <row r="140" spans="1:14" x14ac:dyDescent="0.2">
      <c r="A140" s="5" t="str">
        <f t="shared" si="2"/>
        <v>Urology - Bladder22006-20101</v>
      </c>
      <c r="B140" s="3" t="s">
        <v>48</v>
      </c>
      <c r="C140" s="3">
        <v>2</v>
      </c>
      <c r="D140" s="3" t="s">
        <v>143</v>
      </c>
      <c r="E140" s="3">
        <v>1</v>
      </c>
      <c r="F140" s="3">
        <v>2117</v>
      </c>
      <c r="G140" s="3">
        <v>8.1674515059013597</v>
      </c>
      <c r="H140" s="3">
        <v>4.6865389961956296</v>
      </c>
      <c r="I140" s="3">
        <v>4.4868988508199203</v>
      </c>
      <c r="J140" s="3">
        <v>4.8861791415713496</v>
      </c>
      <c r="K140" s="3">
        <v>1</v>
      </c>
      <c r="L140" s="3">
        <v>0</v>
      </c>
      <c r="M140" s="6" t="s">
        <v>100</v>
      </c>
      <c r="N140" s="6" t="s">
        <v>192</v>
      </c>
    </row>
    <row r="141" spans="1:14" x14ac:dyDescent="0.2">
      <c r="A141" s="5" t="str">
        <f t="shared" si="2"/>
        <v>Urology - Bladder22006-20102</v>
      </c>
      <c r="B141" s="3" t="s">
        <v>48</v>
      </c>
      <c r="C141" s="3">
        <v>2</v>
      </c>
      <c r="D141" s="3" t="s">
        <v>143</v>
      </c>
      <c r="E141" s="3">
        <v>2</v>
      </c>
      <c r="F141" s="3">
        <v>2580</v>
      </c>
      <c r="G141" s="3">
        <v>9.8682391182965503</v>
      </c>
      <c r="H141" s="3">
        <v>5.1641666313499304</v>
      </c>
      <c r="I141" s="3">
        <v>4.9648945460642704</v>
      </c>
      <c r="J141" s="3">
        <v>5.3634387166355904</v>
      </c>
      <c r="K141" s="3">
        <v>1.1019147894729999</v>
      </c>
      <c r="L141" s="3">
        <v>41.622014721375997</v>
      </c>
      <c r="M141" s="6" t="s">
        <v>100</v>
      </c>
      <c r="N141" s="6" t="s">
        <v>192</v>
      </c>
    </row>
    <row r="142" spans="1:14" x14ac:dyDescent="0.2">
      <c r="A142" s="5" t="str">
        <f t="shared" si="2"/>
        <v>Urology - Bladder22006-20103</v>
      </c>
      <c r="B142" s="3" t="s">
        <v>48</v>
      </c>
      <c r="C142" s="3">
        <v>2</v>
      </c>
      <c r="D142" s="3" t="s">
        <v>143</v>
      </c>
      <c r="E142" s="3">
        <v>3</v>
      </c>
      <c r="F142" s="3">
        <v>2610</v>
      </c>
      <c r="G142" s="3">
        <v>9.9643383583886198</v>
      </c>
      <c r="H142" s="3">
        <v>5.4195351056229999</v>
      </c>
      <c r="I142" s="3">
        <v>5.2116143467894203</v>
      </c>
      <c r="J142" s="3">
        <v>5.6274558644565804</v>
      </c>
      <c r="K142" s="3">
        <v>1.1564045684933799</v>
      </c>
      <c r="L142" s="3">
        <v>54.080238788484003</v>
      </c>
      <c r="M142" s="6" t="s">
        <v>100</v>
      </c>
      <c r="N142" s="6" t="s">
        <v>192</v>
      </c>
    </row>
    <row r="143" spans="1:14" x14ac:dyDescent="0.2">
      <c r="A143" s="5" t="str">
        <f t="shared" si="2"/>
        <v>Urology - Bladder22006-20104</v>
      </c>
      <c r="B143" s="3" t="s">
        <v>48</v>
      </c>
      <c r="C143" s="3">
        <v>2</v>
      </c>
      <c r="D143" s="3" t="s">
        <v>143</v>
      </c>
      <c r="E143" s="3">
        <v>4</v>
      </c>
      <c r="F143" s="3">
        <v>2635</v>
      </c>
      <c r="G143" s="3">
        <v>10.047417710695701</v>
      </c>
      <c r="H143" s="3">
        <v>6.1181898306633302</v>
      </c>
      <c r="I143" s="3">
        <v>5.8845812937700099</v>
      </c>
      <c r="J143" s="3">
        <v>6.3517983675566496</v>
      </c>
      <c r="K143" s="3">
        <v>1.30548147270936</v>
      </c>
      <c r="L143" s="3">
        <v>98.93310187726</v>
      </c>
      <c r="M143" s="6" t="s">
        <v>100</v>
      </c>
      <c r="N143" s="6" t="s">
        <v>192</v>
      </c>
    </row>
    <row r="144" spans="1:14" x14ac:dyDescent="0.2">
      <c r="A144" s="5" t="str">
        <f t="shared" si="2"/>
        <v>Urology - Bladder22006-20105</v>
      </c>
      <c r="B144" s="3" t="s">
        <v>48</v>
      </c>
      <c r="C144" s="3">
        <v>2</v>
      </c>
      <c r="D144" s="3" t="s">
        <v>143</v>
      </c>
      <c r="E144" s="3">
        <v>5</v>
      </c>
      <c r="F144" s="3">
        <v>2328</v>
      </c>
      <c r="G144" s="3">
        <v>8.8664120772415291</v>
      </c>
      <c r="H144" s="3">
        <v>6.7123188140158696</v>
      </c>
      <c r="I144" s="3">
        <v>6.4396489388590501</v>
      </c>
      <c r="J144" s="3">
        <v>6.98498868917269</v>
      </c>
      <c r="K144" s="3">
        <v>1.4322549795199999</v>
      </c>
      <c r="L144" s="3">
        <v>120.99590504867599</v>
      </c>
      <c r="M144" s="6" t="s">
        <v>100</v>
      </c>
      <c r="N144" s="6" t="s">
        <v>192</v>
      </c>
    </row>
    <row r="145" spans="1:14" x14ac:dyDescent="0.2">
      <c r="A145" s="5" t="str">
        <f t="shared" si="2"/>
        <v>Urology - Bladder22006-20106</v>
      </c>
      <c r="B145" s="3" t="s">
        <v>48</v>
      </c>
      <c r="C145" s="3">
        <v>2</v>
      </c>
      <c r="D145" s="3" t="s">
        <v>143</v>
      </c>
      <c r="E145" s="3">
        <v>6</v>
      </c>
      <c r="F145" s="3">
        <v>12270</v>
      </c>
      <c r="G145" s="3">
        <v>9.3850471203176102</v>
      </c>
      <c r="H145" s="3">
        <v>5.5471564860418203</v>
      </c>
      <c r="I145" s="3">
        <v>5.4490033437921799</v>
      </c>
      <c r="J145" s="3">
        <v>5.6453096282914599</v>
      </c>
      <c r="K145" s="3">
        <v>0</v>
      </c>
      <c r="L145" s="3">
        <v>315.63126043579598</v>
      </c>
      <c r="M145" s="6" t="s">
        <v>100</v>
      </c>
      <c r="N145" s="6" t="s">
        <v>192</v>
      </c>
    </row>
    <row r="146" spans="1:14" x14ac:dyDescent="0.2">
      <c r="A146" s="5" t="str">
        <f t="shared" si="2"/>
        <v>Urology - Bladder31996-20001</v>
      </c>
      <c r="B146" s="3" t="s">
        <v>43</v>
      </c>
      <c r="C146" s="3">
        <v>3</v>
      </c>
      <c r="D146" s="3" t="s">
        <v>143</v>
      </c>
      <c r="E146" s="3">
        <v>1</v>
      </c>
      <c r="F146" s="3">
        <v>9133</v>
      </c>
      <c r="G146" s="3">
        <v>18.991348341856501</v>
      </c>
      <c r="H146" s="3">
        <v>13.9913128506516</v>
      </c>
      <c r="I146" s="3">
        <v>13.7043618059579</v>
      </c>
      <c r="J146" s="3">
        <v>14.278263895345299</v>
      </c>
      <c r="K146" s="3">
        <v>1</v>
      </c>
      <c r="L146" s="3">
        <v>0</v>
      </c>
      <c r="M146" s="6" t="s">
        <v>100</v>
      </c>
      <c r="N146" s="6" t="s">
        <v>192</v>
      </c>
    </row>
    <row r="147" spans="1:14" x14ac:dyDescent="0.2">
      <c r="A147" s="5" t="str">
        <f t="shared" si="2"/>
        <v>Urology - Bladder31996-20002</v>
      </c>
      <c r="B147" s="3" t="s">
        <v>43</v>
      </c>
      <c r="C147" s="3">
        <v>3</v>
      </c>
      <c r="D147" s="3" t="s">
        <v>143</v>
      </c>
      <c r="E147" s="3">
        <v>2</v>
      </c>
      <c r="F147" s="3">
        <v>10411</v>
      </c>
      <c r="G147" s="3">
        <v>21.476497108439599</v>
      </c>
      <c r="H147" s="3">
        <v>14.936414269643301</v>
      </c>
      <c r="I147" s="3">
        <v>14.649497324205599</v>
      </c>
      <c r="J147" s="3">
        <v>15.223331215081</v>
      </c>
      <c r="K147" s="3">
        <v>1.0675491591875701</v>
      </c>
      <c r="L147" s="3">
        <v>138.092059053226</v>
      </c>
      <c r="M147" s="6" t="s">
        <v>100</v>
      </c>
      <c r="N147" s="6" t="s">
        <v>192</v>
      </c>
    </row>
    <row r="148" spans="1:14" x14ac:dyDescent="0.2">
      <c r="A148" s="5" t="str">
        <f t="shared" si="2"/>
        <v>Urology - Bladder31996-20003</v>
      </c>
      <c r="B148" s="3" t="s">
        <v>43</v>
      </c>
      <c r="C148" s="3">
        <v>3</v>
      </c>
      <c r="D148" s="3" t="s">
        <v>143</v>
      </c>
      <c r="E148" s="3">
        <v>3</v>
      </c>
      <c r="F148" s="3">
        <v>11261</v>
      </c>
      <c r="G148" s="3">
        <v>23.141623923026199</v>
      </c>
      <c r="H148" s="3">
        <v>16.203346744118299</v>
      </c>
      <c r="I148" s="3">
        <v>15.9040704496663</v>
      </c>
      <c r="J148" s="3">
        <v>16.502623038570299</v>
      </c>
      <c r="K148" s="3">
        <v>1.1581005240236399</v>
      </c>
      <c r="L148" s="3">
        <v>313.60811130075598</v>
      </c>
      <c r="M148" s="6" t="s">
        <v>100</v>
      </c>
      <c r="N148" s="6" t="s">
        <v>192</v>
      </c>
    </row>
    <row r="149" spans="1:14" x14ac:dyDescent="0.2">
      <c r="A149" s="5" t="str">
        <f t="shared" si="2"/>
        <v>Urology - Bladder31996-20004</v>
      </c>
      <c r="B149" s="3" t="s">
        <v>43</v>
      </c>
      <c r="C149" s="3">
        <v>3</v>
      </c>
      <c r="D149" s="3" t="s">
        <v>143</v>
      </c>
      <c r="E149" s="3">
        <v>4</v>
      </c>
      <c r="F149" s="3">
        <v>11113</v>
      </c>
      <c r="G149" s="3">
        <v>22.681611425931699</v>
      </c>
      <c r="H149" s="3">
        <v>16.945845654043801</v>
      </c>
      <c r="I149" s="3">
        <v>16.630778115077199</v>
      </c>
      <c r="J149" s="3">
        <v>17.260913193010399</v>
      </c>
      <c r="K149" s="3">
        <v>1.2111690900582399</v>
      </c>
      <c r="L149" s="3">
        <v>383.662334107238</v>
      </c>
      <c r="M149" s="6" t="s">
        <v>100</v>
      </c>
      <c r="N149" s="6" t="s">
        <v>192</v>
      </c>
    </row>
    <row r="150" spans="1:14" x14ac:dyDescent="0.2">
      <c r="A150" s="5" t="str">
        <f t="shared" si="2"/>
        <v>Urology - Bladder31996-20005</v>
      </c>
      <c r="B150" s="3" t="s">
        <v>43</v>
      </c>
      <c r="C150" s="3">
        <v>3</v>
      </c>
      <c r="D150" s="3" t="s">
        <v>143</v>
      </c>
      <c r="E150" s="3">
        <v>5</v>
      </c>
      <c r="F150" s="3">
        <v>9933</v>
      </c>
      <c r="G150" s="3">
        <v>19.860384277741598</v>
      </c>
      <c r="H150" s="3">
        <v>16.7670522165871</v>
      </c>
      <c r="I150" s="3">
        <v>16.437311505277101</v>
      </c>
      <c r="J150" s="3">
        <v>17.096792927897098</v>
      </c>
      <c r="K150" s="3">
        <v>1.19839020080279</v>
      </c>
      <c r="L150" s="3">
        <v>308.71528735165799</v>
      </c>
      <c r="M150" s="6" t="s">
        <v>100</v>
      </c>
      <c r="N150" s="6" t="s">
        <v>192</v>
      </c>
    </row>
    <row r="151" spans="1:14" x14ac:dyDescent="0.2">
      <c r="A151" s="5" t="str">
        <f t="shared" ref="A151:A214" si="3">D151&amp;C151&amp;B151&amp;E151</f>
        <v>Urology - Bladder31996-20006</v>
      </c>
      <c r="B151" s="3" t="s">
        <v>43</v>
      </c>
      <c r="C151" s="3">
        <v>3</v>
      </c>
      <c r="D151" s="3" t="s">
        <v>143</v>
      </c>
      <c r="E151" s="3">
        <v>6</v>
      </c>
      <c r="F151" s="3">
        <v>51851</v>
      </c>
      <c r="G151" s="3">
        <v>21.2297389438972</v>
      </c>
      <c r="H151" s="3">
        <v>15.744373113939499</v>
      </c>
      <c r="I151" s="3">
        <v>15.608853275179101</v>
      </c>
      <c r="J151" s="3">
        <v>15.879892952699899</v>
      </c>
      <c r="K151" s="3">
        <v>0</v>
      </c>
      <c r="L151" s="3">
        <v>1144.0777918128779</v>
      </c>
      <c r="M151" s="6" t="s">
        <v>100</v>
      </c>
      <c r="N151" s="6" t="s">
        <v>192</v>
      </c>
    </row>
    <row r="152" spans="1:14" x14ac:dyDescent="0.2">
      <c r="A152" s="5" t="str">
        <f t="shared" si="3"/>
        <v>Urology - Bladder32001-20051</v>
      </c>
      <c r="B152" s="3" t="s">
        <v>47</v>
      </c>
      <c r="C152" s="3">
        <v>3</v>
      </c>
      <c r="D152" s="3" t="s">
        <v>143</v>
      </c>
      <c r="E152" s="3">
        <v>1</v>
      </c>
      <c r="F152" s="3">
        <v>7903</v>
      </c>
      <c r="G152" s="3">
        <v>15.8755402640402</v>
      </c>
      <c r="H152" s="3">
        <v>11.1762330779252</v>
      </c>
      <c r="I152" s="3">
        <v>10.929824665459201</v>
      </c>
      <c r="J152" s="3">
        <v>11.4226414903912</v>
      </c>
      <c r="K152" s="3">
        <v>1</v>
      </c>
      <c r="L152" s="3">
        <v>0</v>
      </c>
      <c r="M152" s="6" t="s">
        <v>100</v>
      </c>
      <c r="N152" s="6" t="s">
        <v>192</v>
      </c>
    </row>
    <row r="153" spans="1:14" x14ac:dyDescent="0.2">
      <c r="A153" s="5" t="str">
        <f t="shared" si="3"/>
        <v>Urology - Bladder32001-20052</v>
      </c>
      <c r="B153" s="3" t="s">
        <v>47</v>
      </c>
      <c r="C153" s="3">
        <v>3</v>
      </c>
      <c r="D153" s="3" t="s">
        <v>143</v>
      </c>
      <c r="E153" s="3">
        <v>2</v>
      </c>
      <c r="F153" s="3">
        <v>9002</v>
      </c>
      <c r="G153" s="3">
        <v>18.080606081518901</v>
      </c>
      <c r="H153" s="3">
        <v>11.5999125021536</v>
      </c>
      <c r="I153" s="3">
        <v>11.3602824510214</v>
      </c>
      <c r="J153" s="3">
        <v>11.839542553285799</v>
      </c>
      <c r="K153" s="3">
        <v>1.0379089646103801</v>
      </c>
      <c r="L153" s="3">
        <v>65.211866589758003</v>
      </c>
      <c r="M153" s="6" t="s">
        <v>100</v>
      </c>
      <c r="N153" s="6" t="s">
        <v>192</v>
      </c>
    </row>
    <row r="154" spans="1:14" x14ac:dyDescent="0.2">
      <c r="A154" s="5" t="str">
        <f t="shared" si="3"/>
        <v>Urology - Bladder32001-20053</v>
      </c>
      <c r="B154" s="3" t="s">
        <v>47</v>
      </c>
      <c r="C154" s="3">
        <v>3</v>
      </c>
      <c r="D154" s="3" t="s">
        <v>143</v>
      </c>
      <c r="E154" s="3">
        <v>3</v>
      </c>
      <c r="F154" s="3">
        <v>9151</v>
      </c>
      <c r="G154" s="3">
        <v>18.361492705284501</v>
      </c>
      <c r="H154" s="3">
        <v>12.0067195570312</v>
      </c>
      <c r="I154" s="3">
        <v>11.7607132958856</v>
      </c>
      <c r="J154" s="3">
        <v>12.252725818176801</v>
      </c>
      <c r="K154" s="3">
        <v>1.0743082640918</v>
      </c>
      <c r="L154" s="3">
        <v>98.507650189290004</v>
      </c>
      <c r="M154" s="6" t="s">
        <v>100</v>
      </c>
      <c r="N154" s="6" t="s">
        <v>192</v>
      </c>
    </row>
    <row r="155" spans="1:14" x14ac:dyDescent="0.2">
      <c r="A155" s="5" t="str">
        <f t="shared" si="3"/>
        <v>Urology - Bladder32001-20054</v>
      </c>
      <c r="B155" s="3" t="s">
        <v>47</v>
      </c>
      <c r="C155" s="3">
        <v>3</v>
      </c>
      <c r="D155" s="3" t="s">
        <v>143</v>
      </c>
      <c r="E155" s="3">
        <v>4</v>
      </c>
      <c r="F155" s="3">
        <v>9301</v>
      </c>
      <c r="G155" s="3">
        <v>18.603279905657502</v>
      </c>
      <c r="H155" s="3">
        <v>13.3683596281814</v>
      </c>
      <c r="I155" s="3">
        <v>13.096672308458601</v>
      </c>
      <c r="J155" s="3">
        <v>13.640046947904199</v>
      </c>
      <c r="K155" s="3">
        <v>1.19614180690146</v>
      </c>
      <c r="L155" s="3">
        <v>258.68548859725001</v>
      </c>
      <c r="M155" s="6" t="s">
        <v>100</v>
      </c>
      <c r="N155" s="6" t="s">
        <v>192</v>
      </c>
    </row>
    <row r="156" spans="1:14" x14ac:dyDescent="0.2">
      <c r="A156" s="5" t="str">
        <f t="shared" si="3"/>
        <v>Urology - Bladder32001-20055</v>
      </c>
      <c r="B156" s="3" t="s">
        <v>47</v>
      </c>
      <c r="C156" s="3">
        <v>3</v>
      </c>
      <c r="D156" s="3" t="s">
        <v>143</v>
      </c>
      <c r="E156" s="3">
        <v>5</v>
      </c>
      <c r="F156" s="3">
        <v>7902</v>
      </c>
      <c r="G156" s="3">
        <v>15.7643957391603</v>
      </c>
      <c r="H156" s="3">
        <v>13.5954829653865</v>
      </c>
      <c r="I156" s="3">
        <v>13.2957170855579</v>
      </c>
      <c r="J156" s="3">
        <v>13.8952488452151</v>
      </c>
      <c r="K156" s="3">
        <v>1.2164638005125099</v>
      </c>
      <c r="L156" s="3">
        <v>237.191152788946</v>
      </c>
      <c r="M156" s="6" t="s">
        <v>100</v>
      </c>
      <c r="N156" s="6" t="s">
        <v>192</v>
      </c>
    </row>
    <row r="157" spans="1:14" x14ac:dyDescent="0.2">
      <c r="A157" s="5" t="str">
        <f t="shared" si="3"/>
        <v>Urology - Bladder32001-20056</v>
      </c>
      <c r="B157" s="3" t="s">
        <v>47</v>
      </c>
      <c r="C157" s="3">
        <v>3</v>
      </c>
      <c r="D157" s="3" t="s">
        <v>143</v>
      </c>
      <c r="E157" s="3">
        <v>6</v>
      </c>
      <c r="F157" s="3">
        <v>43259</v>
      </c>
      <c r="G157" s="3">
        <v>17.336240257086299</v>
      </c>
      <c r="H157" s="3">
        <v>12.262917081052199</v>
      </c>
      <c r="I157" s="3">
        <v>12.147355992233001</v>
      </c>
      <c r="J157" s="3">
        <v>12.3784781698714</v>
      </c>
      <c r="K157" s="3">
        <v>0</v>
      </c>
      <c r="L157" s="3">
        <v>659.59615816524411</v>
      </c>
      <c r="M157" s="6" t="s">
        <v>100</v>
      </c>
      <c r="N157" s="6" t="s">
        <v>192</v>
      </c>
    </row>
    <row r="158" spans="1:14" x14ac:dyDescent="0.2">
      <c r="A158" s="5" t="str">
        <f t="shared" si="3"/>
        <v>Urology - Bladder32006-20101</v>
      </c>
      <c r="B158" s="3" t="s">
        <v>48</v>
      </c>
      <c r="C158" s="3">
        <v>3</v>
      </c>
      <c r="D158" s="3" t="s">
        <v>143</v>
      </c>
      <c r="E158" s="3">
        <v>1</v>
      </c>
      <c r="F158" s="3">
        <v>8362</v>
      </c>
      <c r="G158" s="3">
        <v>16.248417906976801</v>
      </c>
      <c r="H158" s="3">
        <v>10.396404642059601</v>
      </c>
      <c r="I158" s="3">
        <v>10.173569252572401</v>
      </c>
      <c r="J158" s="3">
        <v>10.6192400315468</v>
      </c>
      <c r="K158" s="3">
        <v>1</v>
      </c>
      <c r="L158" s="3">
        <v>0</v>
      </c>
      <c r="M158" s="6" t="s">
        <v>100</v>
      </c>
      <c r="N158" s="6" t="s">
        <v>192</v>
      </c>
    </row>
    <row r="159" spans="1:14" x14ac:dyDescent="0.2">
      <c r="A159" s="5" t="str">
        <f t="shared" si="3"/>
        <v>Urology - Bladder32006-20102</v>
      </c>
      <c r="B159" s="3" t="s">
        <v>48</v>
      </c>
      <c r="C159" s="3">
        <v>3</v>
      </c>
      <c r="D159" s="3" t="s">
        <v>143</v>
      </c>
      <c r="E159" s="3">
        <v>2</v>
      </c>
      <c r="F159" s="3">
        <v>9518</v>
      </c>
      <c r="G159" s="3">
        <v>18.48923953649</v>
      </c>
      <c r="H159" s="3">
        <v>11.023467633829499</v>
      </c>
      <c r="I159" s="3">
        <v>10.8020044942445</v>
      </c>
      <c r="J159" s="3">
        <v>11.244930773414501</v>
      </c>
      <c r="K159" s="3">
        <v>1.06031536991481</v>
      </c>
      <c r="L159" s="3">
        <v>84.746676614585994</v>
      </c>
      <c r="M159" s="6" t="s">
        <v>100</v>
      </c>
      <c r="N159" s="6" t="s">
        <v>192</v>
      </c>
    </row>
    <row r="160" spans="1:14" x14ac:dyDescent="0.2">
      <c r="A160" s="5" t="str">
        <f t="shared" si="3"/>
        <v>Urology - Bladder32006-20103</v>
      </c>
      <c r="B160" s="3" t="s">
        <v>48</v>
      </c>
      <c r="C160" s="3">
        <v>3</v>
      </c>
      <c r="D160" s="3" t="s">
        <v>143</v>
      </c>
      <c r="E160" s="3">
        <v>3</v>
      </c>
      <c r="F160" s="3">
        <v>9426</v>
      </c>
      <c r="G160" s="3">
        <v>18.3139966788832</v>
      </c>
      <c r="H160" s="3">
        <v>11.4955602816742</v>
      </c>
      <c r="I160" s="3">
        <v>11.2634884143032</v>
      </c>
      <c r="J160" s="3">
        <v>11.727632149045199</v>
      </c>
      <c r="K160" s="3">
        <v>1.1057245920544401</v>
      </c>
      <c r="L160" s="3">
        <v>131.415325416494</v>
      </c>
      <c r="M160" s="6" t="s">
        <v>100</v>
      </c>
      <c r="N160" s="6" t="s">
        <v>192</v>
      </c>
    </row>
    <row r="161" spans="1:14" x14ac:dyDescent="0.2">
      <c r="A161" s="5" t="str">
        <f t="shared" si="3"/>
        <v>Urology - Bladder32006-20104</v>
      </c>
      <c r="B161" s="3" t="s">
        <v>48</v>
      </c>
      <c r="C161" s="3">
        <v>3</v>
      </c>
      <c r="D161" s="3" t="s">
        <v>143</v>
      </c>
      <c r="E161" s="3">
        <v>4</v>
      </c>
      <c r="F161" s="3">
        <v>9004</v>
      </c>
      <c r="G161" s="3">
        <v>17.487243527792302</v>
      </c>
      <c r="H161" s="3">
        <v>12.4688034134908</v>
      </c>
      <c r="I161" s="3">
        <v>12.2112524932451</v>
      </c>
      <c r="J161" s="3">
        <v>12.7263543337365</v>
      </c>
      <c r="K161" s="3">
        <v>1.19933802528686</v>
      </c>
      <c r="L161" s="3">
        <v>226.180169919376</v>
      </c>
      <c r="M161" s="6" t="s">
        <v>100</v>
      </c>
      <c r="N161" s="6" t="s">
        <v>192</v>
      </c>
    </row>
    <row r="162" spans="1:14" x14ac:dyDescent="0.2">
      <c r="A162" s="5" t="str">
        <f t="shared" si="3"/>
        <v>Urology - Bladder32006-20105</v>
      </c>
      <c r="B162" s="3" t="s">
        <v>48</v>
      </c>
      <c r="C162" s="3">
        <v>3</v>
      </c>
      <c r="D162" s="3" t="s">
        <v>143</v>
      </c>
      <c r="E162" s="3">
        <v>5</v>
      </c>
      <c r="F162" s="3">
        <v>7839</v>
      </c>
      <c r="G162" s="3">
        <v>15.2276717585315</v>
      </c>
      <c r="H162" s="3">
        <v>13.3886692475991</v>
      </c>
      <c r="I162" s="3">
        <v>13.0922795169626</v>
      </c>
      <c r="J162" s="3">
        <v>13.685058978235601</v>
      </c>
      <c r="K162" s="3">
        <v>1.2878172511133399</v>
      </c>
      <c r="L162" s="3">
        <v>288.25652327832597</v>
      </c>
      <c r="M162" s="6" t="s">
        <v>100</v>
      </c>
      <c r="N162" s="6" t="s">
        <v>192</v>
      </c>
    </row>
    <row r="163" spans="1:14" x14ac:dyDescent="0.2">
      <c r="A163" s="5" t="str">
        <f t="shared" si="3"/>
        <v>Urology - Bladder32006-20106</v>
      </c>
      <c r="B163" s="3" t="s">
        <v>48</v>
      </c>
      <c r="C163" s="3">
        <v>3</v>
      </c>
      <c r="D163" s="3" t="s">
        <v>143</v>
      </c>
      <c r="E163" s="3">
        <v>6</v>
      </c>
      <c r="F163" s="3">
        <v>44149</v>
      </c>
      <c r="G163" s="3">
        <v>17.153336028766901</v>
      </c>
      <c r="H163" s="3">
        <v>11.625252887877799</v>
      </c>
      <c r="I163" s="3">
        <v>11.5168107564939</v>
      </c>
      <c r="J163" s="3">
        <v>11.733695019261701</v>
      </c>
      <c r="K163" s="3">
        <v>0</v>
      </c>
      <c r="L163" s="3">
        <v>730.59869522878193</v>
      </c>
      <c r="M163" s="6" t="s">
        <v>100</v>
      </c>
      <c r="N163" s="6" t="s">
        <v>192</v>
      </c>
    </row>
    <row r="164" spans="1:14" x14ac:dyDescent="0.2">
      <c r="A164" s="5" t="str">
        <f t="shared" si="3"/>
        <v>Breast - Breast11996-20001</v>
      </c>
      <c r="B164" s="3" t="s">
        <v>43</v>
      </c>
      <c r="C164" s="3">
        <v>1</v>
      </c>
      <c r="D164" s="3" t="s">
        <v>134</v>
      </c>
      <c r="E164" s="3">
        <v>1</v>
      </c>
      <c r="F164" s="3">
        <v>255</v>
      </c>
      <c r="G164" s="3">
        <v>1.0814005383763201</v>
      </c>
      <c r="H164" s="3">
        <v>0.925448002473368</v>
      </c>
      <c r="I164" s="3">
        <v>0.81185855069349799</v>
      </c>
      <c r="J164" s="3">
        <v>1.0390374542532399</v>
      </c>
      <c r="K164" s="3">
        <v>1</v>
      </c>
      <c r="L164" s="3">
        <v>0</v>
      </c>
      <c r="M164" s="6" t="s">
        <v>100</v>
      </c>
      <c r="N164" s="6" t="s">
        <v>3</v>
      </c>
    </row>
    <row r="165" spans="1:14" x14ac:dyDescent="0.2">
      <c r="A165" s="5" t="str">
        <f t="shared" si="3"/>
        <v>Breast - Breast11996-20002</v>
      </c>
      <c r="B165" s="3" t="s">
        <v>43</v>
      </c>
      <c r="C165" s="3">
        <v>1</v>
      </c>
      <c r="D165" s="3" t="s">
        <v>134</v>
      </c>
      <c r="E165" s="3">
        <v>2</v>
      </c>
      <c r="F165" s="3">
        <v>236</v>
      </c>
      <c r="G165" s="3">
        <v>0.99859206980801696</v>
      </c>
      <c r="H165" s="3">
        <v>0.82936325239515796</v>
      </c>
      <c r="I165" s="3">
        <v>0.723548831731055</v>
      </c>
      <c r="J165" s="3">
        <v>0.93517767305926103</v>
      </c>
      <c r="K165" s="3">
        <v>0.89617487981884203</v>
      </c>
      <c r="L165" s="3">
        <v>-5.480958022666</v>
      </c>
      <c r="M165" s="6" t="s">
        <v>100</v>
      </c>
      <c r="N165" s="6" t="s">
        <v>3</v>
      </c>
    </row>
    <row r="166" spans="1:14" x14ac:dyDescent="0.2">
      <c r="A166" s="5" t="str">
        <f t="shared" si="3"/>
        <v>Breast - Breast11996-20003</v>
      </c>
      <c r="B166" s="3" t="s">
        <v>43</v>
      </c>
      <c r="C166" s="3">
        <v>1</v>
      </c>
      <c r="D166" s="3" t="s">
        <v>134</v>
      </c>
      <c r="E166" s="3">
        <v>3</v>
      </c>
      <c r="F166" s="3">
        <v>229</v>
      </c>
      <c r="G166" s="3">
        <v>0.96713755284889402</v>
      </c>
      <c r="H166" s="3">
        <v>0.81368409979178102</v>
      </c>
      <c r="I166" s="3">
        <v>0.70829537253653596</v>
      </c>
      <c r="J166" s="3">
        <v>0.91907282704702598</v>
      </c>
      <c r="K166" s="3">
        <v>0.87923265015118701</v>
      </c>
      <c r="L166" s="3">
        <v>-5.5390193171420004</v>
      </c>
      <c r="M166" s="6" t="s">
        <v>100</v>
      </c>
      <c r="N166" s="6" t="s">
        <v>3</v>
      </c>
    </row>
    <row r="167" spans="1:14" x14ac:dyDescent="0.2">
      <c r="A167" s="5" t="str">
        <f t="shared" si="3"/>
        <v>Breast - Breast11996-20004</v>
      </c>
      <c r="B167" s="3" t="s">
        <v>43</v>
      </c>
      <c r="C167" s="3">
        <v>1</v>
      </c>
      <c r="D167" s="3" t="s">
        <v>134</v>
      </c>
      <c r="E167" s="3">
        <v>4</v>
      </c>
      <c r="F167" s="3">
        <v>237</v>
      </c>
      <c r="G167" s="3">
        <v>0.99549728596776899</v>
      </c>
      <c r="H167" s="3">
        <v>0.89089842095944405</v>
      </c>
      <c r="I167" s="3">
        <v>0.77747308154150696</v>
      </c>
      <c r="J167" s="3">
        <v>1.00432376037738</v>
      </c>
      <c r="K167" s="3">
        <v>0.96266718235753201</v>
      </c>
      <c r="L167" s="3">
        <v>-1.1830500984000001</v>
      </c>
      <c r="M167" s="6" t="s">
        <v>100</v>
      </c>
      <c r="N167" s="6" t="s">
        <v>3</v>
      </c>
    </row>
    <row r="168" spans="1:14" x14ac:dyDescent="0.2">
      <c r="A168" s="5" t="str">
        <f t="shared" si="3"/>
        <v>Breast - Breast11996-20005</v>
      </c>
      <c r="B168" s="3" t="s">
        <v>43</v>
      </c>
      <c r="C168" s="3">
        <v>1</v>
      </c>
      <c r="D168" s="3" t="s">
        <v>134</v>
      </c>
      <c r="E168" s="3">
        <v>5</v>
      </c>
      <c r="F168" s="3">
        <v>208</v>
      </c>
      <c r="G168" s="3">
        <v>0.853898956001789</v>
      </c>
      <c r="H168" s="3">
        <v>0.85573240500481595</v>
      </c>
      <c r="I168" s="3">
        <v>0.73943704642656405</v>
      </c>
      <c r="J168" s="3">
        <v>0.97202776358306797</v>
      </c>
      <c r="K168" s="3">
        <v>0.92466827171031796</v>
      </c>
      <c r="L168" s="3">
        <v>-2.8829978892799999</v>
      </c>
      <c r="M168" s="6" t="s">
        <v>100</v>
      </c>
      <c r="N168" s="6" t="s">
        <v>3</v>
      </c>
    </row>
    <row r="169" spans="1:14" x14ac:dyDescent="0.2">
      <c r="A169" s="5" t="str">
        <f t="shared" si="3"/>
        <v>Breast - Breast11996-20006</v>
      </c>
      <c r="B169" s="3" t="s">
        <v>43</v>
      </c>
      <c r="C169" s="3">
        <v>1</v>
      </c>
      <c r="D169" s="3" t="s">
        <v>134</v>
      </c>
      <c r="E169" s="3">
        <v>6</v>
      </c>
      <c r="F169" s="3">
        <v>1165</v>
      </c>
      <c r="G169" s="3">
        <v>0.97851485433424701</v>
      </c>
      <c r="H169" s="3">
        <v>0.86222928944715505</v>
      </c>
      <c r="I169" s="3">
        <v>0.81271667261604896</v>
      </c>
      <c r="J169" s="3">
        <v>0.91174190627826102</v>
      </c>
      <c r="K169" s="3">
        <v>0</v>
      </c>
      <c r="L169" s="3">
        <v>-15.086025327488002</v>
      </c>
      <c r="M169" s="6" t="s">
        <v>100</v>
      </c>
      <c r="N169" s="6" t="s">
        <v>3</v>
      </c>
    </row>
    <row r="170" spans="1:14" x14ac:dyDescent="0.2">
      <c r="A170" s="5" t="str">
        <f t="shared" si="3"/>
        <v>Breast - Breast12001-20051</v>
      </c>
      <c r="B170" s="3" t="s">
        <v>47</v>
      </c>
      <c r="C170" s="3">
        <v>1</v>
      </c>
      <c r="D170" s="3" t="s">
        <v>134</v>
      </c>
      <c r="E170" s="3">
        <v>1</v>
      </c>
      <c r="F170" s="3">
        <v>281</v>
      </c>
      <c r="G170" s="3">
        <v>1.1412323807021301</v>
      </c>
      <c r="H170" s="3">
        <v>0.92701289984651503</v>
      </c>
      <c r="I170" s="3">
        <v>0.81862303144176296</v>
      </c>
      <c r="J170" s="3">
        <v>1.0354027682512701</v>
      </c>
      <c r="K170" s="3">
        <v>1</v>
      </c>
      <c r="L170" s="3">
        <v>0</v>
      </c>
      <c r="M170" s="6" t="s">
        <v>100</v>
      </c>
      <c r="N170" s="6" t="s">
        <v>3</v>
      </c>
    </row>
    <row r="171" spans="1:14" x14ac:dyDescent="0.2">
      <c r="A171" s="5" t="str">
        <f t="shared" si="3"/>
        <v>Breast - Breast12001-20052</v>
      </c>
      <c r="B171" s="3" t="s">
        <v>47</v>
      </c>
      <c r="C171" s="3">
        <v>1</v>
      </c>
      <c r="D171" s="3" t="s">
        <v>134</v>
      </c>
      <c r="E171" s="3">
        <v>2</v>
      </c>
      <c r="F171" s="3">
        <v>259</v>
      </c>
      <c r="G171" s="3">
        <v>1.0611438023978199</v>
      </c>
      <c r="H171" s="3">
        <v>0.82620678507584699</v>
      </c>
      <c r="I171" s="3">
        <v>0.72558432140045503</v>
      </c>
      <c r="J171" s="3">
        <v>0.92682924875123895</v>
      </c>
      <c r="K171" s="3">
        <v>0.89125705285508205</v>
      </c>
      <c r="L171" s="3">
        <v>-8.5358835963480004</v>
      </c>
      <c r="M171" s="6" t="s">
        <v>100</v>
      </c>
      <c r="N171" s="6" t="s">
        <v>3</v>
      </c>
    </row>
    <row r="172" spans="1:14" x14ac:dyDescent="0.2">
      <c r="A172" s="5" t="str">
        <f t="shared" si="3"/>
        <v>Breast - Breast12001-20053</v>
      </c>
      <c r="B172" s="3" t="s">
        <v>47</v>
      </c>
      <c r="C172" s="3">
        <v>1</v>
      </c>
      <c r="D172" s="3" t="s">
        <v>134</v>
      </c>
      <c r="E172" s="3">
        <v>3</v>
      </c>
      <c r="F172" s="3">
        <v>277</v>
      </c>
      <c r="G172" s="3">
        <v>1.1383595482742701</v>
      </c>
      <c r="H172" s="3">
        <v>0.90063944715443101</v>
      </c>
      <c r="I172" s="3">
        <v>0.79457565477144299</v>
      </c>
      <c r="J172" s="3">
        <v>1.00670323953742</v>
      </c>
      <c r="K172" s="3">
        <v>0.971550069371796</v>
      </c>
      <c r="L172" s="3">
        <v>-1.844876041354</v>
      </c>
      <c r="M172" s="6" t="s">
        <v>100</v>
      </c>
      <c r="N172" s="6" t="s">
        <v>3</v>
      </c>
    </row>
    <row r="173" spans="1:14" x14ac:dyDescent="0.2">
      <c r="A173" s="5" t="str">
        <f t="shared" si="3"/>
        <v>Breast - Breast12001-20054</v>
      </c>
      <c r="B173" s="3" t="s">
        <v>47</v>
      </c>
      <c r="C173" s="3">
        <v>1</v>
      </c>
      <c r="D173" s="3" t="s">
        <v>134</v>
      </c>
      <c r="E173" s="3">
        <v>4</v>
      </c>
      <c r="F173" s="3">
        <v>243</v>
      </c>
      <c r="G173" s="3">
        <v>0.99733887005528199</v>
      </c>
      <c r="H173" s="3">
        <v>0.90252119892021998</v>
      </c>
      <c r="I173" s="3">
        <v>0.78904354558621703</v>
      </c>
      <c r="J173" s="3">
        <v>1.01599885225422</v>
      </c>
      <c r="K173" s="3">
        <v>0.97357997830413201</v>
      </c>
      <c r="L173" s="3">
        <v>-3.1351155010339999</v>
      </c>
      <c r="M173" s="6" t="s">
        <v>100</v>
      </c>
      <c r="N173" s="6" t="s">
        <v>3</v>
      </c>
    </row>
    <row r="174" spans="1:14" x14ac:dyDescent="0.2">
      <c r="A174" s="5" t="str">
        <f t="shared" si="3"/>
        <v>Breast - Breast12001-20055</v>
      </c>
      <c r="B174" s="3" t="s">
        <v>47</v>
      </c>
      <c r="C174" s="3">
        <v>1</v>
      </c>
      <c r="D174" s="3" t="s">
        <v>134</v>
      </c>
      <c r="E174" s="3">
        <v>5</v>
      </c>
      <c r="F174" s="3">
        <v>226</v>
      </c>
      <c r="G174" s="3">
        <v>0.92434592607416699</v>
      </c>
      <c r="H174" s="3">
        <v>0.93778593211139705</v>
      </c>
      <c r="I174" s="3">
        <v>0.81551997122855302</v>
      </c>
      <c r="J174" s="3">
        <v>1.06005189299424</v>
      </c>
      <c r="K174" s="3">
        <v>1.0116212323115099</v>
      </c>
      <c r="L174" s="3">
        <v>0.39572749797599999</v>
      </c>
      <c r="M174" s="6" t="s">
        <v>100</v>
      </c>
      <c r="N174" s="6" t="s">
        <v>3</v>
      </c>
    </row>
    <row r="175" spans="1:14" x14ac:dyDescent="0.2">
      <c r="A175" s="5" t="str">
        <f t="shared" si="3"/>
        <v>Breast - Breast12001-20056</v>
      </c>
      <c r="B175" s="3" t="s">
        <v>47</v>
      </c>
      <c r="C175" s="3">
        <v>1</v>
      </c>
      <c r="D175" s="3" t="s">
        <v>134</v>
      </c>
      <c r="E175" s="3">
        <v>6</v>
      </c>
      <c r="F175" s="3">
        <v>1286</v>
      </c>
      <c r="G175" s="3">
        <v>1.05256308523756</v>
      </c>
      <c r="H175" s="3">
        <v>0.895527081843837</v>
      </c>
      <c r="I175" s="3">
        <v>0.84658140809551097</v>
      </c>
      <c r="J175" s="3">
        <v>0.94447275559216304</v>
      </c>
      <c r="K175" s="3">
        <v>0</v>
      </c>
      <c r="L175" s="3">
        <v>-13.120147640759999</v>
      </c>
      <c r="M175" s="6" t="s">
        <v>100</v>
      </c>
      <c r="N175" s="6" t="s">
        <v>3</v>
      </c>
    </row>
    <row r="176" spans="1:14" x14ac:dyDescent="0.2">
      <c r="A176" s="5" t="str">
        <f t="shared" si="3"/>
        <v>Breast - Breast12006-20101</v>
      </c>
      <c r="B176" s="3" t="s">
        <v>48</v>
      </c>
      <c r="C176" s="3">
        <v>1</v>
      </c>
      <c r="D176" s="3" t="s">
        <v>134</v>
      </c>
      <c r="E176" s="3">
        <v>1</v>
      </c>
      <c r="F176" s="3">
        <v>296</v>
      </c>
      <c r="G176" s="3">
        <v>1.15880688929487</v>
      </c>
      <c r="H176" s="3">
        <v>0.86779174444416696</v>
      </c>
      <c r="I176" s="3">
        <v>0.76893057805541298</v>
      </c>
      <c r="J176" s="3">
        <v>0.96665291083292104</v>
      </c>
      <c r="K176" s="3">
        <v>1</v>
      </c>
      <c r="L176" s="3">
        <v>0</v>
      </c>
      <c r="M176" s="6" t="s">
        <v>100</v>
      </c>
      <c r="N176" s="6" t="s">
        <v>3</v>
      </c>
    </row>
    <row r="177" spans="1:14" x14ac:dyDescent="0.2">
      <c r="A177" s="5" t="str">
        <f t="shared" si="3"/>
        <v>Breast - Breast12006-20102</v>
      </c>
      <c r="B177" s="3" t="s">
        <v>48</v>
      </c>
      <c r="C177" s="3">
        <v>1</v>
      </c>
      <c r="D177" s="3" t="s">
        <v>134</v>
      </c>
      <c r="E177" s="3">
        <v>2</v>
      </c>
      <c r="F177" s="3">
        <v>287</v>
      </c>
      <c r="G177" s="3">
        <v>1.13286005045609</v>
      </c>
      <c r="H177" s="3">
        <v>0.81061680523398605</v>
      </c>
      <c r="I177" s="3">
        <v>0.71683237894554297</v>
      </c>
      <c r="J177" s="3">
        <v>0.90440123152242902</v>
      </c>
      <c r="K177" s="3">
        <v>0.93411444672499999</v>
      </c>
      <c r="L177" s="3">
        <v>-4.2991156466960003</v>
      </c>
      <c r="M177" s="6" t="s">
        <v>100</v>
      </c>
      <c r="N177" s="6" t="s">
        <v>3</v>
      </c>
    </row>
    <row r="178" spans="1:14" x14ac:dyDescent="0.2">
      <c r="A178" s="5" t="str">
        <f t="shared" si="3"/>
        <v>Breast - Breast12006-20103</v>
      </c>
      <c r="B178" s="3" t="s">
        <v>48</v>
      </c>
      <c r="C178" s="3">
        <v>1</v>
      </c>
      <c r="D178" s="3" t="s">
        <v>134</v>
      </c>
      <c r="E178" s="3">
        <v>3</v>
      </c>
      <c r="F178" s="3">
        <v>322</v>
      </c>
      <c r="G178" s="3">
        <v>1.2739649321766</v>
      </c>
      <c r="H178" s="3">
        <v>0.96288678305737896</v>
      </c>
      <c r="I178" s="3">
        <v>0.85771400128394804</v>
      </c>
      <c r="J178" s="3">
        <v>1.06805956483081</v>
      </c>
      <c r="K178" s="3">
        <v>1.10958278783134</v>
      </c>
      <c r="L178" s="3">
        <v>6.5471121240199999</v>
      </c>
      <c r="M178" s="6" t="s">
        <v>100</v>
      </c>
      <c r="N178" s="6" t="s">
        <v>3</v>
      </c>
    </row>
    <row r="179" spans="1:14" x14ac:dyDescent="0.2">
      <c r="A179" s="5" t="str">
        <f t="shared" si="3"/>
        <v>Breast - Breast12006-20104</v>
      </c>
      <c r="B179" s="3" t="s">
        <v>48</v>
      </c>
      <c r="C179" s="3">
        <v>1</v>
      </c>
      <c r="D179" s="3" t="s">
        <v>134</v>
      </c>
      <c r="E179" s="3">
        <v>4</v>
      </c>
      <c r="F179" s="3">
        <v>301</v>
      </c>
      <c r="G179" s="3">
        <v>1.1914508296752999</v>
      </c>
      <c r="H179" s="3">
        <v>1.04398594592171</v>
      </c>
      <c r="I179" s="3">
        <v>0.92604422081406501</v>
      </c>
      <c r="J179" s="3">
        <v>1.16192767102935</v>
      </c>
      <c r="K179" s="3">
        <v>1.2030374252873299</v>
      </c>
      <c r="L179" s="3">
        <v>9.4786793890260004</v>
      </c>
      <c r="M179" s="6" t="s">
        <v>100</v>
      </c>
      <c r="N179" s="6" t="s">
        <v>3</v>
      </c>
    </row>
    <row r="180" spans="1:14" x14ac:dyDescent="0.2">
      <c r="A180" s="5" t="str">
        <f t="shared" si="3"/>
        <v>Breast - Breast12006-20105</v>
      </c>
      <c r="B180" s="3" t="s">
        <v>48</v>
      </c>
      <c r="C180" s="3">
        <v>1</v>
      </c>
      <c r="D180" s="3" t="s">
        <v>134</v>
      </c>
      <c r="E180" s="3">
        <v>5</v>
      </c>
      <c r="F180" s="3">
        <v>249</v>
      </c>
      <c r="G180" s="3">
        <v>0.98722326922514203</v>
      </c>
      <c r="H180" s="3">
        <v>1.01216538492293</v>
      </c>
      <c r="I180" s="3">
        <v>0.88644436992937703</v>
      </c>
      <c r="J180" s="3">
        <v>1.1378863999164801</v>
      </c>
      <c r="K180" s="3">
        <v>1.16636899509944</v>
      </c>
      <c r="L180" s="3">
        <v>7.3283898914699996</v>
      </c>
      <c r="M180" s="6" t="s">
        <v>100</v>
      </c>
      <c r="N180" s="6" t="s">
        <v>3</v>
      </c>
    </row>
    <row r="181" spans="1:14" x14ac:dyDescent="0.2">
      <c r="A181" s="5" t="str">
        <f t="shared" si="3"/>
        <v>Breast - Breast12006-20106</v>
      </c>
      <c r="B181" s="3" t="s">
        <v>48</v>
      </c>
      <c r="C181" s="3">
        <v>1</v>
      </c>
      <c r="D181" s="3" t="s">
        <v>134</v>
      </c>
      <c r="E181" s="3">
        <v>6</v>
      </c>
      <c r="F181" s="3">
        <v>1455</v>
      </c>
      <c r="G181" s="3">
        <v>1.1489386187952699</v>
      </c>
      <c r="H181" s="3">
        <v>0.93126248137971601</v>
      </c>
      <c r="I181" s="3">
        <v>0.88341085742036796</v>
      </c>
      <c r="J181" s="3">
        <v>0.97911410533906396</v>
      </c>
      <c r="K181" s="3">
        <v>0</v>
      </c>
      <c r="L181" s="3">
        <v>19.05506575782</v>
      </c>
      <c r="M181" s="6" t="s">
        <v>100</v>
      </c>
      <c r="N181" s="6" t="s">
        <v>3</v>
      </c>
    </row>
    <row r="182" spans="1:14" x14ac:dyDescent="0.2">
      <c r="A182" s="5" t="str">
        <f t="shared" si="3"/>
        <v>Breast - Breast21996-20001</v>
      </c>
      <c r="B182" s="3" t="s">
        <v>43</v>
      </c>
      <c r="C182" s="3">
        <v>2</v>
      </c>
      <c r="D182" s="3" t="s">
        <v>134</v>
      </c>
      <c r="E182" s="3">
        <v>1</v>
      </c>
      <c r="F182" s="3">
        <v>36425</v>
      </c>
      <c r="G182" s="3">
        <v>148.61410260317601</v>
      </c>
      <c r="H182" s="3">
        <v>125.109296922035</v>
      </c>
      <c r="I182" s="3">
        <v>123.82446631242099</v>
      </c>
      <c r="J182" s="3">
        <v>126.394127531649</v>
      </c>
      <c r="K182" s="3">
        <v>1</v>
      </c>
      <c r="L182" s="3">
        <v>0</v>
      </c>
      <c r="M182" s="6" t="s">
        <v>100</v>
      </c>
      <c r="N182" s="6" t="s">
        <v>3</v>
      </c>
    </row>
    <row r="183" spans="1:14" x14ac:dyDescent="0.2">
      <c r="A183" s="5" t="str">
        <f t="shared" si="3"/>
        <v>Breast - Breast21996-20002</v>
      </c>
      <c r="B183" s="3" t="s">
        <v>43</v>
      </c>
      <c r="C183" s="3">
        <v>2</v>
      </c>
      <c r="D183" s="3" t="s">
        <v>134</v>
      </c>
      <c r="E183" s="3">
        <v>2</v>
      </c>
      <c r="F183" s="3">
        <v>37321</v>
      </c>
      <c r="G183" s="3">
        <v>150.227585473462</v>
      </c>
      <c r="H183" s="3">
        <v>121.920166574619</v>
      </c>
      <c r="I183" s="3">
        <v>120.68320849201901</v>
      </c>
      <c r="J183" s="3">
        <v>123.157124657219</v>
      </c>
      <c r="K183" s="3">
        <v>0.97450924570854602</v>
      </c>
      <c r="L183" s="3">
        <v>-24.538784369997899</v>
      </c>
      <c r="M183" s="6" t="s">
        <v>100</v>
      </c>
      <c r="N183" s="6" t="s">
        <v>3</v>
      </c>
    </row>
    <row r="184" spans="1:14" x14ac:dyDescent="0.2">
      <c r="A184" s="5" t="str">
        <f t="shared" si="3"/>
        <v>Breast - Breast21996-20003</v>
      </c>
      <c r="B184" s="3" t="s">
        <v>43</v>
      </c>
      <c r="C184" s="3">
        <v>2</v>
      </c>
      <c r="D184" s="3" t="s">
        <v>134</v>
      </c>
      <c r="E184" s="3">
        <v>3</v>
      </c>
      <c r="F184" s="3">
        <v>36061</v>
      </c>
      <c r="G184" s="3">
        <v>144.34149401872</v>
      </c>
      <c r="H184" s="3">
        <v>117.396715641068</v>
      </c>
      <c r="I184" s="3">
        <v>116.18502114432501</v>
      </c>
      <c r="J184" s="3">
        <v>118.60841013781101</v>
      </c>
      <c r="K184" s="3">
        <v>0.93835325215060905</v>
      </c>
      <c r="L184" s="3">
        <v>-130.65382487436199</v>
      </c>
      <c r="M184" s="6" t="s">
        <v>100</v>
      </c>
      <c r="N184" s="6" t="s">
        <v>3</v>
      </c>
    </row>
    <row r="185" spans="1:14" x14ac:dyDescent="0.2">
      <c r="A185" s="5" t="str">
        <f t="shared" si="3"/>
        <v>Breast - Breast21996-20004</v>
      </c>
      <c r="B185" s="3" t="s">
        <v>43</v>
      </c>
      <c r="C185" s="3">
        <v>2</v>
      </c>
      <c r="D185" s="3" t="s">
        <v>134</v>
      </c>
      <c r="E185" s="3">
        <v>4</v>
      </c>
      <c r="F185" s="3">
        <v>32707</v>
      </c>
      <c r="G185" s="3">
        <v>129.84924830596901</v>
      </c>
      <c r="H185" s="3">
        <v>110.44737856591701</v>
      </c>
      <c r="I185" s="3">
        <v>109.25038689521401</v>
      </c>
      <c r="J185" s="3">
        <v>111.64437023662001</v>
      </c>
      <c r="K185" s="3">
        <v>0.88280712371634995</v>
      </c>
      <c r="L185" s="3">
        <v>-460.86990756335598</v>
      </c>
      <c r="M185" s="6" t="s">
        <v>100</v>
      </c>
      <c r="N185" s="6" t="s">
        <v>3</v>
      </c>
    </row>
    <row r="186" spans="1:14" x14ac:dyDescent="0.2">
      <c r="A186" s="5" t="str">
        <f t="shared" si="3"/>
        <v>Breast - Breast21996-20005</v>
      </c>
      <c r="B186" s="3" t="s">
        <v>43</v>
      </c>
      <c r="C186" s="3">
        <v>2</v>
      </c>
      <c r="D186" s="3" t="s">
        <v>134</v>
      </c>
      <c r="E186" s="3">
        <v>5</v>
      </c>
      <c r="F186" s="3">
        <v>26950</v>
      </c>
      <c r="G186" s="3">
        <v>105.04658611457999</v>
      </c>
      <c r="H186" s="3">
        <v>98.448959973883504</v>
      </c>
      <c r="I186" s="3">
        <v>97.273554201593299</v>
      </c>
      <c r="J186" s="3">
        <v>99.624365746173694</v>
      </c>
      <c r="K186" s="3">
        <v>0.786903630632936</v>
      </c>
      <c r="L186" s="3">
        <v>-1121.72219656888</v>
      </c>
      <c r="M186" s="6" t="s">
        <v>100</v>
      </c>
      <c r="N186" s="6" t="s">
        <v>3</v>
      </c>
    </row>
    <row r="187" spans="1:14" x14ac:dyDescent="0.2">
      <c r="A187" s="5" t="str">
        <f t="shared" si="3"/>
        <v>Breast - Breast21996-20006</v>
      </c>
      <c r="B187" s="3" t="s">
        <v>43</v>
      </c>
      <c r="C187" s="3">
        <v>2</v>
      </c>
      <c r="D187" s="3" t="s">
        <v>134</v>
      </c>
      <c r="E187" s="3">
        <v>6</v>
      </c>
      <c r="F187" s="3">
        <v>169464</v>
      </c>
      <c r="G187" s="3">
        <v>135.37669185216001</v>
      </c>
      <c r="H187" s="3">
        <v>115.289207326797</v>
      </c>
      <c r="I187" s="3">
        <v>114.74029119028</v>
      </c>
      <c r="J187" s="3">
        <v>115.83812346331401</v>
      </c>
      <c r="K187" s="3">
        <v>0</v>
      </c>
      <c r="L187" s="3">
        <v>-1737.7847133765958</v>
      </c>
      <c r="M187" s="6" t="s">
        <v>100</v>
      </c>
      <c r="N187" s="6" t="s">
        <v>3</v>
      </c>
    </row>
    <row r="188" spans="1:14" x14ac:dyDescent="0.2">
      <c r="A188" s="5" t="str">
        <f t="shared" si="3"/>
        <v>Breast - Breast22001-20051</v>
      </c>
      <c r="B188" s="3" t="s">
        <v>47</v>
      </c>
      <c r="C188" s="3">
        <v>2</v>
      </c>
      <c r="D188" s="3" t="s">
        <v>134</v>
      </c>
      <c r="E188" s="3">
        <v>1</v>
      </c>
      <c r="F188" s="3">
        <v>40880</v>
      </c>
      <c r="G188" s="3">
        <v>162.4899566659</v>
      </c>
      <c r="H188" s="3">
        <v>130.78689202323099</v>
      </c>
      <c r="I188" s="3">
        <v>129.519050862108</v>
      </c>
      <c r="J188" s="3">
        <v>132.05473318435401</v>
      </c>
      <c r="K188" s="3">
        <v>1</v>
      </c>
      <c r="L188" s="3">
        <v>0</v>
      </c>
      <c r="M188" s="6" t="s">
        <v>100</v>
      </c>
      <c r="N188" s="6" t="s">
        <v>3</v>
      </c>
    </row>
    <row r="189" spans="1:14" x14ac:dyDescent="0.2">
      <c r="A189" s="5" t="str">
        <f t="shared" si="3"/>
        <v>Breast - Breast22001-20052</v>
      </c>
      <c r="B189" s="3" t="s">
        <v>47</v>
      </c>
      <c r="C189" s="3">
        <v>2</v>
      </c>
      <c r="D189" s="3" t="s">
        <v>134</v>
      </c>
      <c r="E189" s="3">
        <v>2</v>
      </c>
      <c r="F189" s="3">
        <v>41727</v>
      </c>
      <c r="G189" s="3">
        <v>164.405556716332</v>
      </c>
      <c r="H189" s="3">
        <v>127.01725115812199</v>
      </c>
      <c r="I189" s="3">
        <v>125.798513585775</v>
      </c>
      <c r="J189" s="3">
        <v>128.23598873046899</v>
      </c>
      <c r="K189" s="3">
        <v>0.97117722726801103</v>
      </c>
      <c r="L189" s="3">
        <v>-183.586779222578</v>
      </c>
      <c r="M189" s="6" t="s">
        <v>100</v>
      </c>
      <c r="N189" s="6" t="s">
        <v>3</v>
      </c>
    </row>
    <row r="190" spans="1:14" x14ac:dyDescent="0.2">
      <c r="A190" s="5" t="str">
        <f t="shared" si="3"/>
        <v>Breast - Breast22001-20053</v>
      </c>
      <c r="B190" s="3" t="s">
        <v>47</v>
      </c>
      <c r="C190" s="3">
        <v>2</v>
      </c>
      <c r="D190" s="3" t="s">
        <v>134</v>
      </c>
      <c r="E190" s="3">
        <v>3</v>
      </c>
      <c r="F190" s="3">
        <v>40082</v>
      </c>
      <c r="G190" s="3">
        <v>157.15513217447699</v>
      </c>
      <c r="H190" s="3">
        <v>124.54739838529601</v>
      </c>
      <c r="I190" s="3">
        <v>123.328083039484</v>
      </c>
      <c r="J190" s="3">
        <v>125.766713731108</v>
      </c>
      <c r="K190" s="3">
        <v>0.95229266831398895</v>
      </c>
      <c r="L190" s="3">
        <v>-289.30341018269399</v>
      </c>
      <c r="M190" s="6" t="s">
        <v>100</v>
      </c>
      <c r="N190" s="6" t="s">
        <v>3</v>
      </c>
    </row>
    <row r="191" spans="1:14" x14ac:dyDescent="0.2">
      <c r="A191" s="5" t="str">
        <f t="shared" si="3"/>
        <v>Breast - Breast22001-20054</v>
      </c>
      <c r="B191" s="3" t="s">
        <v>47</v>
      </c>
      <c r="C191" s="3">
        <v>2</v>
      </c>
      <c r="D191" s="3" t="s">
        <v>134</v>
      </c>
      <c r="E191" s="3">
        <v>4</v>
      </c>
      <c r="F191" s="3">
        <v>35535</v>
      </c>
      <c r="G191" s="3">
        <v>138.63680325496699</v>
      </c>
      <c r="H191" s="3">
        <v>117.730886347932</v>
      </c>
      <c r="I191" s="3">
        <v>116.506782325258</v>
      </c>
      <c r="J191" s="3">
        <v>118.954990370606</v>
      </c>
      <c r="K191" s="3">
        <v>0.90017343884141399</v>
      </c>
      <c r="L191" s="3">
        <v>-630.016625207978</v>
      </c>
      <c r="M191" s="6" t="s">
        <v>100</v>
      </c>
      <c r="N191" s="6" t="s">
        <v>3</v>
      </c>
    </row>
    <row r="192" spans="1:14" x14ac:dyDescent="0.2">
      <c r="A192" s="5" t="str">
        <f t="shared" si="3"/>
        <v>Breast - Breast22001-20055</v>
      </c>
      <c r="B192" s="3" t="s">
        <v>47</v>
      </c>
      <c r="C192" s="3">
        <v>2</v>
      </c>
      <c r="D192" s="3" t="s">
        <v>134</v>
      </c>
      <c r="E192" s="3">
        <v>5</v>
      </c>
      <c r="F192" s="3">
        <v>28227</v>
      </c>
      <c r="G192" s="3">
        <v>109.93581060397</v>
      </c>
      <c r="H192" s="3">
        <v>107.751010893566</v>
      </c>
      <c r="I192" s="3">
        <v>106.49398257105101</v>
      </c>
      <c r="J192" s="3">
        <v>109.008039216081</v>
      </c>
      <c r="K192" s="3">
        <v>0.82386704987550896</v>
      </c>
      <c r="L192" s="3">
        <v>-1086.41731459213</v>
      </c>
      <c r="M192" s="6" t="s">
        <v>100</v>
      </c>
      <c r="N192" s="6" t="s">
        <v>3</v>
      </c>
    </row>
    <row r="193" spans="1:14" x14ac:dyDescent="0.2">
      <c r="A193" s="5" t="str">
        <f t="shared" si="3"/>
        <v>Breast - Breast22001-20056</v>
      </c>
      <c r="B193" s="3" t="s">
        <v>47</v>
      </c>
      <c r="C193" s="3">
        <v>2</v>
      </c>
      <c r="D193" s="3" t="s">
        <v>134</v>
      </c>
      <c r="E193" s="3">
        <v>6</v>
      </c>
      <c r="F193" s="3">
        <v>186451</v>
      </c>
      <c r="G193" s="3">
        <v>146.40676460484599</v>
      </c>
      <c r="H193" s="3">
        <v>122.27679659475599</v>
      </c>
      <c r="I193" s="3">
        <v>121.721764923675</v>
      </c>
      <c r="J193" s="3">
        <v>122.831828265837</v>
      </c>
      <c r="K193" s="3">
        <v>0</v>
      </c>
      <c r="L193" s="3">
        <v>-2189.3241292053799</v>
      </c>
      <c r="M193" s="6" t="s">
        <v>100</v>
      </c>
      <c r="N193" s="6" t="s">
        <v>3</v>
      </c>
    </row>
    <row r="194" spans="1:14" x14ac:dyDescent="0.2">
      <c r="A194" s="5" t="str">
        <f t="shared" si="3"/>
        <v>Breast - Breast22006-20101</v>
      </c>
      <c r="B194" s="3" t="s">
        <v>48</v>
      </c>
      <c r="C194" s="3">
        <v>2</v>
      </c>
      <c r="D194" s="3" t="s">
        <v>134</v>
      </c>
      <c r="E194" s="3">
        <v>1</v>
      </c>
      <c r="F194" s="3">
        <v>44468</v>
      </c>
      <c r="G194" s="3">
        <v>171.55891996429901</v>
      </c>
      <c r="H194" s="3">
        <v>131.97159314391101</v>
      </c>
      <c r="I194" s="3">
        <v>130.74496554408501</v>
      </c>
      <c r="J194" s="3">
        <v>133.19822074373599</v>
      </c>
      <c r="K194" s="3">
        <v>1</v>
      </c>
      <c r="L194" s="3">
        <v>0</v>
      </c>
      <c r="M194" s="6" t="s">
        <v>100</v>
      </c>
      <c r="N194" s="6" t="s">
        <v>3</v>
      </c>
    </row>
    <row r="195" spans="1:14" x14ac:dyDescent="0.2">
      <c r="A195" s="5" t="str">
        <f t="shared" si="3"/>
        <v>Breast - Breast22006-20102</v>
      </c>
      <c r="B195" s="3" t="s">
        <v>48</v>
      </c>
      <c r="C195" s="3">
        <v>2</v>
      </c>
      <c r="D195" s="3" t="s">
        <v>134</v>
      </c>
      <c r="E195" s="3">
        <v>2</v>
      </c>
      <c r="F195" s="3">
        <v>45770</v>
      </c>
      <c r="G195" s="3">
        <v>175.06562187768699</v>
      </c>
      <c r="H195" s="3">
        <v>129.538666204935</v>
      </c>
      <c r="I195" s="3">
        <v>128.351900367323</v>
      </c>
      <c r="J195" s="3">
        <v>130.725432042547</v>
      </c>
      <c r="K195" s="3">
        <v>0.98156476798516001</v>
      </c>
      <c r="L195" s="3">
        <v>-99.668985488200207</v>
      </c>
      <c r="M195" s="6" t="s">
        <v>100</v>
      </c>
      <c r="N195" s="6" t="s">
        <v>3</v>
      </c>
    </row>
    <row r="196" spans="1:14" x14ac:dyDescent="0.2">
      <c r="A196" s="5" t="str">
        <f t="shared" si="3"/>
        <v>Breast - Breast22006-20103</v>
      </c>
      <c r="B196" s="3" t="s">
        <v>48</v>
      </c>
      <c r="C196" s="3">
        <v>2</v>
      </c>
      <c r="D196" s="3" t="s">
        <v>134</v>
      </c>
      <c r="E196" s="3">
        <v>3</v>
      </c>
      <c r="F196" s="3">
        <v>42705</v>
      </c>
      <c r="G196" s="3">
        <v>163.03719141570301</v>
      </c>
      <c r="H196" s="3">
        <v>126.299493826993</v>
      </c>
      <c r="I196" s="3">
        <v>125.101600023784</v>
      </c>
      <c r="J196" s="3">
        <v>127.497387630202</v>
      </c>
      <c r="K196" s="3">
        <v>0.95702030124973303</v>
      </c>
      <c r="L196" s="3">
        <v>-283.66125549217003</v>
      </c>
      <c r="M196" s="6" t="s">
        <v>100</v>
      </c>
      <c r="N196" s="6" t="s">
        <v>3</v>
      </c>
    </row>
    <row r="197" spans="1:14" x14ac:dyDescent="0.2">
      <c r="A197" s="5" t="str">
        <f t="shared" si="3"/>
        <v>Breast - Breast22006-20104</v>
      </c>
      <c r="B197" s="3" t="s">
        <v>48</v>
      </c>
      <c r="C197" s="3">
        <v>2</v>
      </c>
      <c r="D197" s="3" t="s">
        <v>134</v>
      </c>
      <c r="E197" s="3">
        <v>4</v>
      </c>
      <c r="F197" s="3">
        <v>37400</v>
      </c>
      <c r="G197" s="3">
        <v>142.608509442132</v>
      </c>
      <c r="H197" s="3">
        <v>121.10652436455599</v>
      </c>
      <c r="I197" s="3">
        <v>119.87911958318701</v>
      </c>
      <c r="J197" s="3">
        <v>122.333929145925</v>
      </c>
      <c r="K197" s="3">
        <v>0.91767115543185596</v>
      </c>
      <c r="L197" s="3">
        <v>-586.33981255667402</v>
      </c>
      <c r="M197" s="6" t="s">
        <v>100</v>
      </c>
      <c r="N197" s="6" t="s">
        <v>3</v>
      </c>
    </row>
    <row r="198" spans="1:14" x14ac:dyDescent="0.2">
      <c r="A198" s="5" t="str">
        <f t="shared" si="3"/>
        <v>Breast - Breast22006-20105</v>
      </c>
      <c r="B198" s="3" t="s">
        <v>48</v>
      </c>
      <c r="C198" s="3">
        <v>2</v>
      </c>
      <c r="D198" s="3" t="s">
        <v>134</v>
      </c>
      <c r="E198" s="3">
        <v>5</v>
      </c>
      <c r="F198" s="3">
        <v>30071</v>
      </c>
      <c r="G198" s="3">
        <v>114.52829792729</v>
      </c>
      <c r="H198" s="3">
        <v>113.200657568624</v>
      </c>
      <c r="I198" s="3">
        <v>111.921184686438</v>
      </c>
      <c r="J198" s="3">
        <v>114.48013045080999</v>
      </c>
      <c r="K198" s="3">
        <v>0.85776533321972104</v>
      </c>
      <c r="L198" s="3">
        <v>-935.26226707757405</v>
      </c>
      <c r="M198" s="6" t="s">
        <v>100</v>
      </c>
      <c r="N198" s="6" t="s">
        <v>3</v>
      </c>
    </row>
    <row r="199" spans="1:14" x14ac:dyDescent="0.2">
      <c r="A199" s="5" t="str">
        <f t="shared" si="3"/>
        <v>Breast - Breast22006-20106</v>
      </c>
      <c r="B199" s="3" t="s">
        <v>48</v>
      </c>
      <c r="C199" s="3">
        <v>2</v>
      </c>
      <c r="D199" s="3" t="s">
        <v>134</v>
      </c>
      <c r="E199" s="3">
        <v>6</v>
      </c>
      <c r="F199" s="3">
        <v>200414</v>
      </c>
      <c r="G199" s="3">
        <v>153.29216247525099</v>
      </c>
      <c r="H199" s="3">
        <v>124.981285494631</v>
      </c>
      <c r="I199" s="3">
        <v>124.43409690748901</v>
      </c>
      <c r="J199" s="3">
        <v>125.528474081773</v>
      </c>
      <c r="K199" s="3">
        <v>0</v>
      </c>
      <c r="L199" s="3">
        <v>-1904.9323206146182</v>
      </c>
      <c r="M199" s="6" t="s">
        <v>100</v>
      </c>
      <c r="N199" s="6" t="s">
        <v>3</v>
      </c>
    </row>
    <row r="200" spans="1:14" x14ac:dyDescent="0.2">
      <c r="A200" s="5" t="str">
        <f t="shared" si="3"/>
        <v>Breast - Breast31996-20001</v>
      </c>
      <c r="B200" s="3" t="s">
        <v>43</v>
      </c>
      <c r="C200" s="3">
        <v>3</v>
      </c>
      <c r="D200" s="3" t="s">
        <v>134</v>
      </c>
      <c r="E200" s="3">
        <v>1</v>
      </c>
      <c r="F200" s="3">
        <v>36680</v>
      </c>
      <c r="G200" s="3">
        <v>76.273147616259294</v>
      </c>
      <c r="H200" s="3">
        <v>65.675813447424801</v>
      </c>
      <c r="I200" s="3">
        <v>65.003693370482594</v>
      </c>
      <c r="J200" s="3">
        <v>66.347933524366994</v>
      </c>
      <c r="K200" s="3">
        <v>1</v>
      </c>
      <c r="L200" s="3">
        <v>0</v>
      </c>
      <c r="M200" s="6" t="s">
        <v>100</v>
      </c>
      <c r="N200" s="6" t="s">
        <v>3</v>
      </c>
    </row>
    <row r="201" spans="1:14" x14ac:dyDescent="0.2">
      <c r="A201" s="5" t="str">
        <f t="shared" si="3"/>
        <v>Breast - Breast31996-20002</v>
      </c>
      <c r="B201" s="3" t="s">
        <v>43</v>
      </c>
      <c r="C201" s="3">
        <v>3</v>
      </c>
      <c r="D201" s="3" t="s">
        <v>134</v>
      </c>
      <c r="E201" s="3">
        <v>2</v>
      </c>
      <c r="F201" s="3">
        <v>37557</v>
      </c>
      <c r="G201" s="3">
        <v>77.475055412704407</v>
      </c>
      <c r="H201" s="3">
        <v>64.516017736218501</v>
      </c>
      <c r="I201" s="3">
        <v>63.863521250554001</v>
      </c>
      <c r="J201" s="3">
        <v>65.168514221883001</v>
      </c>
      <c r="K201" s="3">
        <v>0.98234059617495795</v>
      </c>
      <c r="L201" s="3">
        <v>-1.5985074160280699</v>
      </c>
      <c r="M201" s="6" t="s">
        <v>100</v>
      </c>
      <c r="N201" s="6" t="s">
        <v>3</v>
      </c>
    </row>
    <row r="202" spans="1:14" x14ac:dyDescent="0.2">
      <c r="A202" s="5" t="str">
        <f t="shared" si="3"/>
        <v>Breast - Breast31996-20003</v>
      </c>
      <c r="B202" s="3" t="s">
        <v>43</v>
      </c>
      <c r="C202" s="3">
        <v>3</v>
      </c>
      <c r="D202" s="3" t="s">
        <v>134</v>
      </c>
      <c r="E202" s="3">
        <v>3</v>
      </c>
      <c r="F202" s="3">
        <v>36290</v>
      </c>
      <c r="G202" s="3">
        <v>74.576816638541999</v>
      </c>
      <c r="H202" s="3">
        <v>62.587816793969402</v>
      </c>
      <c r="I202" s="3">
        <v>61.943866434617597</v>
      </c>
      <c r="J202" s="3">
        <v>63.231767153321201</v>
      </c>
      <c r="K202" s="3">
        <v>0.95298121954854198</v>
      </c>
      <c r="L202" s="3">
        <v>-77.559537122993902</v>
      </c>
      <c r="M202" s="6" t="s">
        <v>100</v>
      </c>
      <c r="N202" s="6" t="s">
        <v>3</v>
      </c>
    </row>
    <row r="203" spans="1:14" x14ac:dyDescent="0.2">
      <c r="A203" s="5" t="str">
        <f t="shared" si="3"/>
        <v>Breast - Breast31996-20004</v>
      </c>
      <c r="B203" s="3" t="s">
        <v>43</v>
      </c>
      <c r="C203" s="3">
        <v>3</v>
      </c>
      <c r="D203" s="3" t="s">
        <v>134</v>
      </c>
      <c r="E203" s="3">
        <v>4</v>
      </c>
      <c r="F203" s="3">
        <v>32944</v>
      </c>
      <c r="G203" s="3">
        <v>67.238640044622699</v>
      </c>
      <c r="H203" s="3">
        <v>59.271973909398298</v>
      </c>
      <c r="I203" s="3">
        <v>58.6319189053279</v>
      </c>
      <c r="J203" s="3">
        <v>59.912028913468703</v>
      </c>
      <c r="K203" s="3">
        <v>0.90249318277339796</v>
      </c>
      <c r="L203" s="3">
        <v>-376.84857291041402</v>
      </c>
      <c r="M203" s="6" t="s">
        <v>100</v>
      </c>
      <c r="N203" s="6" t="s">
        <v>3</v>
      </c>
    </row>
    <row r="204" spans="1:14" x14ac:dyDescent="0.2">
      <c r="A204" s="5" t="str">
        <f t="shared" si="3"/>
        <v>Breast - Breast31996-20005</v>
      </c>
      <c r="B204" s="3" t="s">
        <v>43</v>
      </c>
      <c r="C204" s="3">
        <v>3</v>
      </c>
      <c r="D204" s="3" t="s">
        <v>134</v>
      </c>
      <c r="E204" s="3">
        <v>5</v>
      </c>
      <c r="F204" s="3">
        <v>27158</v>
      </c>
      <c r="G204" s="3">
        <v>54.300645949351399</v>
      </c>
      <c r="H204" s="3">
        <v>52.7465573880772</v>
      </c>
      <c r="I204" s="3">
        <v>52.119219815487398</v>
      </c>
      <c r="J204" s="3">
        <v>53.373894960667002</v>
      </c>
      <c r="K204" s="3">
        <v>0.80313519725647897</v>
      </c>
      <c r="L204" s="3">
        <v>-1057.0297706327301</v>
      </c>
      <c r="M204" s="6" t="s">
        <v>100</v>
      </c>
      <c r="N204" s="6" t="s">
        <v>3</v>
      </c>
    </row>
    <row r="205" spans="1:14" x14ac:dyDescent="0.2">
      <c r="A205" s="5" t="str">
        <f t="shared" si="3"/>
        <v>Breast - Breast31996-20006</v>
      </c>
      <c r="B205" s="3" t="s">
        <v>43</v>
      </c>
      <c r="C205" s="3">
        <v>3</v>
      </c>
      <c r="D205" s="3" t="s">
        <v>134</v>
      </c>
      <c r="E205" s="3">
        <v>6</v>
      </c>
      <c r="F205" s="3">
        <v>170629</v>
      </c>
      <c r="G205" s="3">
        <v>69.861895166115204</v>
      </c>
      <c r="H205" s="3">
        <v>61.283567718343498</v>
      </c>
      <c r="I205" s="3">
        <v>60.992781587336502</v>
      </c>
      <c r="J205" s="3">
        <v>61.574353849350501</v>
      </c>
      <c r="K205" s="3">
        <v>0</v>
      </c>
      <c r="L205" s="3">
        <v>-1513.036388082166</v>
      </c>
      <c r="M205" s="6" t="s">
        <v>100</v>
      </c>
      <c r="N205" s="6" t="s">
        <v>3</v>
      </c>
    </row>
    <row r="206" spans="1:14" x14ac:dyDescent="0.2">
      <c r="A206" s="5" t="str">
        <f t="shared" si="3"/>
        <v>Breast - Breast32001-20051</v>
      </c>
      <c r="B206" s="3" t="s">
        <v>47</v>
      </c>
      <c r="C206" s="3">
        <v>3</v>
      </c>
      <c r="D206" s="3" t="s">
        <v>134</v>
      </c>
      <c r="E206" s="3">
        <v>1</v>
      </c>
      <c r="F206" s="3">
        <v>41161</v>
      </c>
      <c r="G206" s="3">
        <v>82.684184842231801</v>
      </c>
      <c r="H206" s="3">
        <v>68.334486808991898</v>
      </c>
      <c r="I206" s="3">
        <v>67.674320966379398</v>
      </c>
      <c r="J206" s="3">
        <v>68.994652651604397</v>
      </c>
      <c r="K206" s="3">
        <v>1</v>
      </c>
      <c r="L206" s="3">
        <v>0</v>
      </c>
      <c r="M206" s="6" t="s">
        <v>100</v>
      </c>
      <c r="N206" s="6" t="s">
        <v>3</v>
      </c>
    </row>
    <row r="207" spans="1:14" x14ac:dyDescent="0.2">
      <c r="A207" s="5" t="str">
        <f t="shared" si="3"/>
        <v>Breast - Breast32001-20052</v>
      </c>
      <c r="B207" s="3" t="s">
        <v>47</v>
      </c>
      <c r="C207" s="3">
        <v>3</v>
      </c>
      <c r="D207" s="3" t="s">
        <v>134</v>
      </c>
      <c r="E207" s="3">
        <v>2</v>
      </c>
      <c r="F207" s="3">
        <v>41986</v>
      </c>
      <c r="G207" s="3">
        <v>84.329296482854105</v>
      </c>
      <c r="H207" s="3">
        <v>66.750339594193903</v>
      </c>
      <c r="I207" s="3">
        <v>66.111844889002995</v>
      </c>
      <c r="J207" s="3">
        <v>67.388834299384797</v>
      </c>
      <c r="K207" s="3">
        <v>0.97681774915166897</v>
      </c>
      <c r="L207" s="3">
        <v>-130.96188173425799</v>
      </c>
      <c r="M207" s="6" t="s">
        <v>100</v>
      </c>
      <c r="N207" s="6" t="s">
        <v>3</v>
      </c>
    </row>
    <row r="208" spans="1:14" x14ac:dyDescent="0.2">
      <c r="A208" s="5" t="str">
        <f t="shared" si="3"/>
        <v>Breast - Breast32001-20053</v>
      </c>
      <c r="B208" s="3" t="s">
        <v>47</v>
      </c>
      <c r="C208" s="3">
        <v>3</v>
      </c>
      <c r="D208" s="3" t="s">
        <v>134</v>
      </c>
      <c r="E208" s="3">
        <v>3</v>
      </c>
      <c r="F208" s="3">
        <v>40359</v>
      </c>
      <c r="G208" s="3">
        <v>80.980382919088498</v>
      </c>
      <c r="H208" s="3">
        <v>65.925758885634906</v>
      </c>
      <c r="I208" s="3">
        <v>65.282566327863293</v>
      </c>
      <c r="J208" s="3">
        <v>66.568951443406505</v>
      </c>
      <c r="K208" s="3">
        <v>0.964750918081966</v>
      </c>
      <c r="L208" s="3">
        <v>-167.16441388888001</v>
      </c>
      <c r="M208" s="6" t="s">
        <v>100</v>
      </c>
      <c r="N208" s="6" t="s">
        <v>3</v>
      </c>
    </row>
    <row r="209" spans="1:14" x14ac:dyDescent="0.2">
      <c r="A209" s="5" t="str">
        <f t="shared" si="3"/>
        <v>Breast - Breast32001-20054</v>
      </c>
      <c r="B209" s="3" t="s">
        <v>47</v>
      </c>
      <c r="C209" s="3">
        <v>3</v>
      </c>
      <c r="D209" s="3" t="s">
        <v>134</v>
      </c>
      <c r="E209" s="3">
        <v>4</v>
      </c>
      <c r="F209" s="3">
        <v>35778</v>
      </c>
      <c r="G209" s="3">
        <v>71.5609233915293</v>
      </c>
      <c r="H209" s="3">
        <v>62.692494898501003</v>
      </c>
      <c r="I209" s="3">
        <v>62.042868604702498</v>
      </c>
      <c r="J209" s="3">
        <v>63.342121192299501</v>
      </c>
      <c r="K209" s="3">
        <v>0.91743565842147301</v>
      </c>
      <c r="L209" s="3">
        <v>-470.60733624280198</v>
      </c>
      <c r="M209" s="6" t="s">
        <v>100</v>
      </c>
      <c r="N209" s="6" t="s">
        <v>3</v>
      </c>
    </row>
    <row r="210" spans="1:14" x14ac:dyDescent="0.2">
      <c r="A210" s="5" t="str">
        <f t="shared" si="3"/>
        <v>Breast - Breast32001-20055</v>
      </c>
      <c r="B210" s="3" t="s">
        <v>47</v>
      </c>
      <c r="C210" s="3">
        <v>3</v>
      </c>
      <c r="D210" s="3" t="s">
        <v>134</v>
      </c>
      <c r="E210" s="3">
        <v>5</v>
      </c>
      <c r="F210" s="3">
        <v>28453</v>
      </c>
      <c r="G210" s="3">
        <v>56.763395591790598</v>
      </c>
      <c r="H210" s="3">
        <v>57.363358572680703</v>
      </c>
      <c r="I210" s="3">
        <v>56.696817969176799</v>
      </c>
      <c r="J210" s="3">
        <v>58.0298991761846</v>
      </c>
      <c r="K210" s="3">
        <v>0.83944961397050399</v>
      </c>
      <c r="L210" s="3">
        <v>-958.58863235238005</v>
      </c>
      <c r="M210" s="6" t="s">
        <v>100</v>
      </c>
      <c r="N210" s="6" t="s">
        <v>3</v>
      </c>
    </row>
    <row r="211" spans="1:14" x14ac:dyDescent="0.2">
      <c r="A211" s="5" t="str">
        <f t="shared" si="3"/>
        <v>Breast - Breast32001-20056</v>
      </c>
      <c r="B211" s="3" t="s">
        <v>47</v>
      </c>
      <c r="C211" s="3">
        <v>3</v>
      </c>
      <c r="D211" s="3" t="s">
        <v>134</v>
      </c>
      <c r="E211" s="3">
        <v>6</v>
      </c>
      <c r="F211" s="3">
        <v>187737</v>
      </c>
      <c r="G211" s="3">
        <v>75.236453388765497</v>
      </c>
      <c r="H211" s="3">
        <v>64.582679084740505</v>
      </c>
      <c r="I211" s="3">
        <v>64.290534936642501</v>
      </c>
      <c r="J211" s="3">
        <v>64.874823232838494</v>
      </c>
      <c r="K211" s="3">
        <v>0</v>
      </c>
      <c r="L211" s="3">
        <v>-1727.32226421832</v>
      </c>
      <c r="M211" s="6" t="s">
        <v>100</v>
      </c>
      <c r="N211" s="6" t="s">
        <v>3</v>
      </c>
    </row>
    <row r="212" spans="1:14" x14ac:dyDescent="0.2">
      <c r="A212" s="5" t="str">
        <f t="shared" si="3"/>
        <v>Breast - Breast32006-20101</v>
      </c>
      <c r="B212" s="3" t="s">
        <v>48</v>
      </c>
      <c r="C212" s="3">
        <v>3</v>
      </c>
      <c r="D212" s="3" t="s">
        <v>134</v>
      </c>
      <c r="E212" s="3">
        <v>1</v>
      </c>
      <c r="F212" s="3">
        <v>44764</v>
      </c>
      <c r="G212" s="3">
        <v>86.982083136559496</v>
      </c>
      <c r="H212" s="3">
        <v>68.670845910570904</v>
      </c>
      <c r="I212" s="3">
        <v>68.034689328476304</v>
      </c>
      <c r="J212" s="3">
        <v>69.307002492665504</v>
      </c>
      <c r="K212" s="3">
        <v>1</v>
      </c>
      <c r="L212" s="3">
        <v>0</v>
      </c>
      <c r="M212" s="6" t="s">
        <v>100</v>
      </c>
      <c r="N212" s="6" t="s">
        <v>3</v>
      </c>
    </row>
    <row r="213" spans="1:14" x14ac:dyDescent="0.2">
      <c r="A213" s="5" t="str">
        <f t="shared" si="3"/>
        <v>Breast - Breast32006-20102</v>
      </c>
      <c r="B213" s="3" t="s">
        <v>48</v>
      </c>
      <c r="C213" s="3">
        <v>3</v>
      </c>
      <c r="D213" s="3" t="s">
        <v>134</v>
      </c>
      <c r="E213" s="3">
        <v>2</v>
      </c>
      <c r="F213" s="3">
        <v>46057</v>
      </c>
      <c r="G213" s="3">
        <v>89.468260698899101</v>
      </c>
      <c r="H213" s="3">
        <v>67.825738657752197</v>
      </c>
      <c r="I213" s="3">
        <v>67.206293616812999</v>
      </c>
      <c r="J213" s="3">
        <v>68.445183698691494</v>
      </c>
      <c r="K213" s="3">
        <v>0.98769336183918199</v>
      </c>
      <c r="L213" s="3">
        <v>-28.553442618552001</v>
      </c>
      <c r="M213" s="6" t="s">
        <v>100</v>
      </c>
      <c r="N213" s="6" t="s">
        <v>3</v>
      </c>
    </row>
    <row r="214" spans="1:14" x14ac:dyDescent="0.2">
      <c r="A214" s="5" t="str">
        <f t="shared" si="3"/>
        <v>Breast - Breast32006-20103</v>
      </c>
      <c r="B214" s="3" t="s">
        <v>48</v>
      </c>
      <c r="C214" s="3">
        <v>3</v>
      </c>
      <c r="D214" s="3" t="s">
        <v>134</v>
      </c>
      <c r="E214" s="3">
        <v>3</v>
      </c>
      <c r="F214" s="3">
        <v>43027</v>
      </c>
      <c r="G214" s="3">
        <v>83.598168374953005</v>
      </c>
      <c r="H214" s="3">
        <v>66.439463297140406</v>
      </c>
      <c r="I214" s="3">
        <v>65.811677257863195</v>
      </c>
      <c r="J214" s="3">
        <v>67.067249336417603</v>
      </c>
      <c r="K214" s="3">
        <v>0.96750611436567502</v>
      </c>
      <c r="L214" s="3">
        <v>-152.91175611013</v>
      </c>
      <c r="M214" s="6" t="s">
        <v>100</v>
      </c>
      <c r="N214" s="6" t="s">
        <v>3</v>
      </c>
    </row>
    <row r="215" spans="1:14" x14ac:dyDescent="0.2">
      <c r="A215" s="5" t="str">
        <f t="shared" ref="A215:A278" si="4">D215&amp;C215&amp;B215&amp;E215</f>
        <v>Breast - Breast32006-20104</v>
      </c>
      <c r="B215" s="3" t="s">
        <v>48</v>
      </c>
      <c r="C215" s="3">
        <v>3</v>
      </c>
      <c r="D215" s="3" t="s">
        <v>134</v>
      </c>
      <c r="E215" s="3">
        <v>4</v>
      </c>
      <c r="F215" s="3">
        <v>37701</v>
      </c>
      <c r="G215" s="3">
        <v>73.221520240037506</v>
      </c>
      <c r="H215" s="3">
        <v>64.029089109271396</v>
      </c>
      <c r="I215" s="3">
        <v>63.382755172302097</v>
      </c>
      <c r="J215" s="3">
        <v>64.675423046240695</v>
      </c>
      <c r="K215" s="3">
        <v>0.93240571395691896</v>
      </c>
      <c r="L215" s="3">
        <v>-418.846519612056</v>
      </c>
      <c r="M215" s="6" t="s">
        <v>100</v>
      </c>
      <c r="N215" s="6" t="s">
        <v>3</v>
      </c>
    </row>
    <row r="216" spans="1:14" x14ac:dyDescent="0.2">
      <c r="A216" s="5" t="str">
        <f t="shared" si="4"/>
        <v>Breast - Breast32006-20105</v>
      </c>
      <c r="B216" s="3" t="s">
        <v>48</v>
      </c>
      <c r="C216" s="3">
        <v>3</v>
      </c>
      <c r="D216" s="3" t="s">
        <v>134</v>
      </c>
      <c r="E216" s="3">
        <v>5</v>
      </c>
      <c r="F216" s="3">
        <v>30320</v>
      </c>
      <c r="G216" s="3">
        <v>58.898202285836902</v>
      </c>
      <c r="H216" s="3">
        <v>59.926942281347202</v>
      </c>
      <c r="I216" s="3">
        <v>59.252393143335603</v>
      </c>
      <c r="J216" s="3">
        <v>60.601491419358801</v>
      </c>
      <c r="K216" s="3">
        <v>0.87266934732956802</v>
      </c>
      <c r="L216" s="3">
        <v>-798.72329122523797</v>
      </c>
      <c r="M216" s="6" t="s">
        <v>100</v>
      </c>
      <c r="N216" s="6" t="s">
        <v>3</v>
      </c>
    </row>
    <row r="217" spans="1:14" x14ac:dyDescent="0.2">
      <c r="A217" s="5" t="str">
        <f t="shared" si="4"/>
        <v>Breast - Breast32006-20106</v>
      </c>
      <c r="B217" s="3" t="s">
        <v>48</v>
      </c>
      <c r="C217" s="3">
        <v>3</v>
      </c>
      <c r="D217" s="3" t="s">
        <v>134</v>
      </c>
      <c r="E217" s="3">
        <v>6</v>
      </c>
      <c r="F217" s="3">
        <v>201869</v>
      </c>
      <c r="G217" s="3">
        <v>78.432734394689504</v>
      </c>
      <c r="H217" s="3">
        <v>65.653959862279606</v>
      </c>
      <c r="I217" s="3">
        <v>65.367553816807103</v>
      </c>
      <c r="J217" s="3">
        <v>65.940365907752096</v>
      </c>
      <c r="K217" s="3">
        <v>0</v>
      </c>
      <c r="L217" s="3">
        <v>-1399.035009565976</v>
      </c>
      <c r="M217" s="6" t="s">
        <v>100</v>
      </c>
      <c r="N217" s="6" t="s">
        <v>3</v>
      </c>
    </row>
    <row r="218" spans="1:14" x14ac:dyDescent="0.2">
      <c r="A218" s="5" t="str">
        <f t="shared" si="4"/>
        <v>CUP - Cancer of Unknown Primary11996-20001</v>
      </c>
      <c r="B218" s="3" t="s">
        <v>43</v>
      </c>
      <c r="C218" s="3">
        <v>1</v>
      </c>
      <c r="D218" s="3" t="s">
        <v>146</v>
      </c>
      <c r="E218" s="3">
        <v>1</v>
      </c>
      <c r="F218" s="3">
        <v>4642</v>
      </c>
      <c r="G218" s="3">
        <v>19.685730584874001</v>
      </c>
      <c r="H218" s="3">
        <v>16.581026597501602</v>
      </c>
      <c r="I218" s="3">
        <v>16.104030397491599</v>
      </c>
      <c r="J218" s="3">
        <v>17.058022797511601</v>
      </c>
      <c r="K218" s="3">
        <v>1</v>
      </c>
      <c r="L218" s="3">
        <v>0</v>
      </c>
      <c r="M218" s="6" t="s">
        <v>100</v>
      </c>
      <c r="N218" s="6" t="s">
        <v>203</v>
      </c>
    </row>
    <row r="219" spans="1:14" x14ac:dyDescent="0.2">
      <c r="A219" s="5" t="str">
        <f t="shared" si="4"/>
        <v>CUP - Cancer of Unknown Primary11996-20002</v>
      </c>
      <c r="B219" s="3" t="s">
        <v>43</v>
      </c>
      <c r="C219" s="3">
        <v>1</v>
      </c>
      <c r="D219" s="3" t="s">
        <v>146</v>
      </c>
      <c r="E219" s="3">
        <v>2</v>
      </c>
      <c r="F219" s="3">
        <v>5745</v>
      </c>
      <c r="G219" s="3">
        <v>24.308946784097699</v>
      </c>
      <c r="H219" s="3">
        <v>19.3483160869207</v>
      </c>
      <c r="I219" s="3">
        <v>18.847988754611901</v>
      </c>
      <c r="J219" s="3">
        <v>19.8486434192295</v>
      </c>
      <c r="K219" s="3">
        <v>1.16689494303302</v>
      </c>
      <c r="L219" s="3">
        <v>171.93209939815</v>
      </c>
      <c r="M219" s="6" t="s">
        <v>100</v>
      </c>
      <c r="N219" s="6" t="s">
        <v>203</v>
      </c>
    </row>
    <row r="220" spans="1:14" x14ac:dyDescent="0.2">
      <c r="A220" s="5" t="str">
        <f t="shared" si="4"/>
        <v>CUP - Cancer of Unknown Primary11996-20003</v>
      </c>
      <c r="B220" s="3" t="s">
        <v>43</v>
      </c>
      <c r="C220" s="3">
        <v>1</v>
      </c>
      <c r="D220" s="3" t="s">
        <v>146</v>
      </c>
      <c r="E220" s="3">
        <v>3</v>
      </c>
      <c r="F220" s="3">
        <v>6088</v>
      </c>
      <c r="G220" s="3">
        <v>25.711499658270998</v>
      </c>
      <c r="H220" s="3">
        <v>20.836589712038101</v>
      </c>
      <c r="I220" s="3">
        <v>20.313175645790601</v>
      </c>
      <c r="J220" s="3">
        <v>21.360003778285598</v>
      </c>
      <c r="K220" s="3">
        <v>1.25665257151073</v>
      </c>
      <c r="L220" s="3">
        <v>256.10998473487399</v>
      </c>
      <c r="M220" s="6" t="s">
        <v>100</v>
      </c>
      <c r="N220" s="6" t="s">
        <v>203</v>
      </c>
    </row>
    <row r="221" spans="1:14" x14ac:dyDescent="0.2">
      <c r="A221" s="5" t="str">
        <f t="shared" si="4"/>
        <v>CUP - Cancer of Unknown Primary11996-20004</v>
      </c>
      <c r="B221" s="3" t="s">
        <v>43</v>
      </c>
      <c r="C221" s="3">
        <v>1</v>
      </c>
      <c r="D221" s="3" t="s">
        <v>146</v>
      </c>
      <c r="E221" s="3">
        <v>4</v>
      </c>
      <c r="F221" s="3">
        <v>6630</v>
      </c>
      <c r="G221" s="3">
        <v>27.848721544161599</v>
      </c>
      <c r="H221" s="3">
        <v>24.361888785628</v>
      </c>
      <c r="I221" s="3">
        <v>23.7754667739556</v>
      </c>
      <c r="J221" s="3">
        <v>24.948310797300401</v>
      </c>
      <c r="K221" s="3">
        <v>1.4692629942044</v>
      </c>
      <c r="L221" s="3">
        <v>425.40764254689799</v>
      </c>
      <c r="M221" s="6" t="s">
        <v>100</v>
      </c>
      <c r="N221" s="6" t="s">
        <v>203</v>
      </c>
    </row>
    <row r="222" spans="1:14" x14ac:dyDescent="0.2">
      <c r="A222" s="5" t="str">
        <f t="shared" si="4"/>
        <v>CUP - Cancer of Unknown Primary11996-20005</v>
      </c>
      <c r="B222" s="3" t="s">
        <v>43</v>
      </c>
      <c r="C222" s="3">
        <v>1</v>
      </c>
      <c r="D222" s="3" t="s">
        <v>146</v>
      </c>
      <c r="E222" s="3">
        <v>5</v>
      </c>
      <c r="F222" s="3">
        <v>6692</v>
      </c>
      <c r="G222" s="3">
        <v>27.472556795980601</v>
      </c>
      <c r="H222" s="3">
        <v>27.070014776094801</v>
      </c>
      <c r="I222" s="3">
        <v>26.4214302276567</v>
      </c>
      <c r="J222" s="3">
        <v>27.718599324532999</v>
      </c>
      <c r="K222" s="3">
        <v>1.6325897927317501</v>
      </c>
      <c r="L222" s="3">
        <v>517.00549210964402</v>
      </c>
      <c r="M222" s="6" t="s">
        <v>100</v>
      </c>
      <c r="N222" s="6" t="s">
        <v>203</v>
      </c>
    </row>
    <row r="223" spans="1:14" x14ac:dyDescent="0.2">
      <c r="A223" s="5" t="str">
        <f t="shared" si="4"/>
        <v>CUP - Cancer of Unknown Primary11996-20006</v>
      </c>
      <c r="B223" s="3" t="s">
        <v>43</v>
      </c>
      <c r="C223" s="3">
        <v>1</v>
      </c>
      <c r="D223" s="3" t="s">
        <v>146</v>
      </c>
      <c r="E223" s="3">
        <v>6</v>
      </c>
      <c r="F223" s="3">
        <v>29797</v>
      </c>
      <c r="G223" s="3">
        <v>25.0273022442898</v>
      </c>
      <c r="H223" s="3">
        <v>21.485731328688502</v>
      </c>
      <c r="I223" s="3">
        <v>21.2417705889183</v>
      </c>
      <c r="J223" s="3">
        <v>21.7296920684587</v>
      </c>
      <c r="K223" s="3">
        <v>0</v>
      </c>
      <c r="L223" s="3">
        <v>1370.4552187895661</v>
      </c>
      <c r="M223" s="6" t="s">
        <v>100</v>
      </c>
      <c r="N223" s="6" t="s">
        <v>203</v>
      </c>
    </row>
    <row r="224" spans="1:14" x14ac:dyDescent="0.2">
      <c r="A224" s="5" t="str">
        <f t="shared" si="4"/>
        <v>CUP - Cancer of Unknown Primary12001-20051</v>
      </c>
      <c r="B224" s="3" t="s">
        <v>47</v>
      </c>
      <c r="C224" s="3">
        <v>1</v>
      </c>
      <c r="D224" s="3" t="s">
        <v>146</v>
      </c>
      <c r="E224" s="3">
        <v>1</v>
      </c>
      <c r="F224" s="3">
        <v>4018</v>
      </c>
      <c r="G224" s="3">
        <v>16.3184046464809</v>
      </c>
      <c r="H224" s="3">
        <v>12.921626677187399</v>
      </c>
      <c r="I224" s="3">
        <v>12.522079290254601</v>
      </c>
      <c r="J224" s="3">
        <v>13.3211740641202</v>
      </c>
      <c r="K224" s="3">
        <v>1</v>
      </c>
      <c r="L224" s="3">
        <v>0</v>
      </c>
      <c r="M224" s="6" t="s">
        <v>100</v>
      </c>
      <c r="N224" s="6" t="s">
        <v>203</v>
      </c>
    </row>
    <row r="225" spans="1:14" x14ac:dyDescent="0.2">
      <c r="A225" s="5" t="str">
        <f t="shared" si="4"/>
        <v>CUP - Cancer of Unknown Primary12001-20052</v>
      </c>
      <c r="B225" s="3" t="s">
        <v>47</v>
      </c>
      <c r="C225" s="3">
        <v>1</v>
      </c>
      <c r="D225" s="3" t="s">
        <v>146</v>
      </c>
      <c r="E225" s="3">
        <v>2</v>
      </c>
      <c r="F225" s="3">
        <v>4922</v>
      </c>
      <c r="G225" s="3">
        <v>20.1658293258767</v>
      </c>
      <c r="H225" s="3">
        <v>14.886499872562901</v>
      </c>
      <c r="I225" s="3">
        <v>14.470610459819801</v>
      </c>
      <c r="J225" s="3">
        <v>15.302389285306001</v>
      </c>
      <c r="K225" s="3">
        <v>1.1520608236456999</v>
      </c>
      <c r="L225" s="3">
        <v>123.922948582638</v>
      </c>
      <c r="M225" s="6" t="s">
        <v>100</v>
      </c>
      <c r="N225" s="6" t="s">
        <v>203</v>
      </c>
    </row>
    <row r="226" spans="1:14" x14ac:dyDescent="0.2">
      <c r="A226" s="5" t="str">
        <f t="shared" si="4"/>
        <v>CUP - Cancer of Unknown Primary12001-20053</v>
      </c>
      <c r="B226" s="3" t="s">
        <v>47</v>
      </c>
      <c r="C226" s="3">
        <v>1</v>
      </c>
      <c r="D226" s="3" t="s">
        <v>146</v>
      </c>
      <c r="E226" s="3">
        <v>3</v>
      </c>
      <c r="F226" s="3">
        <v>5086</v>
      </c>
      <c r="G226" s="3">
        <v>20.9014319946677</v>
      </c>
      <c r="H226" s="3">
        <v>15.883977609339199</v>
      </c>
      <c r="I226" s="3">
        <v>15.4474344776972</v>
      </c>
      <c r="J226" s="3">
        <v>16.320520740981198</v>
      </c>
      <c r="K226" s="3">
        <v>1.22925526376502</v>
      </c>
      <c r="L226" s="3">
        <v>178.489988897426</v>
      </c>
      <c r="M226" s="6" t="s">
        <v>100</v>
      </c>
      <c r="N226" s="6" t="s">
        <v>203</v>
      </c>
    </row>
    <row r="227" spans="1:14" x14ac:dyDescent="0.2">
      <c r="A227" s="5" t="str">
        <f t="shared" si="4"/>
        <v>CUP - Cancer of Unknown Primary12001-20054</v>
      </c>
      <c r="B227" s="3" t="s">
        <v>47</v>
      </c>
      <c r="C227" s="3">
        <v>1</v>
      </c>
      <c r="D227" s="3" t="s">
        <v>146</v>
      </c>
      <c r="E227" s="3">
        <v>4</v>
      </c>
      <c r="F227" s="3">
        <v>5376</v>
      </c>
      <c r="G227" s="3">
        <v>22.064583396778598</v>
      </c>
      <c r="H227" s="3">
        <v>18.590755528032702</v>
      </c>
      <c r="I227" s="3">
        <v>18.093793185503198</v>
      </c>
      <c r="J227" s="3">
        <v>19.087717870562201</v>
      </c>
      <c r="K227" s="3">
        <v>1.4387318247519001</v>
      </c>
      <c r="L227" s="3">
        <v>313.15612612105599</v>
      </c>
      <c r="M227" s="6" t="s">
        <v>100</v>
      </c>
      <c r="N227" s="6" t="s">
        <v>203</v>
      </c>
    </row>
    <row r="228" spans="1:14" x14ac:dyDescent="0.2">
      <c r="A228" s="5" t="str">
        <f t="shared" si="4"/>
        <v>CUP - Cancer of Unknown Primary12001-20055</v>
      </c>
      <c r="B228" s="3" t="s">
        <v>47</v>
      </c>
      <c r="C228" s="3">
        <v>1</v>
      </c>
      <c r="D228" s="3" t="s">
        <v>146</v>
      </c>
      <c r="E228" s="3">
        <v>5</v>
      </c>
      <c r="F228" s="3">
        <v>5395</v>
      </c>
      <c r="G228" s="3">
        <v>22.0656914653546</v>
      </c>
      <c r="H228" s="3">
        <v>22.155693970884801</v>
      </c>
      <c r="I228" s="3">
        <v>21.5644786164241</v>
      </c>
      <c r="J228" s="3">
        <v>22.746909325345499</v>
      </c>
      <c r="K228" s="3">
        <v>1.7146211173241599</v>
      </c>
      <c r="L228" s="3">
        <v>434.71722388155803</v>
      </c>
      <c r="M228" s="6" t="s">
        <v>100</v>
      </c>
      <c r="N228" s="6" t="s">
        <v>203</v>
      </c>
    </row>
    <row r="229" spans="1:14" x14ac:dyDescent="0.2">
      <c r="A229" s="5" t="str">
        <f t="shared" si="4"/>
        <v>CUP - Cancer of Unknown Primary12001-20056</v>
      </c>
      <c r="B229" s="3" t="s">
        <v>47</v>
      </c>
      <c r="C229" s="3">
        <v>1</v>
      </c>
      <c r="D229" s="3" t="s">
        <v>146</v>
      </c>
      <c r="E229" s="3">
        <v>6</v>
      </c>
      <c r="F229" s="3">
        <v>24797</v>
      </c>
      <c r="G229" s="3">
        <v>20.295806239996701</v>
      </c>
      <c r="H229" s="3">
        <v>16.5898575004991</v>
      </c>
      <c r="I229" s="3">
        <v>16.383367437874199</v>
      </c>
      <c r="J229" s="3">
        <v>16.796347563124002</v>
      </c>
      <c r="K229" s="3">
        <v>0</v>
      </c>
      <c r="L229" s="3">
        <v>1050.2862874826781</v>
      </c>
      <c r="M229" s="6" t="s">
        <v>100</v>
      </c>
      <c r="N229" s="6" t="s">
        <v>203</v>
      </c>
    </row>
    <row r="230" spans="1:14" x14ac:dyDescent="0.2">
      <c r="A230" s="5" t="str">
        <f t="shared" si="4"/>
        <v>CUP - Cancer of Unknown Primary12006-20101</v>
      </c>
      <c r="B230" s="3" t="s">
        <v>48</v>
      </c>
      <c r="C230" s="3">
        <v>1</v>
      </c>
      <c r="D230" s="3" t="s">
        <v>146</v>
      </c>
      <c r="E230" s="3">
        <v>1</v>
      </c>
      <c r="F230" s="3">
        <v>3600</v>
      </c>
      <c r="G230" s="3">
        <v>14.093597302234899</v>
      </c>
      <c r="H230" s="3">
        <v>10.1573315591003</v>
      </c>
      <c r="I230" s="3">
        <v>9.8255253948363599</v>
      </c>
      <c r="J230" s="3">
        <v>10.4891377233642</v>
      </c>
      <c r="K230" s="3">
        <v>1</v>
      </c>
      <c r="L230" s="3">
        <v>0</v>
      </c>
      <c r="M230" s="6" t="s">
        <v>100</v>
      </c>
      <c r="N230" s="6" t="s">
        <v>203</v>
      </c>
    </row>
    <row r="231" spans="1:14" x14ac:dyDescent="0.2">
      <c r="A231" s="5" t="str">
        <f t="shared" si="4"/>
        <v>CUP - Cancer of Unknown Primary12006-20102</v>
      </c>
      <c r="B231" s="3" t="s">
        <v>48</v>
      </c>
      <c r="C231" s="3">
        <v>1</v>
      </c>
      <c r="D231" s="3" t="s">
        <v>146</v>
      </c>
      <c r="E231" s="3">
        <v>2</v>
      </c>
      <c r="F231" s="3">
        <v>4203</v>
      </c>
      <c r="G231" s="3">
        <v>16.5902815054597</v>
      </c>
      <c r="H231" s="3">
        <v>11.305875734325401</v>
      </c>
      <c r="I231" s="3">
        <v>10.9640690243472</v>
      </c>
      <c r="J231" s="3">
        <v>11.6476824443036</v>
      </c>
      <c r="K231" s="3">
        <v>1.1130753848628701</v>
      </c>
      <c r="L231" s="3">
        <v>81.65483703212</v>
      </c>
      <c r="M231" s="6" t="s">
        <v>100</v>
      </c>
      <c r="N231" s="6" t="s">
        <v>203</v>
      </c>
    </row>
    <row r="232" spans="1:14" x14ac:dyDescent="0.2">
      <c r="A232" s="5" t="str">
        <f t="shared" si="4"/>
        <v>CUP - Cancer of Unknown Primary12006-20103</v>
      </c>
      <c r="B232" s="3" t="s">
        <v>48</v>
      </c>
      <c r="C232" s="3">
        <v>1</v>
      </c>
      <c r="D232" s="3" t="s">
        <v>146</v>
      </c>
      <c r="E232" s="3">
        <v>3</v>
      </c>
      <c r="F232" s="3">
        <v>4282</v>
      </c>
      <c r="G232" s="3">
        <v>16.941359750249099</v>
      </c>
      <c r="H232" s="3">
        <v>12.2686671453064</v>
      </c>
      <c r="I232" s="3">
        <v>11.901190177755501</v>
      </c>
      <c r="J232" s="3">
        <v>12.6361441128573</v>
      </c>
      <c r="K232" s="3">
        <v>1.20786321426266</v>
      </c>
      <c r="L232" s="3">
        <v>139.78051958697199</v>
      </c>
      <c r="M232" s="6" t="s">
        <v>100</v>
      </c>
      <c r="N232" s="6" t="s">
        <v>203</v>
      </c>
    </row>
    <row r="233" spans="1:14" x14ac:dyDescent="0.2">
      <c r="A233" s="5" t="str">
        <f t="shared" si="4"/>
        <v>CUP - Cancer of Unknown Primary12006-20104</v>
      </c>
      <c r="B233" s="3" t="s">
        <v>48</v>
      </c>
      <c r="C233" s="3">
        <v>1</v>
      </c>
      <c r="D233" s="3" t="s">
        <v>146</v>
      </c>
      <c r="E233" s="3">
        <v>4</v>
      </c>
      <c r="F233" s="3">
        <v>4230</v>
      </c>
      <c r="G233" s="3">
        <v>16.7436445499219</v>
      </c>
      <c r="H233" s="3">
        <v>13.8233131005267</v>
      </c>
      <c r="I233" s="3">
        <v>13.4067334678961</v>
      </c>
      <c r="J233" s="3">
        <v>14.2398927331573</v>
      </c>
      <c r="K233" s="3">
        <v>1.3609197474844601</v>
      </c>
      <c r="L233" s="3">
        <v>213.58294204047999</v>
      </c>
      <c r="M233" s="6" t="s">
        <v>100</v>
      </c>
      <c r="N233" s="6" t="s">
        <v>203</v>
      </c>
    </row>
    <row r="234" spans="1:14" x14ac:dyDescent="0.2">
      <c r="A234" s="5" t="str">
        <f t="shared" si="4"/>
        <v>CUP - Cancer of Unknown Primary12006-20105</v>
      </c>
      <c r="B234" s="3" t="s">
        <v>48</v>
      </c>
      <c r="C234" s="3">
        <v>1</v>
      </c>
      <c r="D234" s="3" t="s">
        <v>146</v>
      </c>
      <c r="E234" s="3">
        <v>5</v>
      </c>
      <c r="F234" s="3">
        <v>4272</v>
      </c>
      <c r="G234" s="3">
        <v>16.9374209081518</v>
      </c>
      <c r="H234" s="3">
        <v>17.00564056795</v>
      </c>
      <c r="I234" s="3">
        <v>16.4956837002306</v>
      </c>
      <c r="J234" s="3">
        <v>17.515597435669399</v>
      </c>
      <c r="K234" s="3">
        <v>1.6742232415081599</v>
      </c>
      <c r="L234" s="3">
        <v>335.15617926628403</v>
      </c>
      <c r="M234" s="6" t="s">
        <v>100</v>
      </c>
      <c r="N234" s="6" t="s">
        <v>203</v>
      </c>
    </row>
    <row r="235" spans="1:14" x14ac:dyDescent="0.2">
      <c r="A235" s="5" t="str">
        <f t="shared" si="4"/>
        <v>CUP - Cancer of Unknown Primary12006-20106</v>
      </c>
      <c r="B235" s="3" t="s">
        <v>48</v>
      </c>
      <c r="C235" s="3">
        <v>1</v>
      </c>
      <c r="D235" s="3" t="s">
        <v>146</v>
      </c>
      <c r="E235" s="3">
        <v>6</v>
      </c>
      <c r="F235" s="3">
        <v>20587</v>
      </c>
      <c r="G235" s="3">
        <v>16.256494395284001</v>
      </c>
      <c r="H235" s="3">
        <v>12.613671262412099</v>
      </c>
      <c r="I235" s="3">
        <v>12.4413650058339</v>
      </c>
      <c r="J235" s="3">
        <v>12.7859775189903</v>
      </c>
      <c r="K235" s="3">
        <v>0</v>
      </c>
      <c r="L235" s="3">
        <v>770.17447792585608</v>
      </c>
      <c r="M235" s="6" t="s">
        <v>100</v>
      </c>
      <c r="N235" s="6" t="s">
        <v>203</v>
      </c>
    </row>
    <row r="236" spans="1:14" x14ac:dyDescent="0.2">
      <c r="A236" s="5" t="str">
        <f t="shared" si="4"/>
        <v>CUP - Cancer of Unknown Primary21996-20001</v>
      </c>
      <c r="B236" s="3" t="s">
        <v>43</v>
      </c>
      <c r="C236" s="3">
        <v>2</v>
      </c>
      <c r="D236" s="3" t="s">
        <v>146</v>
      </c>
      <c r="E236" s="3">
        <v>1</v>
      </c>
      <c r="F236" s="3">
        <v>5127</v>
      </c>
      <c r="G236" s="3">
        <v>20.918174441907599</v>
      </c>
      <c r="H236" s="3">
        <v>13.1009453446789</v>
      </c>
      <c r="I236" s="3">
        <v>12.7423315037137</v>
      </c>
      <c r="J236" s="3">
        <v>13.4595591856441</v>
      </c>
      <c r="K236" s="3">
        <v>1</v>
      </c>
      <c r="L236" s="3">
        <v>0</v>
      </c>
      <c r="M236" s="6" t="s">
        <v>100</v>
      </c>
      <c r="N236" s="6" t="s">
        <v>203</v>
      </c>
    </row>
    <row r="237" spans="1:14" x14ac:dyDescent="0.2">
      <c r="A237" s="5" t="str">
        <f t="shared" si="4"/>
        <v>CUP - Cancer of Unknown Primary21996-20002</v>
      </c>
      <c r="B237" s="3" t="s">
        <v>43</v>
      </c>
      <c r="C237" s="3">
        <v>2</v>
      </c>
      <c r="D237" s="3" t="s">
        <v>146</v>
      </c>
      <c r="E237" s="3">
        <v>2</v>
      </c>
      <c r="F237" s="3">
        <v>6171</v>
      </c>
      <c r="G237" s="3">
        <v>24.840021166547899</v>
      </c>
      <c r="H237" s="3">
        <v>14.583431549360199</v>
      </c>
      <c r="I237" s="3">
        <v>14.2195684406284</v>
      </c>
      <c r="J237" s="3">
        <v>14.947294658092</v>
      </c>
      <c r="K237" s="3">
        <v>1.1131587198998201</v>
      </c>
      <c r="L237" s="3">
        <v>129.83108726619199</v>
      </c>
      <c r="M237" s="6" t="s">
        <v>100</v>
      </c>
      <c r="N237" s="6" t="s">
        <v>203</v>
      </c>
    </row>
    <row r="238" spans="1:14" x14ac:dyDescent="0.2">
      <c r="A238" s="5" t="str">
        <f t="shared" si="4"/>
        <v>CUP - Cancer of Unknown Primary21996-20003</v>
      </c>
      <c r="B238" s="3" t="s">
        <v>43</v>
      </c>
      <c r="C238" s="3">
        <v>2</v>
      </c>
      <c r="D238" s="3" t="s">
        <v>146</v>
      </c>
      <c r="E238" s="3">
        <v>3</v>
      </c>
      <c r="F238" s="3">
        <v>7153</v>
      </c>
      <c r="G238" s="3">
        <v>28.6313387514463</v>
      </c>
      <c r="H238" s="3">
        <v>16.7618504358372</v>
      </c>
      <c r="I238" s="3">
        <v>16.373401514328499</v>
      </c>
      <c r="J238" s="3">
        <v>17.150299357345901</v>
      </c>
      <c r="K238" s="3">
        <v>1.2794382386035399</v>
      </c>
      <c r="L238" s="3">
        <v>316.352562324536</v>
      </c>
      <c r="M238" s="6" t="s">
        <v>100</v>
      </c>
      <c r="N238" s="6" t="s">
        <v>203</v>
      </c>
    </row>
    <row r="239" spans="1:14" x14ac:dyDescent="0.2">
      <c r="A239" s="5" t="str">
        <f t="shared" si="4"/>
        <v>CUP - Cancer of Unknown Primary21996-20004</v>
      </c>
      <c r="B239" s="3" t="s">
        <v>43</v>
      </c>
      <c r="C239" s="3">
        <v>2</v>
      </c>
      <c r="D239" s="3" t="s">
        <v>146</v>
      </c>
      <c r="E239" s="3">
        <v>4</v>
      </c>
      <c r="F239" s="3">
        <v>7298</v>
      </c>
      <c r="G239" s="3">
        <v>28.973608528356699</v>
      </c>
      <c r="H239" s="3">
        <v>18.0641646961075</v>
      </c>
      <c r="I239" s="3">
        <v>17.649714808663401</v>
      </c>
      <c r="J239" s="3">
        <v>18.4786145835516</v>
      </c>
      <c r="K239" s="3">
        <v>1.3788443673986099</v>
      </c>
      <c r="L239" s="3">
        <v>396.11088834086399</v>
      </c>
      <c r="M239" s="6" t="s">
        <v>100</v>
      </c>
      <c r="N239" s="6" t="s">
        <v>203</v>
      </c>
    </row>
    <row r="240" spans="1:14" x14ac:dyDescent="0.2">
      <c r="A240" s="5" t="str">
        <f t="shared" si="4"/>
        <v>CUP - Cancer of Unknown Primary21996-20005</v>
      </c>
      <c r="B240" s="3" t="s">
        <v>43</v>
      </c>
      <c r="C240" s="3">
        <v>2</v>
      </c>
      <c r="D240" s="3" t="s">
        <v>146</v>
      </c>
      <c r="E240" s="3">
        <v>5</v>
      </c>
      <c r="F240" s="3">
        <v>6977</v>
      </c>
      <c r="G240" s="3">
        <v>27.195177414524</v>
      </c>
      <c r="H240" s="3">
        <v>19.528844770946598</v>
      </c>
      <c r="I240" s="3">
        <v>19.070599213585002</v>
      </c>
      <c r="J240" s="3">
        <v>19.987090328308099</v>
      </c>
      <c r="K240" s="3">
        <v>1.49064393882679</v>
      </c>
      <c r="L240" s="3">
        <v>437.64069960034999</v>
      </c>
      <c r="M240" s="6" t="s">
        <v>100</v>
      </c>
      <c r="N240" s="6" t="s">
        <v>203</v>
      </c>
    </row>
    <row r="241" spans="1:14" x14ac:dyDescent="0.2">
      <c r="A241" s="5" t="str">
        <f t="shared" si="4"/>
        <v>CUP - Cancer of Unknown Primary21996-20006</v>
      </c>
      <c r="B241" s="3" t="s">
        <v>43</v>
      </c>
      <c r="C241" s="3">
        <v>2</v>
      </c>
      <c r="D241" s="3" t="s">
        <v>146</v>
      </c>
      <c r="E241" s="3">
        <v>6</v>
      </c>
      <c r="F241" s="3">
        <v>32726</v>
      </c>
      <c r="G241" s="3">
        <v>26.1432376053545</v>
      </c>
      <c r="H241" s="3">
        <v>16.361669253380999</v>
      </c>
      <c r="I241" s="3">
        <v>16.184398448081101</v>
      </c>
      <c r="J241" s="3">
        <v>16.5389400586809</v>
      </c>
      <c r="K241" s="3">
        <v>0</v>
      </c>
      <c r="L241" s="3">
        <v>1279.935237531942</v>
      </c>
      <c r="M241" s="6" t="s">
        <v>100</v>
      </c>
      <c r="N241" s="6" t="s">
        <v>203</v>
      </c>
    </row>
    <row r="242" spans="1:14" x14ac:dyDescent="0.2">
      <c r="A242" s="5" t="str">
        <f t="shared" si="4"/>
        <v>CUP - Cancer of Unknown Primary22001-20051</v>
      </c>
      <c r="B242" s="3" t="s">
        <v>47</v>
      </c>
      <c r="C242" s="3">
        <v>2</v>
      </c>
      <c r="D242" s="3" t="s">
        <v>146</v>
      </c>
      <c r="E242" s="3">
        <v>1</v>
      </c>
      <c r="F242" s="3">
        <v>4427</v>
      </c>
      <c r="G242" s="3">
        <v>17.596453966730401</v>
      </c>
      <c r="H242" s="3">
        <v>10.902482940588101</v>
      </c>
      <c r="I242" s="3">
        <v>10.581319038293501</v>
      </c>
      <c r="J242" s="3">
        <v>11.223646842882699</v>
      </c>
      <c r="K242" s="3">
        <v>1</v>
      </c>
      <c r="L242" s="3">
        <v>0</v>
      </c>
      <c r="M242" s="6" t="s">
        <v>100</v>
      </c>
      <c r="N242" s="6" t="s">
        <v>203</v>
      </c>
    </row>
    <row r="243" spans="1:14" x14ac:dyDescent="0.2">
      <c r="A243" s="5" t="str">
        <f t="shared" si="4"/>
        <v>CUP - Cancer of Unknown Primary22001-20052</v>
      </c>
      <c r="B243" s="3" t="s">
        <v>47</v>
      </c>
      <c r="C243" s="3">
        <v>2</v>
      </c>
      <c r="D243" s="3" t="s">
        <v>146</v>
      </c>
      <c r="E243" s="3">
        <v>2</v>
      </c>
      <c r="F243" s="3">
        <v>5641</v>
      </c>
      <c r="G243" s="3">
        <v>22.2256990782186</v>
      </c>
      <c r="H243" s="3">
        <v>12.5068134329434</v>
      </c>
      <c r="I243" s="3">
        <v>12.1804325650664</v>
      </c>
      <c r="J243" s="3">
        <v>12.8331943008204</v>
      </c>
      <c r="K243" s="3">
        <v>1.1471527633748999</v>
      </c>
      <c r="L243" s="3">
        <v>127.88907945005801</v>
      </c>
      <c r="M243" s="6" t="s">
        <v>100</v>
      </c>
      <c r="N243" s="6" t="s">
        <v>203</v>
      </c>
    </row>
    <row r="244" spans="1:14" x14ac:dyDescent="0.2">
      <c r="A244" s="5" t="str">
        <f t="shared" si="4"/>
        <v>CUP - Cancer of Unknown Primary22001-20053</v>
      </c>
      <c r="B244" s="3" t="s">
        <v>47</v>
      </c>
      <c r="C244" s="3">
        <v>2</v>
      </c>
      <c r="D244" s="3" t="s">
        <v>146</v>
      </c>
      <c r="E244" s="3">
        <v>3</v>
      </c>
      <c r="F244" s="3">
        <v>6161</v>
      </c>
      <c r="G244" s="3">
        <v>24.156298820591498</v>
      </c>
      <c r="H244" s="3">
        <v>13.4898630531307</v>
      </c>
      <c r="I244" s="3">
        <v>13.1530119237562</v>
      </c>
      <c r="J244" s="3">
        <v>13.826714182505199</v>
      </c>
      <c r="K244" s="3">
        <v>1.2373202624248301</v>
      </c>
      <c r="L244" s="3">
        <v>209.04979958303801</v>
      </c>
      <c r="M244" s="6" t="s">
        <v>100</v>
      </c>
      <c r="N244" s="6" t="s">
        <v>203</v>
      </c>
    </row>
    <row r="245" spans="1:14" x14ac:dyDescent="0.2">
      <c r="A245" s="5" t="str">
        <f t="shared" si="4"/>
        <v>CUP - Cancer of Unknown Primary22001-20054</v>
      </c>
      <c r="B245" s="3" t="s">
        <v>47</v>
      </c>
      <c r="C245" s="3">
        <v>2</v>
      </c>
      <c r="D245" s="3" t="s">
        <v>146</v>
      </c>
      <c r="E245" s="3">
        <v>4</v>
      </c>
      <c r="F245" s="3">
        <v>6570</v>
      </c>
      <c r="G245" s="3">
        <v>25.632300475169</v>
      </c>
      <c r="H245" s="3">
        <v>15.579432312362099</v>
      </c>
      <c r="I245" s="3">
        <v>15.2027068147033</v>
      </c>
      <c r="J245" s="3">
        <v>15.956157810020899</v>
      </c>
      <c r="K245" s="3">
        <v>1.4289802054505001</v>
      </c>
      <c r="L245" s="3">
        <v>352.08611208214</v>
      </c>
      <c r="M245" s="6" t="s">
        <v>100</v>
      </c>
      <c r="N245" s="6" t="s">
        <v>203</v>
      </c>
    </row>
    <row r="246" spans="1:14" x14ac:dyDescent="0.2">
      <c r="A246" s="5" t="str">
        <f t="shared" si="4"/>
        <v>CUP - Cancer of Unknown Primary22001-20055</v>
      </c>
      <c r="B246" s="3" t="s">
        <v>47</v>
      </c>
      <c r="C246" s="3">
        <v>2</v>
      </c>
      <c r="D246" s="3" t="s">
        <v>146</v>
      </c>
      <c r="E246" s="3">
        <v>5</v>
      </c>
      <c r="F246" s="3">
        <v>6028</v>
      </c>
      <c r="G246" s="3">
        <v>23.477275881983001</v>
      </c>
      <c r="H246" s="3">
        <v>17.527511718627</v>
      </c>
      <c r="I246" s="3">
        <v>17.085035722455999</v>
      </c>
      <c r="J246" s="3">
        <v>17.969987714797998</v>
      </c>
      <c r="K246" s="3">
        <v>1.6076623842606601</v>
      </c>
      <c r="L246" s="3">
        <v>411.43123816970802</v>
      </c>
      <c r="M246" s="6" t="s">
        <v>100</v>
      </c>
      <c r="N246" s="6" t="s">
        <v>203</v>
      </c>
    </row>
    <row r="247" spans="1:14" x14ac:dyDescent="0.2">
      <c r="A247" s="5" t="str">
        <f t="shared" si="4"/>
        <v>CUP - Cancer of Unknown Primary22001-20056</v>
      </c>
      <c r="B247" s="3" t="s">
        <v>47</v>
      </c>
      <c r="C247" s="3">
        <v>2</v>
      </c>
      <c r="D247" s="3" t="s">
        <v>146</v>
      </c>
      <c r="E247" s="3">
        <v>6</v>
      </c>
      <c r="F247" s="3">
        <v>28827</v>
      </c>
      <c r="G247" s="3">
        <v>22.635801380866301</v>
      </c>
      <c r="H247" s="3">
        <v>13.845937077160199</v>
      </c>
      <c r="I247" s="3">
        <v>13.686099568787499</v>
      </c>
      <c r="J247" s="3">
        <v>14.005774585532899</v>
      </c>
      <c r="K247" s="3">
        <v>0</v>
      </c>
      <c r="L247" s="3">
        <v>1100.4562292849439</v>
      </c>
      <c r="M247" s="6" t="s">
        <v>100</v>
      </c>
      <c r="N247" s="6" t="s">
        <v>203</v>
      </c>
    </row>
    <row r="248" spans="1:14" x14ac:dyDescent="0.2">
      <c r="A248" s="5" t="str">
        <f t="shared" si="4"/>
        <v>CUP - Cancer of Unknown Primary22006-20101</v>
      </c>
      <c r="B248" s="3" t="s">
        <v>48</v>
      </c>
      <c r="C248" s="3">
        <v>2</v>
      </c>
      <c r="D248" s="3" t="s">
        <v>146</v>
      </c>
      <c r="E248" s="3">
        <v>1</v>
      </c>
      <c r="F248" s="3">
        <v>3977</v>
      </c>
      <c r="G248" s="3">
        <v>15.343389059503901</v>
      </c>
      <c r="H248" s="3">
        <v>9.0144854168735193</v>
      </c>
      <c r="I248" s="3">
        <v>8.7343169740291806</v>
      </c>
      <c r="J248" s="3">
        <v>9.2946538597178598</v>
      </c>
      <c r="K248" s="3">
        <v>1</v>
      </c>
      <c r="L248" s="3">
        <v>0</v>
      </c>
      <c r="M248" s="6" t="s">
        <v>100</v>
      </c>
      <c r="N248" s="6" t="s">
        <v>203</v>
      </c>
    </row>
    <row r="249" spans="1:14" x14ac:dyDescent="0.2">
      <c r="A249" s="5" t="str">
        <f t="shared" si="4"/>
        <v>CUP - Cancer of Unknown Primary22006-20102</v>
      </c>
      <c r="B249" s="3" t="s">
        <v>48</v>
      </c>
      <c r="C249" s="3">
        <v>2</v>
      </c>
      <c r="D249" s="3" t="s">
        <v>146</v>
      </c>
      <c r="E249" s="3">
        <v>2</v>
      </c>
      <c r="F249" s="3">
        <v>4947</v>
      </c>
      <c r="G249" s="3">
        <v>18.921774774501198</v>
      </c>
      <c r="H249" s="3">
        <v>10.0143546032267</v>
      </c>
      <c r="I249" s="3">
        <v>9.7352878615649292</v>
      </c>
      <c r="J249" s="3">
        <v>10.2934213448885</v>
      </c>
      <c r="K249" s="3">
        <v>1.1109180546769299</v>
      </c>
      <c r="L249" s="3">
        <v>101.26160595771999</v>
      </c>
      <c r="M249" s="6" t="s">
        <v>100</v>
      </c>
      <c r="N249" s="6" t="s">
        <v>203</v>
      </c>
    </row>
    <row r="250" spans="1:14" x14ac:dyDescent="0.2">
      <c r="A250" s="5" t="str">
        <f t="shared" si="4"/>
        <v>CUP - Cancer of Unknown Primary22006-20103</v>
      </c>
      <c r="B250" s="3" t="s">
        <v>48</v>
      </c>
      <c r="C250" s="3">
        <v>2</v>
      </c>
      <c r="D250" s="3" t="s">
        <v>146</v>
      </c>
      <c r="E250" s="3">
        <v>3</v>
      </c>
      <c r="F250" s="3">
        <v>5076</v>
      </c>
      <c r="G250" s="3">
        <v>19.378920117693699</v>
      </c>
      <c r="H250" s="3">
        <v>10.538383137529101</v>
      </c>
      <c r="I250" s="3">
        <v>10.248469097125099</v>
      </c>
      <c r="J250" s="3">
        <v>10.8282971779331</v>
      </c>
      <c r="K250" s="3">
        <v>1.1690498847336399</v>
      </c>
      <c r="L250" s="3">
        <v>137.28744005597</v>
      </c>
      <c r="M250" s="6" t="s">
        <v>100</v>
      </c>
      <c r="N250" s="6" t="s">
        <v>203</v>
      </c>
    </row>
    <row r="251" spans="1:14" x14ac:dyDescent="0.2">
      <c r="A251" s="5" t="str">
        <f t="shared" si="4"/>
        <v>CUP - Cancer of Unknown Primary22006-20104</v>
      </c>
      <c r="B251" s="3" t="s">
        <v>48</v>
      </c>
      <c r="C251" s="3">
        <v>2</v>
      </c>
      <c r="D251" s="3" t="s">
        <v>146</v>
      </c>
      <c r="E251" s="3">
        <v>4</v>
      </c>
      <c r="F251" s="3">
        <v>5241</v>
      </c>
      <c r="G251" s="3">
        <v>19.984256630647501</v>
      </c>
      <c r="H251" s="3">
        <v>12.293428382123601</v>
      </c>
      <c r="I251" s="3">
        <v>11.9605987331148</v>
      </c>
      <c r="J251" s="3">
        <v>12.6262580311324</v>
      </c>
      <c r="K251" s="3">
        <v>1.3637415574617799</v>
      </c>
      <c r="L251" s="3">
        <v>242.69274048118001</v>
      </c>
      <c r="M251" s="6" t="s">
        <v>100</v>
      </c>
      <c r="N251" s="6" t="s">
        <v>203</v>
      </c>
    </row>
    <row r="252" spans="1:14" x14ac:dyDescent="0.2">
      <c r="A252" s="5" t="str">
        <f t="shared" si="4"/>
        <v>CUP - Cancer of Unknown Primary22006-20105</v>
      </c>
      <c r="B252" s="3" t="s">
        <v>48</v>
      </c>
      <c r="C252" s="3">
        <v>2</v>
      </c>
      <c r="D252" s="3" t="s">
        <v>146</v>
      </c>
      <c r="E252" s="3">
        <v>5</v>
      </c>
      <c r="F252" s="3">
        <v>4953</v>
      </c>
      <c r="G252" s="3">
        <v>18.863977241656901</v>
      </c>
      <c r="H252" s="3">
        <v>14.3955746329686</v>
      </c>
      <c r="I252" s="3">
        <v>13.9946609185554</v>
      </c>
      <c r="J252" s="3">
        <v>14.7964883473818</v>
      </c>
      <c r="K252" s="3">
        <v>1.59693803553363</v>
      </c>
      <c r="L252" s="3">
        <v>338.722177085184</v>
      </c>
      <c r="M252" s="6" t="s">
        <v>100</v>
      </c>
      <c r="N252" s="6" t="s">
        <v>203</v>
      </c>
    </row>
    <row r="253" spans="1:14" x14ac:dyDescent="0.2">
      <c r="A253" s="5" t="str">
        <f t="shared" si="4"/>
        <v>CUP - Cancer of Unknown Primary22006-20106</v>
      </c>
      <c r="B253" s="3" t="s">
        <v>48</v>
      </c>
      <c r="C253" s="3">
        <v>2</v>
      </c>
      <c r="D253" s="3" t="s">
        <v>146</v>
      </c>
      <c r="E253" s="3">
        <v>6</v>
      </c>
      <c r="F253" s="3">
        <v>24194</v>
      </c>
      <c r="G253" s="3">
        <v>18.505446620127501</v>
      </c>
      <c r="H253" s="3">
        <v>11.059516551159801</v>
      </c>
      <c r="I253" s="3">
        <v>10.920156474646801</v>
      </c>
      <c r="J253" s="3">
        <v>11.198876627672799</v>
      </c>
      <c r="K253" s="3">
        <v>0</v>
      </c>
      <c r="L253" s="3">
        <v>819.96396358005404</v>
      </c>
      <c r="M253" s="6" t="s">
        <v>100</v>
      </c>
      <c r="N253" s="6" t="s">
        <v>203</v>
      </c>
    </row>
    <row r="254" spans="1:14" x14ac:dyDescent="0.2">
      <c r="A254" s="5" t="str">
        <f t="shared" si="4"/>
        <v>CUP - Cancer of Unknown Primary31996-20001</v>
      </c>
      <c r="B254" s="3" t="s">
        <v>43</v>
      </c>
      <c r="C254" s="3">
        <v>3</v>
      </c>
      <c r="D254" s="3" t="s">
        <v>146</v>
      </c>
      <c r="E254" s="3">
        <v>1</v>
      </c>
      <c r="F254" s="3">
        <v>9769</v>
      </c>
      <c r="G254" s="3">
        <v>20.313859843599701</v>
      </c>
      <c r="H254" s="3">
        <v>14.5607431584155</v>
      </c>
      <c r="I254" s="3">
        <v>14.2719981017362</v>
      </c>
      <c r="J254" s="3">
        <v>14.8494882150948</v>
      </c>
      <c r="K254" s="3">
        <v>1</v>
      </c>
      <c r="L254" s="3">
        <v>0</v>
      </c>
      <c r="M254" s="6" t="s">
        <v>100</v>
      </c>
      <c r="N254" s="6" t="s">
        <v>203</v>
      </c>
    </row>
    <row r="255" spans="1:14" x14ac:dyDescent="0.2">
      <c r="A255" s="5" t="str">
        <f t="shared" si="4"/>
        <v>CUP - Cancer of Unknown Primary31996-20002</v>
      </c>
      <c r="B255" s="3" t="s">
        <v>43</v>
      </c>
      <c r="C255" s="3">
        <v>3</v>
      </c>
      <c r="D255" s="3" t="s">
        <v>146</v>
      </c>
      <c r="E255" s="3">
        <v>2</v>
      </c>
      <c r="F255" s="3">
        <v>11916</v>
      </c>
      <c r="G255" s="3">
        <v>24.581110320254201</v>
      </c>
      <c r="H255" s="3">
        <v>16.540193043786001</v>
      </c>
      <c r="I255" s="3">
        <v>16.243210175035401</v>
      </c>
      <c r="J255" s="3">
        <v>16.837175912536601</v>
      </c>
      <c r="K255" s="3">
        <v>1.13594428964475</v>
      </c>
      <c r="L255" s="3">
        <v>299.93190308239002</v>
      </c>
      <c r="M255" s="6" t="s">
        <v>100</v>
      </c>
      <c r="N255" s="6" t="s">
        <v>203</v>
      </c>
    </row>
    <row r="256" spans="1:14" x14ac:dyDescent="0.2">
      <c r="A256" s="5" t="str">
        <f t="shared" si="4"/>
        <v>CUP - Cancer of Unknown Primary31996-20003</v>
      </c>
      <c r="B256" s="3" t="s">
        <v>43</v>
      </c>
      <c r="C256" s="3">
        <v>3</v>
      </c>
      <c r="D256" s="3" t="s">
        <v>146</v>
      </c>
      <c r="E256" s="3">
        <v>3</v>
      </c>
      <c r="F256" s="3">
        <v>13241</v>
      </c>
      <c r="G256" s="3">
        <v>27.210571207245401</v>
      </c>
      <c r="H256" s="3">
        <v>18.402366017993799</v>
      </c>
      <c r="I256" s="3">
        <v>18.088915246555601</v>
      </c>
      <c r="J256" s="3">
        <v>18.715816789432001</v>
      </c>
      <c r="K256" s="3">
        <v>1.2638342574814201</v>
      </c>
      <c r="L256" s="3">
        <v>567.22860982365</v>
      </c>
      <c r="M256" s="6" t="s">
        <v>100</v>
      </c>
      <c r="N256" s="6" t="s">
        <v>203</v>
      </c>
    </row>
    <row r="257" spans="1:14" x14ac:dyDescent="0.2">
      <c r="A257" s="5" t="str">
        <f t="shared" si="4"/>
        <v>CUP - Cancer of Unknown Primary31996-20004</v>
      </c>
      <c r="B257" s="3" t="s">
        <v>43</v>
      </c>
      <c r="C257" s="3">
        <v>3</v>
      </c>
      <c r="D257" s="3" t="s">
        <v>146</v>
      </c>
      <c r="E257" s="3">
        <v>4</v>
      </c>
      <c r="F257" s="3">
        <v>13928</v>
      </c>
      <c r="G257" s="3">
        <v>28.4270209610705</v>
      </c>
      <c r="H257" s="3">
        <v>20.684362973232499</v>
      </c>
      <c r="I257" s="3">
        <v>20.340841537229</v>
      </c>
      <c r="J257" s="3">
        <v>21.027884409236002</v>
      </c>
      <c r="K257" s="3">
        <v>1.42055681830208</v>
      </c>
      <c r="L257" s="3">
        <v>814.42181776996597</v>
      </c>
      <c r="M257" s="6" t="s">
        <v>100</v>
      </c>
      <c r="N257" s="6" t="s">
        <v>203</v>
      </c>
    </row>
    <row r="258" spans="1:14" x14ac:dyDescent="0.2">
      <c r="A258" s="5" t="str">
        <f t="shared" si="4"/>
        <v>CUP - Cancer of Unknown Primary31996-20005</v>
      </c>
      <c r="B258" s="3" t="s">
        <v>43</v>
      </c>
      <c r="C258" s="3">
        <v>3</v>
      </c>
      <c r="D258" s="3" t="s">
        <v>146</v>
      </c>
      <c r="E258" s="3">
        <v>5</v>
      </c>
      <c r="F258" s="3">
        <v>13669</v>
      </c>
      <c r="G258" s="3">
        <v>27.330272092263201</v>
      </c>
      <c r="H258" s="3">
        <v>22.748515148077502</v>
      </c>
      <c r="I258" s="3">
        <v>22.367150217326898</v>
      </c>
      <c r="J258" s="3">
        <v>23.129880078828101</v>
      </c>
      <c r="K258" s="3">
        <v>1.5623182759686101</v>
      </c>
      <c r="L258" s="3">
        <v>948.36895990084804</v>
      </c>
      <c r="M258" s="6" t="s">
        <v>100</v>
      </c>
      <c r="N258" s="6" t="s">
        <v>203</v>
      </c>
    </row>
    <row r="259" spans="1:14" x14ac:dyDescent="0.2">
      <c r="A259" s="5" t="str">
        <f t="shared" si="4"/>
        <v>CUP - Cancer of Unknown Primary31996-20006</v>
      </c>
      <c r="B259" s="3" t="s">
        <v>43</v>
      </c>
      <c r="C259" s="3">
        <v>3</v>
      </c>
      <c r="D259" s="3" t="s">
        <v>146</v>
      </c>
      <c r="E259" s="3">
        <v>6</v>
      </c>
      <c r="F259" s="3">
        <v>62523</v>
      </c>
      <c r="G259" s="3">
        <v>25.5992549418389</v>
      </c>
      <c r="H259" s="3">
        <v>18.498152920432801</v>
      </c>
      <c r="I259" s="3">
        <v>18.353154078869402</v>
      </c>
      <c r="J259" s="3">
        <v>18.643151761996201</v>
      </c>
      <c r="K259" s="3">
        <v>0</v>
      </c>
      <c r="L259" s="3">
        <v>2629.9512905768543</v>
      </c>
      <c r="M259" s="6" t="s">
        <v>100</v>
      </c>
      <c r="N259" s="6" t="s">
        <v>203</v>
      </c>
    </row>
    <row r="260" spans="1:14" x14ac:dyDescent="0.2">
      <c r="A260" s="5" t="str">
        <f t="shared" si="4"/>
        <v>CUP - Cancer of Unknown Primary32001-20051</v>
      </c>
      <c r="B260" s="3" t="s">
        <v>47</v>
      </c>
      <c r="C260" s="3">
        <v>3</v>
      </c>
      <c r="D260" s="3" t="s">
        <v>146</v>
      </c>
      <c r="E260" s="3">
        <v>1</v>
      </c>
      <c r="F260" s="3">
        <v>8445</v>
      </c>
      <c r="G260" s="3">
        <v>16.964309443226501</v>
      </c>
      <c r="H260" s="3">
        <v>11.7657193317186</v>
      </c>
      <c r="I260" s="3">
        <v>11.5147765380257</v>
      </c>
      <c r="J260" s="3">
        <v>12.0166621254115</v>
      </c>
      <c r="K260" s="3">
        <v>1</v>
      </c>
      <c r="L260" s="3">
        <v>0</v>
      </c>
      <c r="M260" s="6" t="s">
        <v>100</v>
      </c>
      <c r="N260" s="6" t="s">
        <v>203</v>
      </c>
    </row>
    <row r="261" spans="1:14" x14ac:dyDescent="0.2">
      <c r="A261" s="5" t="str">
        <f t="shared" si="4"/>
        <v>CUP - Cancer of Unknown Primary32001-20052</v>
      </c>
      <c r="B261" s="3" t="s">
        <v>47</v>
      </c>
      <c r="C261" s="3">
        <v>3</v>
      </c>
      <c r="D261" s="3" t="s">
        <v>146</v>
      </c>
      <c r="E261" s="3">
        <v>2</v>
      </c>
      <c r="F261" s="3">
        <v>10563</v>
      </c>
      <c r="G261" s="3">
        <v>21.215890028780699</v>
      </c>
      <c r="H261" s="3">
        <v>13.5091924041726</v>
      </c>
      <c r="I261" s="3">
        <v>13.251565141788999</v>
      </c>
      <c r="J261" s="3">
        <v>13.7668196665562</v>
      </c>
      <c r="K261" s="3">
        <v>1.14818244624906</v>
      </c>
      <c r="L261" s="3">
        <v>248.44706331493001</v>
      </c>
      <c r="M261" s="6" t="s">
        <v>100</v>
      </c>
      <c r="N261" s="6" t="s">
        <v>203</v>
      </c>
    </row>
    <row r="262" spans="1:14" x14ac:dyDescent="0.2">
      <c r="A262" s="5" t="str">
        <f t="shared" si="4"/>
        <v>CUP - Cancer of Unknown Primary32001-20053</v>
      </c>
      <c r="B262" s="3" t="s">
        <v>47</v>
      </c>
      <c r="C262" s="3">
        <v>3</v>
      </c>
      <c r="D262" s="3" t="s">
        <v>146</v>
      </c>
      <c r="E262" s="3">
        <v>3</v>
      </c>
      <c r="F262" s="3">
        <v>11247</v>
      </c>
      <c r="G262" s="3">
        <v>22.567119271810199</v>
      </c>
      <c r="H262" s="3">
        <v>14.5035773710578</v>
      </c>
      <c r="I262" s="3">
        <v>14.235529192855701</v>
      </c>
      <c r="J262" s="3">
        <v>14.7716255492599</v>
      </c>
      <c r="K262" s="3">
        <v>1.23269788800404</v>
      </c>
      <c r="L262" s="3">
        <v>379.45624756466799</v>
      </c>
      <c r="M262" s="6" t="s">
        <v>100</v>
      </c>
      <c r="N262" s="6" t="s">
        <v>203</v>
      </c>
    </row>
    <row r="263" spans="1:14" x14ac:dyDescent="0.2">
      <c r="A263" s="5" t="str">
        <f t="shared" si="4"/>
        <v>CUP - Cancer of Unknown Primary32001-20054</v>
      </c>
      <c r="B263" s="3" t="s">
        <v>47</v>
      </c>
      <c r="C263" s="3">
        <v>3</v>
      </c>
      <c r="D263" s="3" t="s">
        <v>146</v>
      </c>
      <c r="E263" s="3">
        <v>4</v>
      </c>
      <c r="F263" s="3">
        <v>11946</v>
      </c>
      <c r="G263" s="3">
        <v>23.893643882699099</v>
      </c>
      <c r="H263" s="3">
        <v>16.7912741741495</v>
      </c>
      <c r="I263" s="3">
        <v>16.490161892881499</v>
      </c>
      <c r="J263" s="3">
        <v>17.0923864554175</v>
      </c>
      <c r="K263" s="3">
        <v>1.4271353668009701</v>
      </c>
      <c r="L263" s="3">
        <v>654.86444004588998</v>
      </c>
      <c r="M263" s="6" t="s">
        <v>100</v>
      </c>
      <c r="N263" s="6" t="s">
        <v>203</v>
      </c>
    </row>
    <row r="264" spans="1:14" x14ac:dyDescent="0.2">
      <c r="A264" s="5" t="str">
        <f t="shared" si="4"/>
        <v>CUP - Cancer of Unknown Primary32001-20055</v>
      </c>
      <c r="B264" s="3" t="s">
        <v>47</v>
      </c>
      <c r="C264" s="3">
        <v>3</v>
      </c>
      <c r="D264" s="3" t="s">
        <v>146</v>
      </c>
      <c r="E264" s="3">
        <v>5</v>
      </c>
      <c r="F264" s="3">
        <v>11423</v>
      </c>
      <c r="G264" s="3">
        <v>22.788748738095201</v>
      </c>
      <c r="H264" s="3">
        <v>19.509707239494901</v>
      </c>
      <c r="I264" s="3">
        <v>19.151926682841399</v>
      </c>
      <c r="J264" s="3">
        <v>19.867487796148399</v>
      </c>
      <c r="K264" s="3">
        <v>1.65818227423628</v>
      </c>
      <c r="L264" s="3">
        <v>838.70920929121405</v>
      </c>
      <c r="M264" s="6" t="s">
        <v>100</v>
      </c>
      <c r="N264" s="6" t="s">
        <v>203</v>
      </c>
    </row>
    <row r="265" spans="1:14" x14ac:dyDescent="0.2">
      <c r="A265" s="5" t="str">
        <f t="shared" si="4"/>
        <v>CUP - Cancer of Unknown Primary32001-20056</v>
      </c>
      <c r="B265" s="3" t="s">
        <v>47</v>
      </c>
      <c r="C265" s="3">
        <v>3</v>
      </c>
      <c r="D265" s="3" t="s">
        <v>146</v>
      </c>
      <c r="E265" s="3">
        <v>6</v>
      </c>
      <c r="F265" s="3">
        <v>53624</v>
      </c>
      <c r="G265" s="3">
        <v>21.490060971034801</v>
      </c>
      <c r="H265" s="3">
        <v>15.0030861940668</v>
      </c>
      <c r="I265" s="3">
        <v>14.8760998346636</v>
      </c>
      <c r="J265" s="3">
        <v>15.130072553470001</v>
      </c>
      <c r="K265" s="3">
        <v>0</v>
      </c>
      <c r="L265" s="3">
        <v>2121.4769602167021</v>
      </c>
      <c r="M265" s="6" t="s">
        <v>100</v>
      </c>
      <c r="N265" s="6" t="s">
        <v>203</v>
      </c>
    </row>
    <row r="266" spans="1:14" x14ac:dyDescent="0.2">
      <c r="A266" s="5" t="str">
        <f t="shared" si="4"/>
        <v>CUP - Cancer of Unknown Primary32006-20101</v>
      </c>
      <c r="B266" s="3" t="s">
        <v>48</v>
      </c>
      <c r="C266" s="3">
        <v>3</v>
      </c>
      <c r="D266" s="3" t="s">
        <v>146</v>
      </c>
      <c r="E266" s="3">
        <v>1</v>
      </c>
      <c r="F266" s="3">
        <v>7577</v>
      </c>
      <c r="G266" s="3">
        <v>14.723064157039399</v>
      </c>
      <c r="H266" s="3">
        <v>9.5112018512603296</v>
      </c>
      <c r="I266" s="3">
        <v>9.2970396479175896</v>
      </c>
      <c r="J266" s="3">
        <v>9.7253640546030695</v>
      </c>
      <c r="K266" s="3">
        <v>1</v>
      </c>
      <c r="L266" s="3">
        <v>0</v>
      </c>
      <c r="M266" s="6" t="s">
        <v>100</v>
      </c>
      <c r="N266" s="6" t="s">
        <v>203</v>
      </c>
    </row>
    <row r="267" spans="1:14" x14ac:dyDescent="0.2">
      <c r="A267" s="5" t="str">
        <f t="shared" si="4"/>
        <v>CUP - Cancer of Unknown Primary32006-20102</v>
      </c>
      <c r="B267" s="3" t="s">
        <v>48</v>
      </c>
      <c r="C267" s="3">
        <v>3</v>
      </c>
      <c r="D267" s="3" t="s">
        <v>146</v>
      </c>
      <c r="E267" s="3">
        <v>2</v>
      </c>
      <c r="F267" s="3">
        <v>9150</v>
      </c>
      <c r="G267" s="3">
        <v>17.774379256029</v>
      </c>
      <c r="H267" s="3">
        <v>10.5902318527177</v>
      </c>
      <c r="I267" s="3">
        <v>10.3732362203466</v>
      </c>
      <c r="J267" s="3">
        <v>10.8072274850888</v>
      </c>
      <c r="K267" s="3">
        <v>1.11344833369448</v>
      </c>
      <c r="L267" s="3">
        <v>179.79771264351999</v>
      </c>
      <c r="M267" s="6" t="s">
        <v>100</v>
      </c>
      <c r="N267" s="6" t="s">
        <v>203</v>
      </c>
    </row>
    <row r="268" spans="1:14" x14ac:dyDescent="0.2">
      <c r="A268" s="5" t="str">
        <f t="shared" si="4"/>
        <v>CUP - Cancer of Unknown Primary32006-20103</v>
      </c>
      <c r="B268" s="3" t="s">
        <v>48</v>
      </c>
      <c r="C268" s="3">
        <v>3</v>
      </c>
      <c r="D268" s="3" t="s">
        <v>146</v>
      </c>
      <c r="E268" s="3">
        <v>3</v>
      </c>
      <c r="F268" s="3">
        <v>9358</v>
      </c>
      <c r="G268" s="3">
        <v>18.1818778825577</v>
      </c>
      <c r="H268" s="3">
        <v>11.2982444442542</v>
      </c>
      <c r="I268" s="3">
        <v>11.0693287768209</v>
      </c>
      <c r="J268" s="3">
        <v>11.5271601116875</v>
      </c>
      <c r="K268" s="3">
        <v>1.1878881997186299</v>
      </c>
      <c r="L268" s="3">
        <v>271.81111900308599</v>
      </c>
      <c r="M268" s="6" t="s">
        <v>100</v>
      </c>
      <c r="N268" s="6" t="s">
        <v>203</v>
      </c>
    </row>
    <row r="269" spans="1:14" x14ac:dyDescent="0.2">
      <c r="A269" s="5" t="str">
        <f t="shared" si="4"/>
        <v>CUP - Cancer of Unknown Primary32006-20104</v>
      </c>
      <c r="B269" s="3" t="s">
        <v>48</v>
      </c>
      <c r="C269" s="3">
        <v>3</v>
      </c>
      <c r="D269" s="3" t="s">
        <v>146</v>
      </c>
      <c r="E269" s="3">
        <v>4</v>
      </c>
      <c r="F269" s="3">
        <v>9471</v>
      </c>
      <c r="G269" s="3">
        <v>18.394234057276901</v>
      </c>
      <c r="H269" s="3">
        <v>12.928221348514199</v>
      </c>
      <c r="I269" s="3">
        <v>12.6678477578424</v>
      </c>
      <c r="J269" s="3">
        <v>13.188594939186</v>
      </c>
      <c r="K269" s="3">
        <v>1.3592626411141799</v>
      </c>
      <c r="L269" s="3">
        <v>450.17419453966198</v>
      </c>
      <c r="M269" s="6" t="s">
        <v>100</v>
      </c>
      <c r="N269" s="6" t="s">
        <v>203</v>
      </c>
    </row>
    <row r="270" spans="1:14" x14ac:dyDescent="0.2">
      <c r="A270" s="5" t="str">
        <f t="shared" si="4"/>
        <v>CUP - Cancer of Unknown Primary32006-20105</v>
      </c>
      <c r="B270" s="3" t="s">
        <v>48</v>
      </c>
      <c r="C270" s="3">
        <v>3</v>
      </c>
      <c r="D270" s="3" t="s">
        <v>146</v>
      </c>
      <c r="E270" s="3">
        <v>5</v>
      </c>
      <c r="F270" s="3">
        <v>9225</v>
      </c>
      <c r="G270" s="3">
        <v>17.920050002864301</v>
      </c>
      <c r="H270" s="3">
        <v>15.536920453515499</v>
      </c>
      <c r="I270" s="3">
        <v>15.219863102971299</v>
      </c>
      <c r="J270" s="3">
        <v>15.853977804059699</v>
      </c>
      <c r="K270" s="3">
        <v>1.63353913590391</v>
      </c>
      <c r="L270" s="3">
        <v>669.06535284063398</v>
      </c>
      <c r="M270" s="6" t="s">
        <v>100</v>
      </c>
      <c r="N270" s="6" t="s">
        <v>203</v>
      </c>
    </row>
    <row r="271" spans="1:14" x14ac:dyDescent="0.2">
      <c r="A271" s="5" t="str">
        <f t="shared" si="4"/>
        <v>CUP - Cancer of Unknown Primary32006-20106</v>
      </c>
      <c r="B271" s="3" t="s">
        <v>48</v>
      </c>
      <c r="C271" s="3">
        <v>3</v>
      </c>
      <c r="D271" s="3" t="s">
        <v>146</v>
      </c>
      <c r="E271" s="3">
        <v>6</v>
      </c>
      <c r="F271" s="3">
        <v>44781</v>
      </c>
      <c r="G271" s="3">
        <v>17.398888779003201</v>
      </c>
      <c r="H271" s="3">
        <v>11.7381817947344</v>
      </c>
      <c r="I271" s="3">
        <v>11.6294616532399</v>
      </c>
      <c r="J271" s="3">
        <v>11.8469019362289</v>
      </c>
      <c r="K271" s="3">
        <v>0</v>
      </c>
      <c r="L271" s="3">
        <v>1570.848379026902</v>
      </c>
      <c r="M271" s="6" t="s">
        <v>100</v>
      </c>
      <c r="N271" s="6" t="s">
        <v>203</v>
      </c>
    </row>
    <row r="272" spans="1:14" x14ac:dyDescent="0.2">
      <c r="A272" s="5" t="str">
        <f t="shared" si="4"/>
        <v>CNS - Central Nervous System, incl. brain11996-20001</v>
      </c>
      <c r="B272" s="3" t="s">
        <v>43</v>
      </c>
      <c r="C272" s="3">
        <v>1</v>
      </c>
      <c r="D272" s="3" t="s">
        <v>125</v>
      </c>
      <c r="E272" s="3">
        <v>1</v>
      </c>
      <c r="F272" s="3">
        <v>3618</v>
      </c>
      <c r="G272" s="3">
        <v>15.3431652856687</v>
      </c>
      <c r="H272" s="3">
        <v>14.168632743665199</v>
      </c>
      <c r="I272" s="3">
        <v>13.7069435245701</v>
      </c>
      <c r="J272" s="3">
        <v>14.6303219627603</v>
      </c>
      <c r="K272" s="3">
        <v>1</v>
      </c>
      <c r="L272" s="3">
        <v>0</v>
      </c>
      <c r="M272" s="6" t="s">
        <v>100</v>
      </c>
      <c r="N272" s="6" t="s">
        <v>171</v>
      </c>
    </row>
    <row r="273" spans="1:14" x14ac:dyDescent="0.2">
      <c r="A273" s="5" t="str">
        <f t="shared" si="4"/>
        <v>CNS - Central Nervous System, incl. brain11996-20002</v>
      </c>
      <c r="B273" s="3" t="s">
        <v>43</v>
      </c>
      <c r="C273" s="3">
        <v>1</v>
      </c>
      <c r="D273" s="3" t="s">
        <v>125</v>
      </c>
      <c r="E273" s="3">
        <v>2</v>
      </c>
      <c r="F273" s="3">
        <v>3509</v>
      </c>
      <c r="G273" s="3">
        <v>14.8477100548997</v>
      </c>
      <c r="H273" s="3">
        <v>13.404766016699099</v>
      </c>
      <c r="I273" s="3">
        <v>12.9612353789751</v>
      </c>
      <c r="J273" s="3">
        <v>13.8482966544231</v>
      </c>
      <c r="K273" s="3">
        <v>0.946087477826144</v>
      </c>
      <c r="L273" s="3">
        <v>-35.090088330070003</v>
      </c>
      <c r="M273" s="6" t="s">
        <v>100</v>
      </c>
      <c r="N273" s="6" t="s">
        <v>171</v>
      </c>
    </row>
    <row r="274" spans="1:14" x14ac:dyDescent="0.2">
      <c r="A274" s="5" t="str">
        <f t="shared" si="4"/>
        <v>CNS - Central Nervous System, incl. brain11996-20003</v>
      </c>
      <c r="B274" s="3" t="s">
        <v>43</v>
      </c>
      <c r="C274" s="3">
        <v>1</v>
      </c>
      <c r="D274" s="3" t="s">
        <v>125</v>
      </c>
      <c r="E274" s="3">
        <v>3</v>
      </c>
      <c r="F274" s="3">
        <v>3345</v>
      </c>
      <c r="G274" s="3">
        <v>14.1269655645395</v>
      </c>
      <c r="H274" s="3">
        <v>13.1017468970491</v>
      </c>
      <c r="I274" s="3">
        <v>12.657742556595901</v>
      </c>
      <c r="J274" s="3">
        <v>13.5457512375023</v>
      </c>
      <c r="K274" s="3">
        <v>0.92470086098511906</v>
      </c>
      <c r="L274" s="3">
        <v>-53.114603118538</v>
      </c>
      <c r="M274" s="6" t="s">
        <v>100</v>
      </c>
      <c r="N274" s="6" t="s">
        <v>171</v>
      </c>
    </row>
    <row r="275" spans="1:14" x14ac:dyDescent="0.2">
      <c r="A275" s="5" t="str">
        <f t="shared" si="4"/>
        <v>CNS - Central Nervous System, incl. brain11996-20004</v>
      </c>
      <c r="B275" s="3" t="s">
        <v>43</v>
      </c>
      <c r="C275" s="3">
        <v>1</v>
      </c>
      <c r="D275" s="3" t="s">
        <v>125</v>
      </c>
      <c r="E275" s="3">
        <v>4</v>
      </c>
      <c r="F275" s="3">
        <v>3148</v>
      </c>
      <c r="G275" s="3">
        <v>13.2228922203651</v>
      </c>
      <c r="H275" s="3">
        <v>12.7443968528542</v>
      </c>
      <c r="I275" s="3">
        <v>12.2991939409937</v>
      </c>
      <c r="J275" s="3">
        <v>13.1895997647147</v>
      </c>
      <c r="K275" s="3">
        <v>0.89947965223054105</v>
      </c>
      <c r="L275" s="3">
        <v>-64.429948997165994</v>
      </c>
      <c r="M275" s="6" t="s">
        <v>100</v>
      </c>
      <c r="N275" s="6" t="s">
        <v>171</v>
      </c>
    </row>
    <row r="276" spans="1:14" x14ac:dyDescent="0.2">
      <c r="A276" s="5" t="str">
        <f t="shared" si="4"/>
        <v>CNS - Central Nervous System, incl. brain11996-20005</v>
      </c>
      <c r="B276" s="3" t="s">
        <v>43</v>
      </c>
      <c r="C276" s="3">
        <v>1</v>
      </c>
      <c r="D276" s="3" t="s">
        <v>125</v>
      </c>
      <c r="E276" s="3">
        <v>5</v>
      </c>
      <c r="F276" s="3">
        <v>2831</v>
      </c>
      <c r="G276" s="3">
        <v>11.622057425197401</v>
      </c>
      <c r="H276" s="3">
        <v>11.897077671837399</v>
      </c>
      <c r="I276" s="3">
        <v>11.4588231218885</v>
      </c>
      <c r="J276" s="3">
        <v>12.335332221786301</v>
      </c>
      <c r="K276" s="3">
        <v>0.83967718601193697</v>
      </c>
      <c r="L276" s="3">
        <v>-100.92943343467201</v>
      </c>
      <c r="M276" s="6" t="s">
        <v>100</v>
      </c>
      <c r="N276" s="6" t="s">
        <v>171</v>
      </c>
    </row>
    <row r="277" spans="1:14" x14ac:dyDescent="0.2">
      <c r="A277" s="5" t="str">
        <f t="shared" si="4"/>
        <v>CNS - Central Nervous System, incl. brain11996-20006</v>
      </c>
      <c r="B277" s="3" t="s">
        <v>43</v>
      </c>
      <c r="C277" s="3">
        <v>1</v>
      </c>
      <c r="D277" s="3" t="s">
        <v>125</v>
      </c>
      <c r="E277" s="3">
        <v>6</v>
      </c>
      <c r="F277" s="3">
        <v>16451</v>
      </c>
      <c r="G277" s="3">
        <v>13.817637655495901</v>
      </c>
      <c r="H277" s="3">
        <v>13.100107483975901</v>
      </c>
      <c r="I277" s="3">
        <v>12.899920987392701</v>
      </c>
      <c r="J277" s="3">
        <v>13.300293980559101</v>
      </c>
      <c r="K277" s="3">
        <v>0</v>
      </c>
      <c r="L277" s="3">
        <v>-253.56407388044599</v>
      </c>
      <c r="M277" s="6" t="s">
        <v>100</v>
      </c>
      <c r="N277" s="6" t="s">
        <v>171</v>
      </c>
    </row>
    <row r="278" spans="1:14" x14ac:dyDescent="0.2">
      <c r="A278" s="5" t="str">
        <f t="shared" si="4"/>
        <v>CNS - Central Nervous System, incl. brain12001-20051</v>
      </c>
      <c r="B278" s="3" t="s">
        <v>47</v>
      </c>
      <c r="C278" s="3">
        <v>1</v>
      </c>
      <c r="D278" s="3" t="s">
        <v>125</v>
      </c>
      <c r="E278" s="3">
        <v>1</v>
      </c>
      <c r="F278" s="3">
        <v>3895</v>
      </c>
      <c r="G278" s="3">
        <v>15.818861647098901</v>
      </c>
      <c r="H278" s="3">
        <v>14.039987068474099</v>
      </c>
      <c r="I278" s="3">
        <v>13.599057677869199</v>
      </c>
      <c r="J278" s="3">
        <v>14.480916459078999</v>
      </c>
      <c r="K278" s="3">
        <v>1</v>
      </c>
      <c r="L278" s="3">
        <v>0</v>
      </c>
      <c r="M278" s="6" t="s">
        <v>100</v>
      </c>
      <c r="N278" s="6" t="s">
        <v>171</v>
      </c>
    </row>
    <row r="279" spans="1:14" x14ac:dyDescent="0.2">
      <c r="A279" s="5" t="str">
        <f t="shared" ref="A279:A342" si="5">D279&amp;C279&amp;B279&amp;E279</f>
        <v>CNS - Central Nervous System, incl. brain12001-20052</v>
      </c>
      <c r="B279" s="3" t="s">
        <v>47</v>
      </c>
      <c r="C279" s="3">
        <v>1</v>
      </c>
      <c r="D279" s="3" t="s">
        <v>125</v>
      </c>
      <c r="E279" s="3">
        <v>2</v>
      </c>
      <c r="F279" s="3">
        <v>3850</v>
      </c>
      <c r="G279" s="3">
        <v>15.7737592248324</v>
      </c>
      <c r="H279" s="3">
        <v>13.6313786005</v>
      </c>
      <c r="I279" s="3">
        <v>13.2007870665218</v>
      </c>
      <c r="J279" s="3">
        <v>14.0619701344782</v>
      </c>
      <c r="K279" s="3">
        <v>0.97089680595991001</v>
      </c>
      <c r="L279" s="3">
        <v>-25.718810505012001</v>
      </c>
      <c r="M279" s="6" t="s">
        <v>100</v>
      </c>
      <c r="N279" s="6" t="s">
        <v>171</v>
      </c>
    </row>
    <row r="280" spans="1:14" x14ac:dyDescent="0.2">
      <c r="A280" s="5" t="str">
        <f t="shared" si="5"/>
        <v>CNS - Central Nervous System, incl. brain12001-20053</v>
      </c>
      <c r="B280" s="3" t="s">
        <v>47</v>
      </c>
      <c r="C280" s="3">
        <v>1</v>
      </c>
      <c r="D280" s="3" t="s">
        <v>125</v>
      </c>
      <c r="E280" s="3">
        <v>3</v>
      </c>
      <c r="F280" s="3">
        <v>3715</v>
      </c>
      <c r="G280" s="3">
        <v>15.2671686708987</v>
      </c>
      <c r="H280" s="3">
        <v>13.5267767335556</v>
      </c>
      <c r="I280" s="3">
        <v>13.091795035671099</v>
      </c>
      <c r="J280" s="3">
        <v>13.961758431440099</v>
      </c>
      <c r="K280" s="3">
        <v>0.96344652367444705</v>
      </c>
      <c r="L280" s="3">
        <v>-26.012722516158</v>
      </c>
      <c r="M280" s="6" t="s">
        <v>100</v>
      </c>
      <c r="N280" s="6" t="s">
        <v>171</v>
      </c>
    </row>
    <row r="281" spans="1:14" x14ac:dyDescent="0.2">
      <c r="A281" s="5" t="str">
        <f t="shared" si="5"/>
        <v>CNS - Central Nervous System, incl. brain12001-20054</v>
      </c>
      <c r="B281" s="3" t="s">
        <v>47</v>
      </c>
      <c r="C281" s="3">
        <v>1</v>
      </c>
      <c r="D281" s="3" t="s">
        <v>125</v>
      </c>
      <c r="E281" s="3">
        <v>4</v>
      </c>
      <c r="F281" s="3">
        <v>3274</v>
      </c>
      <c r="G281" s="3">
        <v>13.4373969570411</v>
      </c>
      <c r="H281" s="3">
        <v>12.6978269190672</v>
      </c>
      <c r="I281" s="3">
        <v>12.2628701070904</v>
      </c>
      <c r="J281" s="3">
        <v>13.132783731044</v>
      </c>
      <c r="K281" s="3">
        <v>0.90440445971487704</v>
      </c>
      <c r="L281" s="3">
        <v>-66.412182825626005</v>
      </c>
      <c r="M281" s="6" t="s">
        <v>100</v>
      </c>
      <c r="N281" s="6" t="s">
        <v>171</v>
      </c>
    </row>
    <row r="282" spans="1:14" x14ac:dyDescent="0.2">
      <c r="A282" s="5" t="str">
        <f t="shared" si="5"/>
        <v>CNS - Central Nervous System, incl. brain12001-20055</v>
      </c>
      <c r="B282" s="3" t="s">
        <v>47</v>
      </c>
      <c r="C282" s="3">
        <v>1</v>
      </c>
      <c r="D282" s="3" t="s">
        <v>125</v>
      </c>
      <c r="E282" s="3">
        <v>5</v>
      </c>
      <c r="F282" s="3">
        <v>2816</v>
      </c>
      <c r="G282" s="3">
        <v>11.517513839933001</v>
      </c>
      <c r="H282" s="3">
        <v>11.919524419956099</v>
      </c>
      <c r="I282" s="3">
        <v>11.479275120219</v>
      </c>
      <c r="J282" s="3">
        <v>12.3597737196932</v>
      </c>
      <c r="K282" s="3">
        <v>0.84896975772297201</v>
      </c>
      <c r="L282" s="3">
        <v>-93.836206705283999</v>
      </c>
      <c r="M282" s="6" t="s">
        <v>100</v>
      </c>
      <c r="N282" s="6" t="s">
        <v>171</v>
      </c>
    </row>
    <row r="283" spans="1:14" x14ac:dyDescent="0.2">
      <c r="A283" s="5" t="str">
        <f t="shared" si="5"/>
        <v>CNS - Central Nervous System, incl. brain12001-20056</v>
      </c>
      <c r="B283" s="3" t="s">
        <v>47</v>
      </c>
      <c r="C283" s="3">
        <v>1</v>
      </c>
      <c r="D283" s="3" t="s">
        <v>125</v>
      </c>
      <c r="E283" s="3">
        <v>6</v>
      </c>
      <c r="F283" s="3">
        <v>17550</v>
      </c>
      <c r="G283" s="3">
        <v>14.364294048148601</v>
      </c>
      <c r="H283" s="3">
        <v>13.2271582154792</v>
      </c>
      <c r="I283" s="3">
        <v>13.031461264480599</v>
      </c>
      <c r="J283" s="3">
        <v>13.422855166477801</v>
      </c>
      <c r="K283" s="3">
        <v>0</v>
      </c>
      <c r="L283" s="3">
        <v>-211.97992255207998</v>
      </c>
      <c r="M283" s="6" t="s">
        <v>100</v>
      </c>
      <c r="N283" s="6" t="s">
        <v>171</v>
      </c>
    </row>
    <row r="284" spans="1:14" x14ac:dyDescent="0.2">
      <c r="A284" s="5" t="str">
        <f t="shared" si="5"/>
        <v>CNS - Central Nervous System, incl. brain12006-20101</v>
      </c>
      <c r="B284" s="3" t="s">
        <v>48</v>
      </c>
      <c r="C284" s="3">
        <v>1</v>
      </c>
      <c r="D284" s="3" t="s">
        <v>125</v>
      </c>
      <c r="E284" s="3">
        <v>1</v>
      </c>
      <c r="F284" s="3">
        <v>4003</v>
      </c>
      <c r="G284" s="3">
        <v>15.6712972224573</v>
      </c>
      <c r="H284" s="3">
        <v>13.292555339056699</v>
      </c>
      <c r="I284" s="3">
        <v>12.880769172133</v>
      </c>
      <c r="J284" s="3">
        <v>13.7043415059804</v>
      </c>
      <c r="K284" s="3">
        <v>1</v>
      </c>
      <c r="L284" s="3">
        <v>0</v>
      </c>
      <c r="M284" s="6" t="s">
        <v>100</v>
      </c>
      <c r="N284" s="6" t="s">
        <v>171</v>
      </c>
    </row>
    <row r="285" spans="1:14" x14ac:dyDescent="0.2">
      <c r="A285" s="5" t="str">
        <f t="shared" si="5"/>
        <v>CNS - Central Nervous System, incl. brain12006-20102</v>
      </c>
      <c r="B285" s="3" t="s">
        <v>48</v>
      </c>
      <c r="C285" s="3">
        <v>1</v>
      </c>
      <c r="D285" s="3" t="s">
        <v>125</v>
      </c>
      <c r="E285" s="3">
        <v>2</v>
      </c>
      <c r="F285" s="3">
        <v>4182</v>
      </c>
      <c r="G285" s="3">
        <v>16.507389306645798</v>
      </c>
      <c r="H285" s="3">
        <v>13.6985758206102</v>
      </c>
      <c r="I285" s="3">
        <v>13.283392904447901</v>
      </c>
      <c r="J285" s="3">
        <v>14.1137587367725</v>
      </c>
      <c r="K285" s="3">
        <v>1.0305449532612001</v>
      </c>
      <c r="L285" s="3">
        <v>20.554827378352002</v>
      </c>
      <c r="M285" s="6" t="s">
        <v>100</v>
      </c>
      <c r="N285" s="6" t="s">
        <v>171</v>
      </c>
    </row>
    <row r="286" spans="1:14" x14ac:dyDescent="0.2">
      <c r="A286" s="5" t="str">
        <f t="shared" si="5"/>
        <v>CNS - Central Nervous System, incl. brain12006-20103</v>
      </c>
      <c r="B286" s="3" t="s">
        <v>48</v>
      </c>
      <c r="C286" s="3">
        <v>1</v>
      </c>
      <c r="D286" s="3" t="s">
        <v>125</v>
      </c>
      <c r="E286" s="3">
        <v>3</v>
      </c>
      <c r="F286" s="3">
        <v>3924</v>
      </c>
      <c r="G286" s="3">
        <v>15.52496395609</v>
      </c>
      <c r="H286" s="3">
        <v>13.3972457696528</v>
      </c>
      <c r="I286" s="3">
        <v>12.978059454159901</v>
      </c>
      <c r="J286" s="3">
        <v>13.816432085145699</v>
      </c>
      <c r="K286" s="3">
        <v>1.0078758694566801</v>
      </c>
      <c r="L286" s="3">
        <v>8.1075205187579904</v>
      </c>
      <c r="M286" s="6" t="s">
        <v>100</v>
      </c>
      <c r="N286" s="6" t="s">
        <v>171</v>
      </c>
    </row>
    <row r="287" spans="1:14" x14ac:dyDescent="0.2">
      <c r="A287" s="5" t="str">
        <f t="shared" si="5"/>
        <v>CNS - Central Nervous System, incl. brain12006-20104</v>
      </c>
      <c r="B287" s="3" t="s">
        <v>48</v>
      </c>
      <c r="C287" s="3">
        <v>1</v>
      </c>
      <c r="D287" s="3" t="s">
        <v>125</v>
      </c>
      <c r="E287" s="3">
        <v>4</v>
      </c>
      <c r="F287" s="3">
        <v>3598</v>
      </c>
      <c r="G287" s="3">
        <v>14.2419936384442</v>
      </c>
      <c r="H287" s="3">
        <v>13.4480534903111</v>
      </c>
      <c r="I287" s="3">
        <v>13.008628330125299</v>
      </c>
      <c r="J287" s="3">
        <v>13.887478650496901</v>
      </c>
      <c r="K287" s="3">
        <v>1.01169813834045</v>
      </c>
      <c r="L287" s="3">
        <v>3.929448943992</v>
      </c>
      <c r="M287" s="6" t="s">
        <v>100</v>
      </c>
      <c r="N287" s="6" t="s">
        <v>171</v>
      </c>
    </row>
    <row r="288" spans="1:14" x14ac:dyDescent="0.2">
      <c r="A288" s="5" t="str">
        <f t="shared" si="5"/>
        <v>CNS - Central Nervous System, incl. brain12006-20105</v>
      </c>
      <c r="B288" s="3" t="s">
        <v>48</v>
      </c>
      <c r="C288" s="3">
        <v>1</v>
      </c>
      <c r="D288" s="3" t="s">
        <v>125</v>
      </c>
      <c r="E288" s="3">
        <v>5</v>
      </c>
      <c r="F288" s="3">
        <v>3059</v>
      </c>
      <c r="G288" s="3">
        <v>12.1281766287539</v>
      </c>
      <c r="H288" s="3">
        <v>12.6295776688115</v>
      </c>
      <c r="I288" s="3">
        <v>12.1820136540547</v>
      </c>
      <c r="J288" s="3">
        <v>13.0771416835683</v>
      </c>
      <c r="K288" s="3">
        <v>0.95012413690712805</v>
      </c>
      <c r="L288" s="3">
        <v>-29.779324952042</v>
      </c>
      <c r="M288" s="6" t="s">
        <v>100</v>
      </c>
      <c r="N288" s="6" t="s">
        <v>171</v>
      </c>
    </row>
    <row r="289" spans="1:14" x14ac:dyDescent="0.2">
      <c r="A289" s="5" t="str">
        <f t="shared" si="5"/>
        <v>CNS - Central Nervous System, incl. brain12006-20106</v>
      </c>
      <c r="B289" s="3" t="s">
        <v>48</v>
      </c>
      <c r="C289" s="3">
        <v>1</v>
      </c>
      <c r="D289" s="3" t="s">
        <v>125</v>
      </c>
      <c r="E289" s="3">
        <v>6</v>
      </c>
      <c r="F289" s="3">
        <v>18766</v>
      </c>
      <c r="G289" s="3">
        <v>14.818544412585499</v>
      </c>
      <c r="H289" s="3">
        <v>13.333974484442599</v>
      </c>
      <c r="I289" s="3">
        <v>13.1431958064088</v>
      </c>
      <c r="J289" s="3">
        <v>13.524753162476401</v>
      </c>
      <c r="K289" s="3">
        <v>0</v>
      </c>
      <c r="L289" s="3">
        <v>2.8124718890599958</v>
      </c>
      <c r="M289" s="6" t="s">
        <v>100</v>
      </c>
      <c r="N289" s="6" t="s">
        <v>171</v>
      </c>
    </row>
    <row r="290" spans="1:14" x14ac:dyDescent="0.2">
      <c r="A290" s="5" t="str">
        <f t="shared" si="5"/>
        <v>CNS - Central Nervous System, incl. brain21996-20001</v>
      </c>
      <c r="B290" s="3" t="s">
        <v>43</v>
      </c>
      <c r="C290" s="3">
        <v>2</v>
      </c>
      <c r="D290" s="3" t="s">
        <v>125</v>
      </c>
      <c r="E290" s="3">
        <v>1</v>
      </c>
      <c r="F290" s="3">
        <v>3306</v>
      </c>
      <c r="G290" s="3">
        <v>13.488489312453</v>
      </c>
      <c r="H290" s="3">
        <v>11.7360369955819</v>
      </c>
      <c r="I290" s="3">
        <v>11.335976087313901</v>
      </c>
      <c r="J290" s="3">
        <v>12.136097903849899</v>
      </c>
      <c r="K290" s="3">
        <v>1</v>
      </c>
      <c r="L290" s="3">
        <v>0</v>
      </c>
      <c r="M290" s="6" t="s">
        <v>100</v>
      </c>
      <c r="N290" s="6" t="s">
        <v>171</v>
      </c>
    </row>
    <row r="291" spans="1:14" x14ac:dyDescent="0.2">
      <c r="A291" s="5" t="str">
        <f t="shared" si="5"/>
        <v>CNS - Central Nervous System, incl. brain21996-20002</v>
      </c>
      <c r="B291" s="3" t="s">
        <v>43</v>
      </c>
      <c r="C291" s="3">
        <v>2</v>
      </c>
      <c r="D291" s="3" t="s">
        <v>125</v>
      </c>
      <c r="E291" s="3">
        <v>2</v>
      </c>
      <c r="F291" s="3">
        <v>3325</v>
      </c>
      <c r="G291" s="3">
        <v>13.3840658529852</v>
      </c>
      <c r="H291" s="3">
        <v>11.2822943244483</v>
      </c>
      <c r="I291" s="3">
        <v>10.898801120845199</v>
      </c>
      <c r="J291" s="3">
        <v>11.6657875280514</v>
      </c>
      <c r="K291" s="3">
        <v>0.96133765841872798</v>
      </c>
      <c r="L291" s="3">
        <v>-16.994489419457999</v>
      </c>
      <c r="M291" s="6" t="s">
        <v>100</v>
      </c>
      <c r="N291" s="6" t="s">
        <v>171</v>
      </c>
    </row>
    <row r="292" spans="1:14" x14ac:dyDescent="0.2">
      <c r="A292" s="5" t="str">
        <f t="shared" si="5"/>
        <v>CNS - Central Nervous System, incl. brain21996-20003</v>
      </c>
      <c r="B292" s="3" t="s">
        <v>43</v>
      </c>
      <c r="C292" s="3">
        <v>2</v>
      </c>
      <c r="D292" s="3" t="s">
        <v>125</v>
      </c>
      <c r="E292" s="3">
        <v>3</v>
      </c>
      <c r="F292" s="3">
        <v>3368</v>
      </c>
      <c r="G292" s="3">
        <v>13.481105678019199</v>
      </c>
      <c r="H292" s="3">
        <v>11.217561890125801</v>
      </c>
      <c r="I292" s="3">
        <v>10.838710832260601</v>
      </c>
      <c r="J292" s="3">
        <v>11.596412947991</v>
      </c>
      <c r="K292" s="3">
        <v>0.95582196054329904</v>
      </c>
      <c r="L292" s="3">
        <v>-3.9376111223619898</v>
      </c>
      <c r="M292" s="6" t="s">
        <v>100</v>
      </c>
      <c r="N292" s="6" t="s">
        <v>171</v>
      </c>
    </row>
    <row r="293" spans="1:14" x14ac:dyDescent="0.2">
      <c r="A293" s="5" t="str">
        <f t="shared" si="5"/>
        <v>CNS - Central Nervous System, incl. brain21996-20004</v>
      </c>
      <c r="B293" s="3" t="s">
        <v>43</v>
      </c>
      <c r="C293" s="3">
        <v>2</v>
      </c>
      <c r="D293" s="3" t="s">
        <v>125</v>
      </c>
      <c r="E293" s="3">
        <v>4</v>
      </c>
      <c r="F293" s="3">
        <v>3159</v>
      </c>
      <c r="G293" s="3">
        <v>12.541467435061501</v>
      </c>
      <c r="H293" s="3">
        <v>10.860011457337601</v>
      </c>
      <c r="I293" s="3">
        <v>10.481297298834001</v>
      </c>
      <c r="J293" s="3">
        <v>11.238725615841201</v>
      </c>
      <c r="K293" s="3">
        <v>0.92535593245197301</v>
      </c>
      <c r="L293" s="3">
        <v>-27.399143557803999</v>
      </c>
      <c r="M293" s="6" t="s">
        <v>100</v>
      </c>
      <c r="N293" s="6" t="s">
        <v>171</v>
      </c>
    </row>
    <row r="294" spans="1:14" x14ac:dyDescent="0.2">
      <c r="A294" s="5" t="str">
        <f t="shared" si="5"/>
        <v>CNS - Central Nervous System, incl. brain21996-20005</v>
      </c>
      <c r="B294" s="3" t="s">
        <v>43</v>
      </c>
      <c r="C294" s="3">
        <v>2</v>
      </c>
      <c r="D294" s="3" t="s">
        <v>125</v>
      </c>
      <c r="E294" s="3">
        <v>5</v>
      </c>
      <c r="F294" s="3">
        <v>2733</v>
      </c>
      <c r="G294" s="3">
        <v>10.652776246795799</v>
      </c>
      <c r="H294" s="3">
        <v>9.8707527019558494</v>
      </c>
      <c r="I294" s="3">
        <v>9.5006804465717796</v>
      </c>
      <c r="J294" s="3">
        <v>10.2408249573399</v>
      </c>
      <c r="K294" s="3">
        <v>0.841063529850129</v>
      </c>
      <c r="L294" s="3">
        <v>-84.347436142616004</v>
      </c>
      <c r="M294" s="6" t="s">
        <v>100</v>
      </c>
      <c r="N294" s="6" t="s">
        <v>171</v>
      </c>
    </row>
    <row r="295" spans="1:14" x14ac:dyDescent="0.2">
      <c r="A295" s="5" t="str">
        <f t="shared" si="5"/>
        <v>CNS - Central Nervous System, incl. brain21996-20006</v>
      </c>
      <c r="B295" s="3" t="s">
        <v>43</v>
      </c>
      <c r="C295" s="3">
        <v>2</v>
      </c>
      <c r="D295" s="3" t="s">
        <v>125</v>
      </c>
      <c r="E295" s="3">
        <v>6</v>
      </c>
      <c r="F295" s="3">
        <v>15891</v>
      </c>
      <c r="G295" s="3">
        <v>12.6945605569483</v>
      </c>
      <c r="H295" s="3">
        <v>11.0139942411181</v>
      </c>
      <c r="I295" s="3">
        <v>10.842746322144601</v>
      </c>
      <c r="J295" s="3">
        <v>11.185242160091599</v>
      </c>
      <c r="K295" s="3">
        <v>0</v>
      </c>
      <c r="L295" s="3">
        <v>-132.67868024223998</v>
      </c>
      <c r="M295" s="6" t="s">
        <v>100</v>
      </c>
      <c r="N295" s="6" t="s">
        <v>171</v>
      </c>
    </row>
    <row r="296" spans="1:14" x14ac:dyDescent="0.2">
      <c r="A296" s="5" t="str">
        <f t="shared" si="5"/>
        <v>CNS - Central Nervous System, incl. brain22001-20051</v>
      </c>
      <c r="B296" s="3" t="s">
        <v>47</v>
      </c>
      <c r="C296" s="3">
        <v>2</v>
      </c>
      <c r="D296" s="3" t="s">
        <v>125</v>
      </c>
      <c r="E296" s="3">
        <v>1</v>
      </c>
      <c r="F296" s="3">
        <v>3509</v>
      </c>
      <c r="G296" s="3">
        <v>13.9475845875891</v>
      </c>
      <c r="H296" s="3">
        <v>11.6101330974265</v>
      </c>
      <c r="I296" s="3">
        <v>11.2259824356136</v>
      </c>
      <c r="J296" s="3">
        <v>11.9942837592394</v>
      </c>
      <c r="K296" s="3">
        <v>1</v>
      </c>
      <c r="L296" s="3">
        <v>0</v>
      </c>
      <c r="M296" s="6" t="s">
        <v>100</v>
      </c>
      <c r="N296" s="6" t="s">
        <v>171</v>
      </c>
    </row>
    <row r="297" spans="1:14" x14ac:dyDescent="0.2">
      <c r="A297" s="5" t="str">
        <f t="shared" si="5"/>
        <v>CNS - Central Nervous System, incl. brain22001-20052</v>
      </c>
      <c r="B297" s="3" t="s">
        <v>47</v>
      </c>
      <c r="C297" s="3">
        <v>2</v>
      </c>
      <c r="D297" s="3" t="s">
        <v>125</v>
      </c>
      <c r="E297" s="3">
        <v>2</v>
      </c>
      <c r="F297" s="3">
        <v>3783</v>
      </c>
      <c r="G297" s="3">
        <v>14.9051266819537</v>
      </c>
      <c r="H297" s="3">
        <v>11.9790677353073</v>
      </c>
      <c r="I297" s="3">
        <v>11.5973336665297</v>
      </c>
      <c r="J297" s="3">
        <v>12.3608018040849</v>
      </c>
      <c r="K297" s="3">
        <v>1.0317769516322399</v>
      </c>
      <c r="L297" s="3">
        <v>20.706318283129999</v>
      </c>
      <c r="M297" s="6" t="s">
        <v>100</v>
      </c>
      <c r="N297" s="6" t="s">
        <v>171</v>
      </c>
    </row>
    <row r="298" spans="1:14" x14ac:dyDescent="0.2">
      <c r="A298" s="5" t="str">
        <f t="shared" si="5"/>
        <v>CNS - Central Nervous System, incl. brain22001-20053</v>
      </c>
      <c r="B298" s="3" t="s">
        <v>47</v>
      </c>
      <c r="C298" s="3">
        <v>2</v>
      </c>
      <c r="D298" s="3" t="s">
        <v>125</v>
      </c>
      <c r="E298" s="3">
        <v>3</v>
      </c>
      <c r="F298" s="3">
        <v>3435</v>
      </c>
      <c r="G298" s="3">
        <v>13.4680873963207</v>
      </c>
      <c r="H298" s="3">
        <v>10.8663650965425</v>
      </c>
      <c r="I298" s="3">
        <v>10.502971731656499</v>
      </c>
      <c r="J298" s="3">
        <v>11.229758461428499</v>
      </c>
      <c r="K298" s="3">
        <v>0.93593802976739304</v>
      </c>
      <c r="L298" s="3">
        <v>-43.787843919681997</v>
      </c>
      <c r="M298" s="6" t="s">
        <v>100</v>
      </c>
      <c r="N298" s="6" t="s">
        <v>171</v>
      </c>
    </row>
    <row r="299" spans="1:14" x14ac:dyDescent="0.2">
      <c r="A299" s="5" t="str">
        <f t="shared" si="5"/>
        <v>CNS - Central Nervous System, incl. brain22001-20054</v>
      </c>
      <c r="B299" s="3" t="s">
        <v>47</v>
      </c>
      <c r="C299" s="3">
        <v>2</v>
      </c>
      <c r="D299" s="3" t="s">
        <v>125</v>
      </c>
      <c r="E299" s="3">
        <v>4</v>
      </c>
      <c r="F299" s="3">
        <v>3367</v>
      </c>
      <c r="G299" s="3">
        <v>13.1360663165744</v>
      </c>
      <c r="H299" s="3">
        <v>11.1839295595208</v>
      </c>
      <c r="I299" s="3">
        <v>10.806158280779</v>
      </c>
      <c r="J299" s="3">
        <v>11.561700838262601</v>
      </c>
      <c r="K299" s="3">
        <v>0.96329038312230097</v>
      </c>
      <c r="L299" s="3">
        <v>-25.145324082816</v>
      </c>
      <c r="M299" s="6" t="s">
        <v>100</v>
      </c>
      <c r="N299" s="6" t="s">
        <v>171</v>
      </c>
    </row>
    <row r="300" spans="1:14" x14ac:dyDescent="0.2">
      <c r="A300" s="5" t="str">
        <f t="shared" si="5"/>
        <v>CNS - Central Nervous System, incl. brain22001-20055</v>
      </c>
      <c r="B300" s="3" t="s">
        <v>47</v>
      </c>
      <c r="C300" s="3">
        <v>2</v>
      </c>
      <c r="D300" s="3" t="s">
        <v>125</v>
      </c>
      <c r="E300" s="3">
        <v>5</v>
      </c>
      <c r="F300" s="3">
        <v>2756</v>
      </c>
      <c r="G300" s="3">
        <v>10.7338043017162</v>
      </c>
      <c r="H300" s="3">
        <v>10.1126323737854</v>
      </c>
      <c r="I300" s="3">
        <v>9.7350769754153195</v>
      </c>
      <c r="J300" s="3">
        <v>10.490187772155499</v>
      </c>
      <c r="K300" s="3">
        <v>0.87101778152973597</v>
      </c>
      <c r="L300" s="3">
        <v>-80.930952344730002</v>
      </c>
      <c r="M300" s="6" t="s">
        <v>100</v>
      </c>
      <c r="N300" s="6" t="s">
        <v>171</v>
      </c>
    </row>
    <row r="301" spans="1:14" x14ac:dyDescent="0.2">
      <c r="A301" s="5" t="str">
        <f t="shared" si="5"/>
        <v>CNS - Central Nervous System, incl. brain22001-20056</v>
      </c>
      <c r="B301" s="3" t="s">
        <v>47</v>
      </c>
      <c r="C301" s="3">
        <v>2</v>
      </c>
      <c r="D301" s="3" t="s">
        <v>125</v>
      </c>
      <c r="E301" s="3">
        <v>6</v>
      </c>
      <c r="F301" s="3">
        <v>16850</v>
      </c>
      <c r="G301" s="3">
        <v>13.231111571360101</v>
      </c>
      <c r="H301" s="3">
        <v>11.172359511837</v>
      </c>
      <c r="I301" s="3">
        <v>11.0036649739057</v>
      </c>
      <c r="J301" s="3">
        <v>11.341054049768299</v>
      </c>
      <c r="K301" s="3">
        <v>0</v>
      </c>
      <c r="L301" s="3">
        <v>-129.15780206409801</v>
      </c>
      <c r="M301" s="6" t="s">
        <v>100</v>
      </c>
      <c r="N301" s="6" t="s">
        <v>171</v>
      </c>
    </row>
    <row r="302" spans="1:14" x14ac:dyDescent="0.2">
      <c r="A302" s="5" t="str">
        <f t="shared" si="5"/>
        <v>CNS - Central Nervous System, incl. brain22006-20101</v>
      </c>
      <c r="B302" s="3" t="s">
        <v>48</v>
      </c>
      <c r="C302" s="3">
        <v>2</v>
      </c>
      <c r="D302" s="3" t="s">
        <v>125</v>
      </c>
      <c r="E302" s="3">
        <v>1</v>
      </c>
      <c r="F302" s="3">
        <v>3980</v>
      </c>
      <c r="G302" s="3">
        <v>15.354963152332299</v>
      </c>
      <c r="H302" s="3">
        <v>12.3822351121519</v>
      </c>
      <c r="I302" s="3">
        <v>11.9975427343434</v>
      </c>
      <c r="J302" s="3">
        <v>12.7669274899604</v>
      </c>
      <c r="K302" s="3">
        <v>1</v>
      </c>
      <c r="L302" s="3">
        <v>0</v>
      </c>
      <c r="M302" s="6" t="s">
        <v>100</v>
      </c>
      <c r="N302" s="6" t="s">
        <v>171</v>
      </c>
    </row>
    <row r="303" spans="1:14" x14ac:dyDescent="0.2">
      <c r="A303" s="5" t="str">
        <f t="shared" si="5"/>
        <v>CNS - Central Nervous System, incl. brain22006-20102</v>
      </c>
      <c r="B303" s="3" t="s">
        <v>48</v>
      </c>
      <c r="C303" s="3">
        <v>2</v>
      </c>
      <c r="D303" s="3" t="s">
        <v>125</v>
      </c>
      <c r="E303" s="3">
        <v>2</v>
      </c>
      <c r="F303" s="3">
        <v>4074</v>
      </c>
      <c r="G303" s="3">
        <v>15.5826380495892</v>
      </c>
      <c r="H303" s="3">
        <v>12.0427928860974</v>
      </c>
      <c r="I303" s="3">
        <v>11.672987888164</v>
      </c>
      <c r="J303" s="3">
        <v>12.4125978840308</v>
      </c>
      <c r="K303" s="3">
        <v>0.97258635270772897</v>
      </c>
      <c r="L303" s="3">
        <v>-18.110691467612</v>
      </c>
      <c r="M303" s="6" t="s">
        <v>100</v>
      </c>
      <c r="N303" s="6" t="s">
        <v>171</v>
      </c>
    </row>
    <row r="304" spans="1:14" x14ac:dyDescent="0.2">
      <c r="A304" s="5" t="str">
        <f t="shared" si="5"/>
        <v>CNS - Central Nervous System, incl. brain22006-20103</v>
      </c>
      <c r="B304" s="3" t="s">
        <v>48</v>
      </c>
      <c r="C304" s="3">
        <v>2</v>
      </c>
      <c r="D304" s="3" t="s">
        <v>125</v>
      </c>
      <c r="E304" s="3">
        <v>3</v>
      </c>
      <c r="F304" s="3">
        <v>4020</v>
      </c>
      <c r="G304" s="3">
        <v>15.3473717244147</v>
      </c>
      <c r="H304" s="3">
        <v>12.1737606175931</v>
      </c>
      <c r="I304" s="3">
        <v>11.7974315170826</v>
      </c>
      <c r="J304" s="3">
        <v>12.5500897181036</v>
      </c>
      <c r="K304" s="3">
        <v>0.98316341979695099</v>
      </c>
      <c r="L304" s="3">
        <v>-7.9281958466039999</v>
      </c>
      <c r="M304" s="6" t="s">
        <v>100</v>
      </c>
      <c r="N304" s="6" t="s">
        <v>171</v>
      </c>
    </row>
    <row r="305" spans="1:14" x14ac:dyDescent="0.2">
      <c r="A305" s="5" t="str">
        <f t="shared" si="5"/>
        <v>CNS - Central Nervous System, incl. brain22006-20104</v>
      </c>
      <c r="B305" s="3" t="s">
        <v>48</v>
      </c>
      <c r="C305" s="3">
        <v>2</v>
      </c>
      <c r="D305" s="3" t="s">
        <v>125</v>
      </c>
      <c r="E305" s="3">
        <v>4</v>
      </c>
      <c r="F305" s="3">
        <v>3583</v>
      </c>
      <c r="G305" s="3">
        <v>13.6622002494963</v>
      </c>
      <c r="H305" s="3">
        <v>11.498511041783701</v>
      </c>
      <c r="I305" s="3">
        <v>11.1220029850902</v>
      </c>
      <c r="J305" s="3">
        <v>11.8750190984772</v>
      </c>
      <c r="K305" s="3">
        <v>0.92862968096116205</v>
      </c>
      <c r="L305" s="3">
        <v>-47.036325575798003</v>
      </c>
      <c r="M305" s="6" t="s">
        <v>100</v>
      </c>
      <c r="N305" s="6" t="s">
        <v>171</v>
      </c>
    </row>
    <row r="306" spans="1:14" x14ac:dyDescent="0.2">
      <c r="A306" s="5" t="str">
        <f t="shared" si="5"/>
        <v>CNS - Central Nervous System, incl. brain22006-20105</v>
      </c>
      <c r="B306" s="3" t="s">
        <v>48</v>
      </c>
      <c r="C306" s="3">
        <v>2</v>
      </c>
      <c r="D306" s="3" t="s">
        <v>125</v>
      </c>
      <c r="E306" s="3">
        <v>5</v>
      </c>
      <c r="F306" s="3">
        <v>2971</v>
      </c>
      <c r="G306" s="3">
        <v>11.3153394679917</v>
      </c>
      <c r="H306" s="3">
        <v>10.879024695161601</v>
      </c>
      <c r="I306" s="3">
        <v>10.4878284225939</v>
      </c>
      <c r="J306" s="3">
        <v>11.270220967729299</v>
      </c>
      <c r="K306" s="3">
        <v>0.87859942866736596</v>
      </c>
      <c r="L306" s="3">
        <v>-89.538083122000003</v>
      </c>
      <c r="M306" s="6" t="s">
        <v>100</v>
      </c>
      <c r="N306" s="6" t="s">
        <v>171</v>
      </c>
    </row>
    <row r="307" spans="1:14" x14ac:dyDescent="0.2">
      <c r="A307" s="5" t="str">
        <f t="shared" si="5"/>
        <v>CNS - Central Nervous System, incl. brain22006-20106</v>
      </c>
      <c r="B307" s="3" t="s">
        <v>48</v>
      </c>
      <c r="C307" s="3">
        <v>2</v>
      </c>
      <c r="D307" s="3" t="s">
        <v>125</v>
      </c>
      <c r="E307" s="3">
        <v>6</v>
      </c>
      <c r="F307" s="3">
        <v>18628</v>
      </c>
      <c r="G307" s="3">
        <v>14.2481383665262</v>
      </c>
      <c r="H307" s="3">
        <v>11.8145643961138</v>
      </c>
      <c r="I307" s="3">
        <v>11.6449000176355</v>
      </c>
      <c r="J307" s="3">
        <v>11.984228774592101</v>
      </c>
      <c r="K307" s="3">
        <v>0</v>
      </c>
      <c r="L307" s="3">
        <v>-162.61329601201402</v>
      </c>
      <c r="M307" s="6" t="s">
        <v>100</v>
      </c>
      <c r="N307" s="6" t="s">
        <v>171</v>
      </c>
    </row>
    <row r="308" spans="1:14" x14ac:dyDescent="0.2">
      <c r="A308" s="5" t="str">
        <f t="shared" si="5"/>
        <v>CNS - Central Nervous System, incl. brain31996-20001</v>
      </c>
      <c r="B308" s="3" t="s">
        <v>43</v>
      </c>
      <c r="C308" s="3">
        <v>3</v>
      </c>
      <c r="D308" s="3" t="s">
        <v>125</v>
      </c>
      <c r="E308" s="3">
        <v>1</v>
      </c>
      <c r="F308" s="3">
        <v>6924</v>
      </c>
      <c r="G308" s="3">
        <v>14.3979082359591</v>
      </c>
      <c r="H308" s="3">
        <v>12.8603014907586</v>
      </c>
      <c r="I308" s="3">
        <v>12.557380972026699</v>
      </c>
      <c r="J308" s="3">
        <v>13.1632220094905</v>
      </c>
      <c r="K308" s="3">
        <v>1</v>
      </c>
      <c r="L308" s="3">
        <v>0</v>
      </c>
      <c r="M308" s="6" t="s">
        <v>100</v>
      </c>
      <c r="N308" s="6" t="s">
        <v>171</v>
      </c>
    </row>
    <row r="309" spans="1:14" x14ac:dyDescent="0.2">
      <c r="A309" s="5" t="str">
        <f t="shared" si="5"/>
        <v>CNS - Central Nervous System, incl. brain31996-20002</v>
      </c>
      <c r="B309" s="3" t="s">
        <v>43</v>
      </c>
      <c r="C309" s="3">
        <v>3</v>
      </c>
      <c r="D309" s="3" t="s">
        <v>125</v>
      </c>
      <c r="E309" s="3">
        <v>2</v>
      </c>
      <c r="F309" s="3">
        <v>6834</v>
      </c>
      <c r="G309" s="3">
        <v>14.0976257073361</v>
      </c>
      <c r="H309" s="3">
        <v>12.237496126402499</v>
      </c>
      <c r="I309" s="3">
        <v>11.9473537582418</v>
      </c>
      <c r="J309" s="3">
        <v>12.527638494563201</v>
      </c>
      <c r="K309" s="3">
        <v>0.95157148027955396</v>
      </c>
      <c r="L309" s="3">
        <v>-53.003272483544002</v>
      </c>
      <c r="M309" s="6" t="s">
        <v>100</v>
      </c>
      <c r="N309" s="6" t="s">
        <v>171</v>
      </c>
    </row>
    <row r="310" spans="1:14" x14ac:dyDescent="0.2">
      <c r="A310" s="5" t="str">
        <f t="shared" si="5"/>
        <v>CNS - Central Nervous System, incl. brain31996-20003</v>
      </c>
      <c r="B310" s="3" t="s">
        <v>43</v>
      </c>
      <c r="C310" s="3">
        <v>3</v>
      </c>
      <c r="D310" s="3" t="s">
        <v>125</v>
      </c>
      <c r="E310" s="3">
        <v>3</v>
      </c>
      <c r="F310" s="3">
        <v>6713</v>
      </c>
      <c r="G310" s="3">
        <v>13.7953753126077</v>
      </c>
      <c r="H310" s="3">
        <v>12.1016384828645</v>
      </c>
      <c r="I310" s="3">
        <v>11.8121429126194</v>
      </c>
      <c r="J310" s="3">
        <v>12.391134053109599</v>
      </c>
      <c r="K310" s="3">
        <v>0.94100736997190304</v>
      </c>
      <c r="L310" s="3">
        <v>-59.138990378549998</v>
      </c>
      <c r="M310" s="6" t="s">
        <v>100</v>
      </c>
      <c r="N310" s="6" t="s">
        <v>171</v>
      </c>
    </row>
    <row r="311" spans="1:14" x14ac:dyDescent="0.2">
      <c r="A311" s="5" t="str">
        <f t="shared" si="5"/>
        <v>CNS - Central Nervous System, incl. brain31996-20004</v>
      </c>
      <c r="B311" s="3" t="s">
        <v>43</v>
      </c>
      <c r="C311" s="3">
        <v>3</v>
      </c>
      <c r="D311" s="3" t="s">
        <v>125</v>
      </c>
      <c r="E311" s="3">
        <v>4</v>
      </c>
      <c r="F311" s="3">
        <v>6307</v>
      </c>
      <c r="G311" s="3">
        <v>12.872574755993099</v>
      </c>
      <c r="H311" s="3">
        <v>11.7381660054974</v>
      </c>
      <c r="I311" s="3">
        <v>11.448468401675999</v>
      </c>
      <c r="J311" s="3">
        <v>12.0278636093188</v>
      </c>
      <c r="K311" s="3">
        <v>0.91274423184654796</v>
      </c>
      <c r="L311" s="3">
        <v>-94.931717594619997</v>
      </c>
      <c r="M311" s="6" t="s">
        <v>100</v>
      </c>
      <c r="N311" s="6" t="s">
        <v>171</v>
      </c>
    </row>
    <row r="312" spans="1:14" x14ac:dyDescent="0.2">
      <c r="A312" s="5" t="str">
        <f t="shared" si="5"/>
        <v>CNS - Central Nervous System, incl. brain31996-20005</v>
      </c>
      <c r="B312" s="3" t="s">
        <v>43</v>
      </c>
      <c r="C312" s="3">
        <v>3</v>
      </c>
      <c r="D312" s="3" t="s">
        <v>125</v>
      </c>
      <c r="E312" s="3">
        <v>5</v>
      </c>
      <c r="F312" s="3">
        <v>5564</v>
      </c>
      <c r="G312" s="3">
        <v>11.1248543361879</v>
      </c>
      <c r="H312" s="3">
        <v>10.794251562603799</v>
      </c>
      <c r="I312" s="3">
        <v>10.5106196811229</v>
      </c>
      <c r="J312" s="3">
        <v>11.0778834440847</v>
      </c>
      <c r="K312" s="3">
        <v>0.83934669574896903</v>
      </c>
      <c r="L312" s="3">
        <v>-187.819721480722</v>
      </c>
      <c r="M312" s="6" t="s">
        <v>100</v>
      </c>
      <c r="N312" s="6" t="s">
        <v>171</v>
      </c>
    </row>
    <row r="313" spans="1:14" x14ac:dyDescent="0.2">
      <c r="A313" s="5" t="str">
        <f t="shared" si="5"/>
        <v>CNS - Central Nervous System, incl. brain31996-20006</v>
      </c>
      <c r="B313" s="3" t="s">
        <v>43</v>
      </c>
      <c r="C313" s="3">
        <v>3</v>
      </c>
      <c r="D313" s="3" t="s">
        <v>125</v>
      </c>
      <c r="E313" s="3">
        <v>6</v>
      </c>
      <c r="F313" s="3">
        <v>32342</v>
      </c>
      <c r="G313" s="3">
        <v>13.2420245882148</v>
      </c>
      <c r="H313" s="3">
        <v>11.974446474388699</v>
      </c>
      <c r="I313" s="3">
        <v>11.8439411946188</v>
      </c>
      <c r="J313" s="3">
        <v>12.1049517541586</v>
      </c>
      <c r="K313" s="3">
        <v>0</v>
      </c>
      <c r="L313" s="3">
        <v>-394.89370193743599</v>
      </c>
      <c r="M313" s="6" t="s">
        <v>100</v>
      </c>
      <c r="N313" s="6" t="s">
        <v>171</v>
      </c>
    </row>
    <row r="314" spans="1:14" x14ac:dyDescent="0.2">
      <c r="A314" s="5" t="str">
        <f t="shared" si="5"/>
        <v>CNS - Central Nervous System, incl. brain32001-20051</v>
      </c>
      <c r="B314" s="3" t="s">
        <v>47</v>
      </c>
      <c r="C314" s="3">
        <v>3</v>
      </c>
      <c r="D314" s="3" t="s">
        <v>125</v>
      </c>
      <c r="E314" s="3">
        <v>1</v>
      </c>
      <c r="F314" s="3">
        <v>7404</v>
      </c>
      <c r="G314" s="3">
        <v>14.873149451468199</v>
      </c>
      <c r="H314" s="3">
        <v>12.761229239952399</v>
      </c>
      <c r="I314" s="3">
        <v>12.4705490892855</v>
      </c>
      <c r="J314" s="3">
        <v>13.051909390619301</v>
      </c>
      <c r="K314" s="3">
        <v>1</v>
      </c>
      <c r="L314" s="3">
        <v>0</v>
      </c>
      <c r="M314" s="6" t="s">
        <v>100</v>
      </c>
      <c r="N314" s="6" t="s">
        <v>171</v>
      </c>
    </row>
    <row r="315" spans="1:14" x14ac:dyDescent="0.2">
      <c r="A315" s="5" t="str">
        <f t="shared" si="5"/>
        <v>CNS - Central Nervous System, incl. brain32001-20052</v>
      </c>
      <c r="B315" s="3" t="s">
        <v>47</v>
      </c>
      <c r="C315" s="3">
        <v>3</v>
      </c>
      <c r="D315" s="3" t="s">
        <v>125</v>
      </c>
      <c r="E315" s="3">
        <v>2</v>
      </c>
      <c r="F315" s="3">
        <v>7633</v>
      </c>
      <c r="G315" s="3">
        <v>15.3309560342406</v>
      </c>
      <c r="H315" s="3">
        <v>12.7597804137965</v>
      </c>
      <c r="I315" s="3">
        <v>12.4735263632515</v>
      </c>
      <c r="J315" s="3">
        <v>13.046034464341499</v>
      </c>
      <c r="K315" s="3">
        <v>0.99988646656770597</v>
      </c>
      <c r="L315" s="3">
        <v>-6.7714676423440201</v>
      </c>
      <c r="M315" s="6" t="s">
        <v>100</v>
      </c>
      <c r="N315" s="6" t="s">
        <v>171</v>
      </c>
    </row>
    <row r="316" spans="1:14" x14ac:dyDescent="0.2">
      <c r="A316" s="5" t="str">
        <f t="shared" si="5"/>
        <v>CNS - Central Nervous System, incl. brain32001-20053</v>
      </c>
      <c r="B316" s="3" t="s">
        <v>47</v>
      </c>
      <c r="C316" s="3">
        <v>3</v>
      </c>
      <c r="D316" s="3" t="s">
        <v>125</v>
      </c>
      <c r="E316" s="3">
        <v>3</v>
      </c>
      <c r="F316" s="3">
        <v>7150</v>
      </c>
      <c r="G316" s="3">
        <v>14.346483755085201</v>
      </c>
      <c r="H316" s="3">
        <v>12.098702484725001</v>
      </c>
      <c r="I316" s="3">
        <v>11.818261264744599</v>
      </c>
      <c r="J316" s="3">
        <v>12.379143704705401</v>
      </c>
      <c r="K316" s="3">
        <v>0.94808284196061599</v>
      </c>
      <c r="L316" s="3">
        <v>-73.519630579486005</v>
      </c>
      <c r="M316" s="6" t="s">
        <v>100</v>
      </c>
      <c r="N316" s="6" t="s">
        <v>171</v>
      </c>
    </row>
    <row r="317" spans="1:14" x14ac:dyDescent="0.2">
      <c r="A317" s="5" t="str">
        <f t="shared" si="5"/>
        <v>CNS - Central Nervous System, incl. brain32001-20054</v>
      </c>
      <c r="B317" s="3" t="s">
        <v>47</v>
      </c>
      <c r="C317" s="3">
        <v>3</v>
      </c>
      <c r="D317" s="3" t="s">
        <v>125</v>
      </c>
      <c r="E317" s="3">
        <v>4</v>
      </c>
      <c r="F317" s="3">
        <v>6641</v>
      </c>
      <c r="G317" s="3">
        <v>13.282913864473899</v>
      </c>
      <c r="H317" s="3">
        <v>11.877884378004699</v>
      </c>
      <c r="I317" s="3">
        <v>11.5922053071533</v>
      </c>
      <c r="J317" s="3">
        <v>12.163563448856101</v>
      </c>
      <c r="K317" s="3">
        <v>0.93077901467500201</v>
      </c>
      <c r="L317" s="3">
        <v>-96.442439901666006</v>
      </c>
      <c r="M317" s="6" t="s">
        <v>100</v>
      </c>
      <c r="N317" s="6" t="s">
        <v>171</v>
      </c>
    </row>
    <row r="318" spans="1:14" x14ac:dyDescent="0.2">
      <c r="A318" s="5" t="str">
        <f t="shared" si="5"/>
        <v>CNS - Central Nervous System, incl. brain32001-20055</v>
      </c>
      <c r="B318" s="3" t="s">
        <v>47</v>
      </c>
      <c r="C318" s="3">
        <v>3</v>
      </c>
      <c r="D318" s="3" t="s">
        <v>125</v>
      </c>
      <c r="E318" s="3">
        <v>5</v>
      </c>
      <c r="F318" s="3">
        <v>5572</v>
      </c>
      <c r="G318" s="3">
        <v>11.1160735331057</v>
      </c>
      <c r="H318" s="3">
        <v>10.9537496131246</v>
      </c>
      <c r="I318" s="3">
        <v>10.666133424528701</v>
      </c>
      <c r="J318" s="3">
        <v>11.2413658017205</v>
      </c>
      <c r="K318" s="3">
        <v>0.85836163641908303</v>
      </c>
      <c r="L318" s="3">
        <v>-178.22563506917399</v>
      </c>
      <c r="M318" s="6" t="s">
        <v>100</v>
      </c>
      <c r="N318" s="6" t="s">
        <v>171</v>
      </c>
    </row>
    <row r="319" spans="1:14" x14ac:dyDescent="0.2">
      <c r="A319" s="5" t="str">
        <f t="shared" si="5"/>
        <v>CNS - Central Nervous System, incl. brain32001-20056</v>
      </c>
      <c r="B319" s="3" t="s">
        <v>47</v>
      </c>
      <c r="C319" s="3">
        <v>3</v>
      </c>
      <c r="D319" s="3" t="s">
        <v>125</v>
      </c>
      <c r="E319" s="3">
        <v>6</v>
      </c>
      <c r="F319" s="3">
        <v>34400</v>
      </c>
      <c r="G319" s="3">
        <v>13.785955866843199</v>
      </c>
      <c r="H319" s="3">
        <v>12.1322073845053</v>
      </c>
      <c r="I319" s="3">
        <v>12.003998926905</v>
      </c>
      <c r="J319" s="3">
        <v>12.2604158421056</v>
      </c>
      <c r="K319" s="3">
        <v>0</v>
      </c>
      <c r="L319" s="3">
        <v>-354.95917319267005</v>
      </c>
      <c r="M319" s="6" t="s">
        <v>100</v>
      </c>
      <c r="N319" s="6" t="s">
        <v>171</v>
      </c>
    </row>
    <row r="320" spans="1:14" x14ac:dyDescent="0.2">
      <c r="A320" s="5" t="str">
        <f t="shared" si="5"/>
        <v>CNS - Central Nervous System, incl. brain32006-20101</v>
      </c>
      <c r="B320" s="3" t="s">
        <v>48</v>
      </c>
      <c r="C320" s="3">
        <v>3</v>
      </c>
      <c r="D320" s="3" t="s">
        <v>125</v>
      </c>
      <c r="E320" s="3">
        <v>1</v>
      </c>
      <c r="F320" s="3">
        <v>7983</v>
      </c>
      <c r="G320" s="3">
        <v>15.5119732302554</v>
      </c>
      <c r="H320" s="3">
        <v>12.8037264169499</v>
      </c>
      <c r="I320" s="3">
        <v>12.5228538052825</v>
      </c>
      <c r="J320" s="3">
        <v>13.0845990286173</v>
      </c>
      <c r="K320" s="3">
        <v>1</v>
      </c>
      <c r="L320" s="3">
        <v>0</v>
      </c>
      <c r="M320" s="6" t="s">
        <v>100</v>
      </c>
      <c r="N320" s="6" t="s">
        <v>171</v>
      </c>
    </row>
    <row r="321" spans="1:14" x14ac:dyDescent="0.2">
      <c r="A321" s="5" t="str">
        <f t="shared" si="5"/>
        <v>CNS - Central Nervous System, incl. brain32006-20102</v>
      </c>
      <c r="B321" s="3" t="s">
        <v>48</v>
      </c>
      <c r="C321" s="3">
        <v>3</v>
      </c>
      <c r="D321" s="3" t="s">
        <v>125</v>
      </c>
      <c r="E321" s="3">
        <v>2</v>
      </c>
      <c r="F321" s="3">
        <v>8256</v>
      </c>
      <c r="G321" s="3">
        <v>16.037734987735</v>
      </c>
      <c r="H321" s="3">
        <v>12.8231716099686</v>
      </c>
      <c r="I321" s="3">
        <v>12.546562369852399</v>
      </c>
      <c r="J321" s="3">
        <v>13.0997808500848</v>
      </c>
      <c r="K321" s="3">
        <v>1.00151871356709</v>
      </c>
      <c r="L321" s="3">
        <v>1.28625115922398</v>
      </c>
      <c r="M321" s="6" t="s">
        <v>100</v>
      </c>
      <c r="N321" s="6" t="s">
        <v>171</v>
      </c>
    </row>
    <row r="322" spans="1:14" x14ac:dyDescent="0.2">
      <c r="A322" s="5" t="str">
        <f t="shared" si="5"/>
        <v>CNS - Central Nervous System, incl. brain32006-20103</v>
      </c>
      <c r="B322" s="3" t="s">
        <v>48</v>
      </c>
      <c r="C322" s="3">
        <v>3</v>
      </c>
      <c r="D322" s="3" t="s">
        <v>125</v>
      </c>
      <c r="E322" s="3">
        <v>3</v>
      </c>
      <c r="F322" s="3">
        <v>7944</v>
      </c>
      <c r="G322" s="3">
        <v>15.434584088377701</v>
      </c>
      <c r="H322" s="3">
        <v>12.740340921723901</v>
      </c>
      <c r="I322" s="3">
        <v>12.4601735840812</v>
      </c>
      <c r="J322" s="3">
        <v>13.020508259366601</v>
      </c>
      <c r="K322" s="3">
        <v>0.995049449421055</v>
      </c>
      <c r="L322" s="3">
        <v>-2.1829784259480398</v>
      </c>
      <c r="M322" s="6" t="s">
        <v>100</v>
      </c>
      <c r="N322" s="6" t="s">
        <v>171</v>
      </c>
    </row>
    <row r="323" spans="1:14" x14ac:dyDescent="0.2">
      <c r="A323" s="5" t="str">
        <f t="shared" si="5"/>
        <v>CNS - Central Nervous System, incl. brain32006-20104</v>
      </c>
      <c r="B323" s="3" t="s">
        <v>48</v>
      </c>
      <c r="C323" s="3">
        <v>3</v>
      </c>
      <c r="D323" s="3" t="s">
        <v>125</v>
      </c>
      <c r="E323" s="3">
        <v>4</v>
      </c>
      <c r="F323" s="3">
        <v>7181</v>
      </c>
      <c r="G323" s="3">
        <v>13.9466787842155</v>
      </c>
      <c r="H323" s="3">
        <v>12.423264050894799</v>
      </c>
      <c r="I323" s="3">
        <v>12.135921909458199</v>
      </c>
      <c r="J323" s="3">
        <v>12.710606192331401</v>
      </c>
      <c r="K323" s="3">
        <v>0.97028502846237796</v>
      </c>
      <c r="L323" s="3">
        <v>-46.160509755714003</v>
      </c>
      <c r="M323" s="6" t="s">
        <v>100</v>
      </c>
      <c r="N323" s="6" t="s">
        <v>171</v>
      </c>
    </row>
    <row r="324" spans="1:14" x14ac:dyDescent="0.2">
      <c r="A324" s="5" t="str">
        <f t="shared" si="5"/>
        <v>CNS - Central Nervous System, incl. brain32006-20105</v>
      </c>
      <c r="B324" s="3" t="s">
        <v>48</v>
      </c>
      <c r="C324" s="3">
        <v>3</v>
      </c>
      <c r="D324" s="3" t="s">
        <v>125</v>
      </c>
      <c r="E324" s="3">
        <v>5</v>
      </c>
      <c r="F324" s="3">
        <v>6030</v>
      </c>
      <c r="G324" s="3">
        <v>11.7135936604089</v>
      </c>
      <c r="H324" s="3">
        <v>11.6991428008279</v>
      </c>
      <c r="I324" s="3">
        <v>11.4038509531076</v>
      </c>
      <c r="J324" s="3">
        <v>11.9944346485482</v>
      </c>
      <c r="K324" s="3">
        <v>0.91372952059802204</v>
      </c>
      <c r="L324" s="3">
        <v>-121.324011770886</v>
      </c>
      <c r="M324" s="6" t="s">
        <v>100</v>
      </c>
      <c r="N324" s="6" t="s">
        <v>171</v>
      </c>
    </row>
    <row r="325" spans="1:14" x14ac:dyDescent="0.2">
      <c r="A325" s="5" t="str">
        <f t="shared" si="5"/>
        <v>CNS - Central Nervous System, incl. brain32006-20106</v>
      </c>
      <c r="B325" s="3" t="s">
        <v>48</v>
      </c>
      <c r="C325" s="3">
        <v>3</v>
      </c>
      <c r="D325" s="3" t="s">
        <v>125</v>
      </c>
      <c r="E325" s="3">
        <v>6</v>
      </c>
      <c r="F325" s="3">
        <v>37394</v>
      </c>
      <c r="G325" s="3">
        <v>14.5287967442005</v>
      </c>
      <c r="H325" s="3">
        <v>12.5295307781183</v>
      </c>
      <c r="I325" s="3">
        <v>12.4025348147829</v>
      </c>
      <c r="J325" s="3">
        <v>12.6565267414537</v>
      </c>
      <c r="K325" s="3">
        <v>0</v>
      </c>
      <c r="L325" s="3">
        <v>-168.38124879332406</v>
      </c>
      <c r="M325" s="6" t="s">
        <v>100</v>
      </c>
      <c r="N325" s="6" t="s">
        <v>171</v>
      </c>
    </row>
    <row r="326" spans="1:14" x14ac:dyDescent="0.2">
      <c r="A326" s="5" t="str">
        <f t="shared" si="5"/>
        <v>Gynae - Cervix11996-20001</v>
      </c>
      <c r="B326" s="3" t="s">
        <v>43</v>
      </c>
      <c r="C326" s="3">
        <v>1</v>
      </c>
      <c r="D326" s="3" t="s">
        <v>137</v>
      </c>
      <c r="E326" s="3">
        <v>1</v>
      </c>
      <c r="F326" s="3">
        <v>0</v>
      </c>
      <c r="G326" s="3">
        <v>0</v>
      </c>
      <c r="H326" s="3">
        <v>0</v>
      </c>
      <c r="I326" s="3">
        <v>0</v>
      </c>
      <c r="J326" s="3">
        <v>0</v>
      </c>
      <c r="K326" s="3">
        <v>0</v>
      </c>
      <c r="L326" s="3">
        <v>0</v>
      </c>
      <c r="M326" s="6" t="s">
        <v>154</v>
      </c>
      <c r="N326" s="6" t="s">
        <v>186</v>
      </c>
    </row>
    <row r="327" spans="1:14" x14ac:dyDescent="0.2">
      <c r="A327" s="5" t="str">
        <f t="shared" si="5"/>
        <v>Gynae - Cervix11996-20002</v>
      </c>
      <c r="B327" s="3" t="s">
        <v>43</v>
      </c>
      <c r="C327" s="3">
        <v>1</v>
      </c>
      <c r="D327" s="3" t="s">
        <v>137</v>
      </c>
      <c r="E327" s="3">
        <v>2</v>
      </c>
      <c r="F327" s="3">
        <v>0</v>
      </c>
      <c r="G327" s="3">
        <v>0</v>
      </c>
      <c r="H327" s="3">
        <v>0</v>
      </c>
      <c r="I327" s="3">
        <v>0</v>
      </c>
      <c r="J327" s="3">
        <v>0</v>
      </c>
      <c r="K327" s="3">
        <v>0</v>
      </c>
      <c r="L327" s="3">
        <v>0</v>
      </c>
      <c r="M327" s="6" t="s">
        <v>154</v>
      </c>
      <c r="N327" s="6" t="s">
        <v>186</v>
      </c>
    </row>
    <row r="328" spans="1:14" x14ac:dyDescent="0.2">
      <c r="A328" s="5" t="str">
        <f t="shared" si="5"/>
        <v>Gynae - Cervix11996-20003</v>
      </c>
      <c r="B328" s="3" t="s">
        <v>43</v>
      </c>
      <c r="C328" s="3">
        <v>1</v>
      </c>
      <c r="D328" s="3" t="s">
        <v>137</v>
      </c>
      <c r="E328" s="3">
        <v>3</v>
      </c>
      <c r="F328" s="3">
        <v>0</v>
      </c>
      <c r="G328" s="3">
        <v>0</v>
      </c>
      <c r="H328" s="3">
        <v>0</v>
      </c>
      <c r="I328" s="3">
        <v>0</v>
      </c>
      <c r="J328" s="3">
        <v>0</v>
      </c>
      <c r="K328" s="3">
        <v>0</v>
      </c>
      <c r="L328" s="3">
        <v>0</v>
      </c>
      <c r="M328" s="6" t="s">
        <v>154</v>
      </c>
      <c r="N328" s="6" t="s">
        <v>186</v>
      </c>
    </row>
    <row r="329" spans="1:14" x14ac:dyDescent="0.2">
      <c r="A329" s="5" t="str">
        <f t="shared" si="5"/>
        <v>Gynae - Cervix11996-20004</v>
      </c>
      <c r="B329" s="3" t="s">
        <v>43</v>
      </c>
      <c r="C329" s="3">
        <v>1</v>
      </c>
      <c r="D329" s="3" t="s">
        <v>137</v>
      </c>
      <c r="E329" s="3">
        <v>4</v>
      </c>
      <c r="F329" s="3">
        <v>0</v>
      </c>
      <c r="G329" s="3">
        <v>0</v>
      </c>
      <c r="H329" s="3">
        <v>0</v>
      </c>
      <c r="I329" s="3">
        <v>0</v>
      </c>
      <c r="J329" s="3">
        <v>0</v>
      </c>
      <c r="K329" s="3">
        <v>0</v>
      </c>
      <c r="L329" s="3">
        <v>0</v>
      </c>
      <c r="M329" s="6" t="s">
        <v>154</v>
      </c>
      <c r="N329" s="6" t="s">
        <v>186</v>
      </c>
    </row>
    <row r="330" spans="1:14" x14ac:dyDescent="0.2">
      <c r="A330" s="5" t="str">
        <f t="shared" si="5"/>
        <v>Gynae - Cervix11996-20005</v>
      </c>
      <c r="B330" s="3" t="s">
        <v>43</v>
      </c>
      <c r="C330" s="3">
        <v>1</v>
      </c>
      <c r="D330" s="3" t="s">
        <v>137</v>
      </c>
      <c r="E330" s="3">
        <v>5</v>
      </c>
      <c r="F330" s="3">
        <v>0</v>
      </c>
      <c r="G330" s="3">
        <v>0</v>
      </c>
      <c r="H330" s="3">
        <v>0</v>
      </c>
      <c r="I330" s="3">
        <v>0</v>
      </c>
      <c r="J330" s="3">
        <v>0</v>
      </c>
      <c r="K330" s="3">
        <v>0</v>
      </c>
      <c r="L330" s="3">
        <v>0</v>
      </c>
      <c r="M330" s="6" t="s">
        <v>154</v>
      </c>
      <c r="N330" s="6" t="s">
        <v>186</v>
      </c>
    </row>
    <row r="331" spans="1:14" x14ac:dyDescent="0.2">
      <c r="A331" s="5" t="str">
        <f t="shared" si="5"/>
        <v>Gynae - Cervix11996-20006</v>
      </c>
      <c r="B331" s="3" t="s">
        <v>43</v>
      </c>
      <c r="C331" s="3">
        <v>1</v>
      </c>
      <c r="D331" s="3" t="s">
        <v>137</v>
      </c>
      <c r="E331" s="3">
        <v>6</v>
      </c>
      <c r="F331" s="3">
        <v>0</v>
      </c>
      <c r="G331" s="3">
        <v>0</v>
      </c>
      <c r="H331" s="3">
        <v>0</v>
      </c>
      <c r="I331" s="3">
        <v>0</v>
      </c>
      <c r="J331" s="3">
        <v>0</v>
      </c>
      <c r="K331" s="3">
        <v>0</v>
      </c>
      <c r="L331" s="3">
        <v>0</v>
      </c>
      <c r="M331" s="6" t="s">
        <v>154</v>
      </c>
      <c r="N331" s="6" t="s">
        <v>186</v>
      </c>
    </row>
    <row r="332" spans="1:14" x14ac:dyDescent="0.2">
      <c r="A332" s="5" t="str">
        <f t="shared" si="5"/>
        <v>Gynae - Cervix12001-20051</v>
      </c>
      <c r="B332" s="3" t="s">
        <v>47</v>
      </c>
      <c r="C332" s="3">
        <v>1</v>
      </c>
      <c r="D332" s="3" t="s">
        <v>137</v>
      </c>
      <c r="E332" s="3">
        <v>1</v>
      </c>
      <c r="F332" s="3">
        <v>0</v>
      </c>
      <c r="G332" s="3">
        <v>0</v>
      </c>
      <c r="H332" s="3">
        <v>0</v>
      </c>
      <c r="I332" s="3">
        <v>0</v>
      </c>
      <c r="J332" s="3">
        <v>0</v>
      </c>
      <c r="K332" s="3">
        <v>0</v>
      </c>
      <c r="L332" s="3">
        <v>0</v>
      </c>
      <c r="M332" s="6" t="s">
        <v>154</v>
      </c>
      <c r="N332" s="6" t="s">
        <v>186</v>
      </c>
    </row>
    <row r="333" spans="1:14" x14ac:dyDescent="0.2">
      <c r="A333" s="5" t="str">
        <f t="shared" si="5"/>
        <v>Gynae - Cervix12001-20052</v>
      </c>
      <c r="B333" s="3" t="s">
        <v>47</v>
      </c>
      <c r="C333" s="3">
        <v>1</v>
      </c>
      <c r="D333" s="3" t="s">
        <v>137</v>
      </c>
      <c r="E333" s="3">
        <v>2</v>
      </c>
      <c r="F333" s="3">
        <v>0</v>
      </c>
      <c r="G333" s="3">
        <v>0</v>
      </c>
      <c r="H333" s="3">
        <v>0</v>
      </c>
      <c r="I333" s="3">
        <v>0</v>
      </c>
      <c r="J333" s="3">
        <v>0</v>
      </c>
      <c r="K333" s="3">
        <v>0</v>
      </c>
      <c r="L333" s="3">
        <v>0</v>
      </c>
      <c r="M333" s="6" t="s">
        <v>154</v>
      </c>
      <c r="N333" s="6" t="s">
        <v>186</v>
      </c>
    </row>
    <row r="334" spans="1:14" x14ac:dyDescent="0.2">
      <c r="A334" s="5" t="str">
        <f t="shared" si="5"/>
        <v>Gynae - Cervix12001-20053</v>
      </c>
      <c r="B334" s="3" t="s">
        <v>47</v>
      </c>
      <c r="C334" s="3">
        <v>1</v>
      </c>
      <c r="D334" s="3" t="s">
        <v>137</v>
      </c>
      <c r="E334" s="3">
        <v>3</v>
      </c>
      <c r="F334" s="3">
        <v>0</v>
      </c>
      <c r="G334" s="3">
        <v>0</v>
      </c>
      <c r="H334" s="3">
        <v>0</v>
      </c>
      <c r="I334" s="3">
        <v>0</v>
      </c>
      <c r="J334" s="3">
        <v>0</v>
      </c>
      <c r="K334" s="3">
        <v>0</v>
      </c>
      <c r="L334" s="3">
        <v>0</v>
      </c>
      <c r="M334" s="6" t="s">
        <v>154</v>
      </c>
      <c r="N334" s="6" t="s">
        <v>186</v>
      </c>
    </row>
    <row r="335" spans="1:14" x14ac:dyDescent="0.2">
      <c r="A335" s="5" t="str">
        <f t="shared" si="5"/>
        <v>Gynae - Cervix12001-20054</v>
      </c>
      <c r="B335" s="3" t="s">
        <v>47</v>
      </c>
      <c r="C335" s="3">
        <v>1</v>
      </c>
      <c r="D335" s="3" t="s">
        <v>137</v>
      </c>
      <c r="E335" s="3">
        <v>4</v>
      </c>
      <c r="F335" s="3">
        <v>0</v>
      </c>
      <c r="G335" s="3">
        <v>0</v>
      </c>
      <c r="H335" s="3">
        <v>0</v>
      </c>
      <c r="I335" s="3">
        <v>0</v>
      </c>
      <c r="J335" s="3">
        <v>0</v>
      </c>
      <c r="K335" s="3">
        <v>0</v>
      </c>
      <c r="L335" s="3">
        <v>0</v>
      </c>
      <c r="M335" s="6" t="s">
        <v>154</v>
      </c>
      <c r="N335" s="6" t="s">
        <v>186</v>
      </c>
    </row>
    <row r="336" spans="1:14" x14ac:dyDescent="0.2">
      <c r="A336" s="5" t="str">
        <f t="shared" si="5"/>
        <v>Gynae - Cervix12001-20055</v>
      </c>
      <c r="B336" s="3" t="s">
        <v>47</v>
      </c>
      <c r="C336" s="3">
        <v>1</v>
      </c>
      <c r="D336" s="3" t="s">
        <v>137</v>
      </c>
      <c r="E336" s="3">
        <v>5</v>
      </c>
      <c r="F336" s="3">
        <v>0</v>
      </c>
      <c r="G336" s="3">
        <v>0</v>
      </c>
      <c r="H336" s="3">
        <v>0</v>
      </c>
      <c r="I336" s="3">
        <v>0</v>
      </c>
      <c r="J336" s="3">
        <v>0</v>
      </c>
      <c r="K336" s="3">
        <v>0</v>
      </c>
      <c r="L336" s="3">
        <v>0</v>
      </c>
      <c r="M336" s="6" t="s">
        <v>154</v>
      </c>
      <c r="N336" s="6" t="s">
        <v>186</v>
      </c>
    </row>
    <row r="337" spans="1:14" x14ac:dyDescent="0.2">
      <c r="A337" s="5" t="str">
        <f t="shared" si="5"/>
        <v>Gynae - Cervix12001-20056</v>
      </c>
      <c r="B337" s="3" t="s">
        <v>47</v>
      </c>
      <c r="C337" s="3">
        <v>1</v>
      </c>
      <c r="D337" s="3" t="s">
        <v>137</v>
      </c>
      <c r="E337" s="3">
        <v>6</v>
      </c>
      <c r="F337" s="3">
        <v>0</v>
      </c>
      <c r="G337" s="3">
        <v>0</v>
      </c>
      <c r="H337" s="3">
        <v>0</v>
      </c>
      <c r="I337" s="3">
        <v>0</v>
      </c>
      <c r="J337" s="3">
        <v>0</v>
      </c>
      <c r="K337" s="3">
        <v>0</v>
      </c>
      <c r="L337" s="3">
        <v>0</v>
      </c>
      <c r="M337" s="6" t="s">
        <v>154</v>
      </c>
      <c r="N337" s="6" t="s">
        <v>186</v>
      </c>
    </row>
    <row r="338" spans="1:14" x14ac:dyDescent="0.2">
      <c r="A338" s="5" t="str">
        <f t="shared" si="5"/>
        <v>Gynae - Cervix12006-20101</v>
      </c>
      <c r="B338" s="3" t="s">
        <v>48</v>
      </c>
      <c r="C338" s="3">
        <v>1</v>
      </c>
      <c r="D338" s="3" t="s">
        <v>137</v>
      </c>
      <c r="E338" s="3">
        <v>1</v>
      </c>
      <c r="F338" s="3">
        <v>0</v>
      </c>
      <c r="G338" s="3">
        <v>0</v>
      </c>
      <c r="H338" s="3">
        <v>0</v>
      </c>
      <c r="I338" s="3">
        <v>0</v>
      </c>
      <c r="J338" s="3">
        <v>0</v>
      </c>
      <c r="K338" s="3">
        <v>0</v>
      </c>
      <c r="L338" s="3">
        <v>0</v>
      </c>
      <c r="M338" s="6" t="s">
        <v>154</v>
      </c>
      <c r="N338" s="6" t="s">
        <v>186</v>
      </c>
    </row>
    <row r="339" spans="1:14" x14ac:dyDescent="0.2">
      <c r="A339" s="5" t="str">
        <f t="shared" si="5"/>
        <v>Gynae - Cervix12006-20102</v>
      </c>
      <c r="B339" s="3" t="s">
        <v>48</v>
      </c>
      <c r="C339" s="3">
        <v>1</v>
      </c>
      <c r="D339" s="3" t="s">
        <v>137</v>
      </c>
      <c r="E339" s="3">
        <v>2</v>
      </c>
      <c r="F339" s="3">
        <v>0</v>
      </c>
      <c r="G339" s="3">
        <v>0</v>
      </c>
      <c r="H339" s="3">
        <v>0</v>
      </c>
      <c r="I339" s="3">
        <v>0</v>
      </c>
      <c r="J339" s="3">
        <v>0</v>
      </c>
      <c r="K339" s="3">
        <v>0</v>
      </c>
      <c r="L339" s="3">
        <v>0</v>
      </c>
      <c r="M339" s="6" t="s">
        <v>154</v>
      </c>
      <c r="N339" s="6" t="s">
        <v>186</v>
      </c>
    </row>
    <row r="340" spans="1:14" x14ac:dyDescent="0.2">
      <c r="A340" s="5" t="str">
        <f t="shared" si="5"/>
        <v>Gynae - Cervix12006-20103</v>
      </c>
      <c r="B340" s="3" t="s">
        <v>48</v>
      </c>
      <c r="C340" s="3">
        <v>1</v>
      </c>
      <c r="D340" s="3" t="s">
        <v>137</v>
      </c>
      <c r="E340" s="3">
        <v>3</v>
      </c>
      <c r="F340" s="3">
        <v>0</v>
      </c>
      <c r="G340" s="3">
        <v>0</v>
      </c>
      <c r="H340" s="3">
        <v>0</v>
      </c>
      <c r="I340" s="3">
        <v>0</v>
      </c>
      <c r="J340" s="3">
        <v>0</v>
      </c>
      <c r="K340" s="3">
        <v>0</v>
      </c>
      <c r="L340" s="3">
        <v>0</v>
      </c>
      <c r="M340" s="6" t="s">
        <v>154</v>
      </c>
      <c r="N340" s="6" t="s">
        <v>186</v>
      </c>
    </row>
    <row r="341" spans="1:14" x14ac:dyDescent="0.2">
      <c r="A341" s="5" t="str">
        <f t="shared" si="5"/>
        <v>Gynae - Cervix12006-20104</v>
      </c>
      <c r="B341" s="3" t="s">
        <v>48</v>
      </c>
      <c r="C341" s="3">
        <v>1</v>
      </c>
      <c r="D341" s="3" t="s">
        <v>137</v>
      </c>
      <c r="E341" s="3">
        <v>4</v>
      </c>
      <c r="F341" s="3">
        <v>0</v>
      </c>
      <c r="G341" s="3">
        <v>0</v>
      </c>
      <c r="H341" s="3">
        <v>0</v>
      </c>
      <c r="I341" s="3">
        <v>0</v>
      </c>
      <c r="J341" s="3">
        <v>0</v>
      </c>
      <c r="K341" s="3">
        <v>0</v>
      </c>
      <c r="L341" s="3">
        <v>0</v>
      </c>
      <c r="M341" s="6" t="s">
        <v>154</v>
      </c>
      <c r="N341" s="6" t="s">
        <v>186</v>
      </c>
    </row>
    <row r="342" spans="1:14" x14ac:dyDescent="0.2">
      <c r="A342" s="5" t="str">
        <f t="shared" si="5"/>
        <v>Gynae - Cervix12006-20105</v>
      </c>
      <c r="B342" s="3" t="s">
        <v>48</v>
      </c>
      <c r="C342" s="3">
        <v>1</v>
      </c>
      <c r="D342" s="3" t="s">
        <v>137</v>
      </c>
      <c r="E342" s="3">
        <v>5</v>
      </c>
      <c r="F342" s="3">
        <v>0</v>
      </c>
      <c r="G342" s="3">
        <v>0</v>
      </c>
      <c r="H342" s="3">
        <v>0</v>
      </c>
      <c r="I342" s="3">
        <v>0</v>
      </c>
      <c r="J342" s="3">
        <v>0</v>
      </c>
      <c r="K342" s="3">
        <v>0</v>
      </c>
      <c r="L342" s="3">
        <v>0</v>
      </c>
      <c r="M342" s="6" t="s">
        <v>154</v>
      </c>
      <c r="N342" s="6" t="s">
        <v>186</v>
      </c>
    </row>
    <row r="343" spans="1:14" x14ac:dyDescent="0.2">
      <c r="A343" s="5" t="str">
        <f t="shared" ref="A343:A406" si="6">D343&amp;C343&amp;B343&amp;E343</f>
        <v>Gynae - Cervix12006-20106</v>
      </c>
      <c r="B343" s="3" t="s">
        <v>48</v>
      </c>
      <c r="C343" s="3">
        <v>1</v>
      </c>
      <c r="D343" s="3" t="s">
        <v>137</v>
      </c>
      <c r="E343" s="3">
        <v>6</v>
      </c>
      <c r="F343" s="3">
        <v>0</v>
      </c>
      <c r="G343" s="3">
        <v>0</v>
      </c>
      <c r="H343" s="3">
        <v>0</v>
      </c>
      <c r="I343" s="3">
        <v>0</v>
      </c>
      <c r="J343" s="3">
        <v>0</v>
      </c>
      <c r="K343" s="3">
        <v>0</v>
      </c>
      <c r="L343" s="3">
        <v>0</v>
      </c>
      <c r="M343" s="6" t="s">
        <v>154</v>
      </c>
      <c r="N343" s="6" t="s">
        <v>186</v>
      </c>
    </row>
    <row r="344" spans="1:14" x14ac:dyDescent="0.2">
      <c r="A344" s="5" t="str">
        <f t="shared" si="6"/>
        <v>Gynae - Cervix21996-20001</v>
      </c>
      <c r="B344" s="3" t="s">
        <v>43</v>
      </c>
      <c r="C344" s="3">
        <v>2</v>
      </c>
      <c r="D344" s="3" t="s">
        <v>137</v>
      </c>
      <c r="E344" s="3">
        <v>1</v>
      </c>
      <c r="F344" s="3">
        <v>1861</v>
      </c>
      <c r="G344" s="3">
        <v>7.59288524212797</v>
      </c>
      <c r="H344" s="3">
        <v>6.7284660527072404</v>
      </c>
      <c r="I344" s="3">
        <v>6.42276358083926</v>
      </c>
      <c r="J344" s="3">
        <v>7.0341685245752199</v>
      </c>
      <c r="K344" s="3">
        <v>1</v>
      </c>
      <c r="L344" s="3">
        <v>0</v>
      </c>
      <c r="M344" s="6" t="s">
        <v>154</v>
      </c>
      <c r="N344" s="6" t="s">
        <v>186</v>
      </c>
    </row>
    <row r="345" spans="1:14" x14ac:dyDescent="0.2">
      <c r="A345" s="5" t="str">
        <f t="shared" si="6"/>
        <v>Gynae - Cervix21996-20002</v>
      </c>
      <c r="B345" s="3" t="s">
        <v>43</v>
      </c>
      <c r="C345" s="3">
        <v>2</v>
      </c>
      <c r="D345" s="3" t="s">
        <v>137</v>
      </c>
      <c r="E345" s="3">
        <v>2</v>
      </c>
      <c r="F345" s="3">
        <v>2198</v>
      </c>
      <c r="G345" s="3">
        <v>8.84757195334182</v>
      </c>
      <c r="H345" s="3">
        <v>7.7847562917139204</v>
      </c>
      <c r="I345" s="3">
        <v>7.4593040641095403</v>
      </c>
      <c r="J345" s="3">
        <v>8.1102085193183004</v>
      </c>
      <c r="K345" s="3">
        <v>1.1569882690545299</v>
      </c>
      <c r="L345" s="3">
        <v>61.035997661924</v>
      </c>
      <c r="M345" s="6" t="s">
        <v>154</v>
      </c>
      <c r="N345" s="6" t="s">
        <v>186</v>
      </c>
    </row>
    <row r="346" spans="1:14" x14ac:dyDescent="0.2">
      <c r="A346" s="5" t="str">
        <f t="shared" si="6"/>
        <v>Gynae - Cervix21996-20003</v>
      </c>
      <c r="B346" s="3" t="s">
        <v>43</v>
      </c>
      <c r="C346" s="3">
        <v>2</v>
      </c>
      <c r="D346" s="3" t="s">
        <v>137</v>
      </c>
      <c r="E346" s="3">
        <v>3</v>
      </c>
      <c r="F346" s="3">
        <v>2477</v>
      </c>
      <c r="G346" s="3">
        <v>9.9146967827949695</v>
      </c>
      <c r="H346" s="3">
        <v>8.5947415123634698</v>
      </c>
      <c r="I346" s="3">
        <v>8.2562670649930592</v>
      </c>
      <c r="J346" s="3">
        <v>8.9332159597338805</v>
      </c>
      <c r="K346" s="3">
        <v>1.27737012344817</v>
      </c>
      <c r="L346" s="3">
        <v>118.15381571186001</v>
      </c>
      <c r="M346" s="6" t="s">
        <v>154</v>
      </c>
      <c r="N346" s="6" t="s">
        <v>186</v>
      </c>
    </row>
    <row r="347" spans="1:14" x14ac:dyDescent="0.2">
      <c r="A347" s="5" t="str">
        <f t="shared" si="6"/>
        <v>Gynae - Cervix21996-20004</v>
      </c>
      <c r="B347" s="3" t="s">
        <v>43</v>
      </c>
      <c r="C347" s="3">
        <v>2</v>
      </c>
      <c r="D347" s="3" t="s">
        <v>137</v>
      </c>
      <c r="E347" s="3">
        <v>4</v>
      </c>
      <c r="F347" s="3">
        <v>3028</v>
      </c>
      <c r="G347" s="3">
        <v>12.0213875889098</v>
      </c>
      <c r="H347" s="3">
        <v>10.7515770536692</v>
      </c>
      <c r="I347" s="3">
        <v>10.3686197932241</v>
      </c>
      <c r="J347" s="3">
        <v>11.134534314114299</v>
      </c>
      <c r="K347" s="3">
        <v>1.5979239501911899</v>
      </c>
      <c r="L347" s="3">
        <v>232.60979747429201</v>
      </c>
      <c r="M347" s="6" t="s">
        <v>154</v>
      </c>
      <c r="N347" s="6" t="s">
        <v>186</v>
      </c>
    </row>
    <row r="348" spans="1:14" x14ac:dyDescent="0.2">
      <c r="A348" s="5" t="str">
        <f t="shared" si="6"/>
        <v>Gynae - Cervix21996-20005</v>
      </c>
      <c r="B348" s="3" t="s">
        <v>43</v>
      </c>
      <c r="C348" s="3">
        <v>2</v>
      </c>
      <c r="D348" s="3" t="s">
        <v>137</v>
      </c>
      <c r="E348" s="3">
        <v>5</v>
      </c>
      <c r="F348" s="3">
        <v>3687</v>
      </c>
      <c r="G348" s="3">
        <v>14.3713084602766</v>
      </c>
      <c r="H348" s="3">
        <v>13.966512793235999</v>
      </c>
      <c r="I348" s="3">
        <v>13.515688317760301</v>
      </c>
      <c r="J348" s="3">
        <v>14.4173372687117</v>
      </c>
      <c r="K348" s="3">
        <v>2.0757350462690498</v>
      </c>
      <c r="L348" s="3">
        <v>375.75111764745202</v>
      </c>
      <c r="M348" s="6" t="s">
        <v>154</v>
      </c>
      <c r="N348" s="6" t="s">
        <v>186</v>
      </c>
    </row>
    <row r="349" spans="1:14" x14ac:dyDescent="0.2">
      <c r="A349" s="5" t="str">
        <f t="shared" si="6"/>
        <v>Gynae - Cervix21996-20006</v>
      </c>
      <c r="B349" s="3" t="s">
        <v>43</v>
      </c>
      <c r="C349" s="3">
        <v>2</v>
      </c>
      <c r="D349" s="3" t="s">
        <v>137</v>
      </c>
      <c r="E349" s="3">
        <v>6</v>
      </c>
      <c r="F349" s="3">
        <v>13251</v>
      </c>
      <c r="G349" s="3">
        <v>10.5855907079555</v>
      </c>
      <c r="H349" s="3">
        <v>9.4809673196250497</v>
      </c>
      <c r="I349" s="3">
        <v>9.3195372649132899</v>
      </c>
      <c r="J349" s="3">
        <v>9.6423973743368094</v>
      </c>
      <c r="K349" s="3">
        <v>0</v>
      </c>
      <c r="L349" s="3">
        <v>787.55072849552801</v>
      </c>
      <c r="M349" s="6" t="s">
        <v>154</v>
      </c>
      <c r="N349" s="6" t="s">
        <v>186</v>
      </c>
    </row>
    <row r="350" spans="1:14" x14ac:dyDescent="0.2">
      <c r="A350" s="5" t="str">
        <f t="shared" si="6"/>
        <v>Gynae - Cervix22001-20051</v>
      </c>
      <c r="B350" s="3" t="s">
        <v>47</v>
      </c>
      <c r="C350" s="3">
        <v>2</v>
      </c>
      <c r="D350" s="3" t="s">
        <v>137</v>
      </c>
      <c r="E350" s="3">
        <v>1</v>
      </c>
      <c r="F350" s="3">
        <v>1727</v>
      </c>
      <c r="G350" s="3">
        <v>6.8644852045501299</v>
      </c>
      <c r="H350" s="3">
        <v>6.1662114227964002</v>
      </c>
      <c r="I350" s="3">
        <v>5.8753887148346902</v>
      </c>
      <c r="J350" s="3">
        <v>6.4570341307581103</v>
      </c>
      <c r="K350" s="3">
        <v>1</v>
      </c>
      <c r="L350" s="3">
        <v>0</v>
      </c>
      <c r="M350" s="6" t="s">
        <v>154</v>
      </c>
      <c r="N350" s="6" t="s">
        <v>186</v>
      </c>
    </row>
    <row r="351" spans="1:14" x14ac:dyDescent="0.2">
      <c r="A351" s="5" t="str">
        <f t="shared" si="6"/>
        <v>Gynae - Cervix22001-20052</v>
      </c>
      <c r="B351" s="3" t="s">
        <v>47</v>
      </c>
      <c r="C351" s="3">
        <v>2</v>
      </c>
      <c r="D351" s="3" t="s">
        <v>137</v>
      </c>
      <c r="E351" s="3">
        <v>2</v>
      </c>
      <c r="F351" s="3">
        <v>2003</v>
      </c>
      <c r="G351" s="3">
        <v>7.89187648531676</v>
      </c>
      <c r="H351" s="3">
        <v>6.8396235574726303</v>
      </c>
      <c r="I351" s="3">
        <v>6.5400884056410202</v>
      </c>
      <c r="J351" s="3">
        <v>7.1391587093042403</v>
      </c>
      <c r="K351" s="3">
        <v>1.10921003003346</v>
      </c>
      <c r="L351" s="3">
        <v>43.922212145640003</v>
      </c>
      <c r="M351" s="6" t="s">
        <v>154</v>
      </c>
      <c r="N351" s="6" t="s">
        <v>186</v>
      </c>
    </row>
    <row r="352" spans="1:14" x14ac:dyDescent="0.2">
      <c r="A352" s="5" t="str">
        <f t="shared" si="6"/>
        <v>Gynae - Cervix22001-20053</v>
      </c>
      <c r="B352" s="3" t="s">
        <v>47</v>
      </c>
      <c r="C352" s="3">
        <v>2</v>
      </c>
      <c r="D352" s="3" t="s">
        <v>137</v>
      </c>
      <c r="E352" s="3">
        <v>3</v>
      </c>
      <c r="F352" s="3">
        <v>2292</v>
      </c>
      <c r="G352" s="3">
        <v>8.9865666120428198</v>
      </c>
      <c r="H352" s="3">
        <v>7.8734939390918104</v>
      </c>
      <c r="I352" s="3">
        <v>7.5511524096477496</v>
      </c>
      <c r="J352" s="3">
        <v>8.1958354685358703</v>
      </c>
      <c r="K352" s="3">
        <v>1.27687706425109</v>
      </c>
      <c r="L352" s="3">
        <v>99.024951046347994</v>
      </c>
      <c r="M352" s="6" t="s">
        <v>154</v>
      </c>
      <c r="N352" s="6" t="s">
        <v>186</v>
      </c>
    </row>
    <row r="353" spans="1:14" x14ac:dyDescent="0.2">
      <c r="A353" s="5" t="str">
        <f t="shared" si="6"/>
        <v>Gynae - Cervix22001-20054</v>
      </c>
      <c r="B353" s="3" t="s">
        <v>47</v>
      </c>
      <c r="C353" s="3">
        <v>2</v>
      </c>
      <c r="D353" s="3" t="s">
        <v>137</v>
      </c>
      <c r="E353" s="3">
        <v>4</v>
      </c>
      <c r="F353" s="3">
        <v>2717</v>
      </c>
      <c r="G353" s="3">
        <v>10.6001461782396</v>
      </c>
      <c r="H353" s="3">
        <v>9.4990464325705002</v>
      </c>
      <c r="I353" s="3">
        <v>9.1418630360698394</v>
      </c>
      <c r="J353" s="3">
        <v>9.8562298290711592</v>
      </c>
      <c r="K353" s="3">
        <v>1.5404996327976399</v>
      </c>
      <c r="L353" s="3">
        <v>187.54948206481399</v>
      </c>
      <c r="M353" s="6" t="s">
        <v>154</v>
      </c>
      <c r="N353" s="6" t="s">
        <v>186</v>
      </c>
    </row>
    <row r="354" spans="1:14" x14ac:dyDescent="0.2">
      <c r="A354" s="5" t="str">
        <f t="shared" si="6"/>
        <v>Gynae - Cervix22001-20055</v>
      </c>
      <c r="B354" s="3" t="s">
        <v>47</v>
      </c>
      <c r="C354" s="3">
        <v>2</v>
      </c>
      <c r="D354" s="3" t="s">
        <v>137</v>
      </c>
      <c r="E354" s="3">
        <v>5</v>
      </c>
      <c r="F354" s="3">
        <v>3066</v>
      </c>
      <c r="G354" s="3">
        <v>11.941162550457801</v>
      </c>
      <c r="H354" s="3">
        <v>11.8272046205204</v>
      </c>
      <c r="I354" s="3">
        <v>11.4085536458551</v>
      </c>
      <c r="J354" s="3">
        <v>12.2458555951857</v>
      </c>
      <c r="K354" s="3">
        <v>1.91806667166736</v>
      </c>
      <c r="L354" s="3">
        <v>278.28224305168999</v>
      </c>
      <c r="M354" s="6" t="s">
        <v>154</v>
      </c>
      <c r="N354" s="6" t="s">
        <v>186</v>
      </c>
    </row>
    <row r="355" spans="1:14" x14ac:dyDescent="0.2">
      <c r="A355" s="5" t="str">
        <f t="shared" si="6"/>
        <v>Gynae - Cervix22001-20056</v>
      </c>
      <c r="B355" s="3" t="s">
        <v>47</v>
      </c>
      <c r="C355" s="3">
        <v>2</v>
      </c>
      <c r="D355" s="3" t="s">
        <v>137</v>
      </c>
      <c r="E355" s="3">
        <v>6</v>
      </c>
      <c r="F355" s="3">
        <v>11805</v>
      </c>
      <c r="G355" s="3">
        <v>9.2696303916858191</v>
      </c>
      <c r="H355" s="3">
        <v>8.3058040216518698</v>
      </c>
      <c r="I355" s="3">
        <v>8.1559719600447291</v>
      </c>
      <c r="J355" s="3">
        <v>8.4556360832590105</v>
      </c>
      <c r="K355" s="3">
        <v>0</v>
      </c>
      <c r="L355" s="3">
        <v>608.77888830849201</v>
      </c>
      <c r="M355" s="6" t="s">
        <v>154</v>
      </c>
      <c r="N355" s="6" t="s">
        <v>186</v>
      </c>
    </row>
    <row r="356" spans="1:14" x14ac:dyDescent="0.2">
      <c r="A356" s="5" t="str">
        <f t="shared" si="6"/>
        <v>Gynae - Cervix22006-20101</v>
      </c>
      <c r="B356" s="3" t="s">
        <v>48</v>
      </c>
      <c r="C356" s="3">
        <v>2</v>
      </c>
      <c r="D356" s="3" t="s">
        <v>137</v>
      </c>
      <c r="E356" s="3">
        <v>1</v>
      </c>
      <c r="F356" s="3">
        <v>1854</v>
      </c>
      <c r="G356" s="3">
        <v>7.1527893679457302</v>
      </c>
      <c r="H356" s="3">
        <v>6.9273437482226496</v>
      </c>
      <c r="I356" s="3">
        <v>6.6120118209614001</v>
      </c>
      <c r="J356" s="3">
        <v>7.2426756754839001</v>
      </c>
      <c r="K356" s="3">
        <v>1</v>
      </c>
      <c r="L356" s="3">
        <v>0</v>
      </c>
      <c r="M356" s="6" t="s">
        <v>154</v>
      </c>
      <c r="N356" s="6" t="s">
        <v>186</v>
      </c>
    </row>
    <row r="357" spans="1:14" x14ac:dyDescent="0.2">
      <c r="A357" s="5" t="str">
        <f t="shared" si="6"/>
        <v>Gynae - Cervix22006-20102</v>
      </c>
      <c r="B357" s="3" t="s">
        <v>48</v>
      </c>
      <c r="C357" s="3">
        <v>2</v>
      </c>
      <c r="D357" s="3" t="s">
        <v>137</v>
      </c>
      <c r="E357" s="3">
        <v>2</v>
      </c>
      <c r="F357" s="3">
        <v>2146</v>
      </c>
      <c r="G357" s="3">
        <v>8.2082330030482193</v>
      </c>
      <c r="H357" s="3">
        <v>7.5814756582596301</v>
      </c>
      <c r="I357" s="3">
        <v>7.2607047620921303</v>
      </c>
      <c r="J357" s="3">
        <v>7.9022465544271299</v>
      </c>
      <c r="K357" s="3">
        <v>1.0944275228445</v>
      </c>
      <c r="L357" s="3">
        <v>44.302003831172001</v>
      </c>
      <c r="M357" s="6" t="s">
        <v>154</v>
      </c>
      <c r="N357" s="6" t="s">
        <v>186</v>
      </c>
    </row>
    <row r="358" spans="1:14" x14ac:dyDescent="0.2">
      <c r="A358" s="5" t="str">
        <f t="shared" si="6"/>
        <v>Gynae - Cervix22006-20103</v>
      </c>
      <c r="B358" s="3" t="s">
        <v>48</v>
      </c>
      <c r="C358" s="3">
        <v>2</v>
      </c>
      <c r="D358" s="3" t="s">
        <v>137</v>
      </c>
      <c r="E358" s="3">
        <v>3</v>
      </c>
      <c r="F358" s="3">
        <v>2369</v>
      </c>
      <c r="G358" s="3">
        <v>9.0442596057557996</v>
      </c>
      <c r="H358" s="3">
        <v>8.1686871944101291</v>
      </c>
      <c r="I358" s="3">
        <v>7.8397402876917202</v>
      </c>
      <c r="J358" s="3">
        <v>8.4976341011285292</v>
      </c>
      <c r="K358" s="3">
        <v>1.17919472330299</v>
      </c>
      <c r="L358" s="3">
        <v>79.359294082456003</v>
      </c>
      <c r="M358" s="6" t="s">
        <v>154</v>
      </c>
      <c r="N358" s="6" t="s">
        <v>186</v>
      </c>
    </row>
    <row r="359" spans="1:14" x14ac:dyDescent="0.2">
      <c r="A359" s="5" t="str">
        <f t="shared" si="6"/>
        <v>Gynae - Cervix22006-20104</v>
      </c>
      <c r="B359" s="3" t="s">
        <v>48</v>
      </c>
      <c r="C359" s="3">
        <v>2</v>
      </c>
      <c r="D359" s="3" t="s">
        <v>137</v>
      </c>
      <c r="E359" s="3">
        <v>4</v>
      </c>
      <c r="F359" s="3">
        <v>2719</v>
      </c>
      <c r="G359" s="3">
        <v>10.367714897678001</v>
      </c>
      <c r="H359" s="3">
        <v>9.4569586153286203</v>
      </c>
      <c r="I359" s="3">
        <v>9.1014886137835305</v>
      </c>
      <c r="J359" s="3">
        <v>9.81242861687371</v>
      </c>
      <c r="K359" s="3">
        <v>1.36516375670761</v>
      </c>
      <c r="L359" s="3">
        <v>146.00048048037999</v>
      </c>
      <c r="M359" s="6" t="s">
        <v>154</v>
      </c>
      <c r="N359" s="6" t="s">
        <v>186</v>
      </c>
    </row>
    <row r="360" spans="1:14" x14ac:dyDescent="0.2">
      <c r="A360" s="5" t="str">
        <f t="shared" si="6"/>
        <v>Gynae - Cervix22006-20105</v>
      </c>
      <c r="B360" s="3" t="s">
        <v>48</v>
      </c>
      <c r="C360" s="3">
        <v>2</v>
      </c>
      <c r="D360" s="3" t="s">
        <v>137</v>
      </c>
      <c r="E360" s="3">
        <v>5</v>
      </c>
      <c r="F360" s="3">
        <v>3191</v>
      </c>
      <c r="G360" s="3">
        <v>12.153230643676</v>
      </c>
      <c r="H360" s="3">
        <v>11.9350064218225</v>
      </c>
      <c r="I360" s="3">
        <v>11.5208967953801</v>
      </c>
      <c r="J360" s="3">
        <v>12.3491160482649</v>
      </c>
      <c r="K360" s="3">
        <v>1.7228835258658399</v>
      </c>
      <c r="L360" s="3">
        <v>255.192695905676</v>
      </c>
      <c r="M360" s="6" t="s">
        <v>154</v>
      </c>
      <c r="N360" s="6" t="s">
        <v>186</v>
      </c>
    </row>
    <row r="361" spans="1:14" x14ac:dyDescent="0.2">
      <c r="A361" s="5" t="str">
        <f t="shared" si="6"/>
        <v>Gynae - Cervix22006-20106</v>
      </c>
      <c r="B361" s="3" t="s">
        <v>48</v>
      </c>
      <c r="C361" s="3">
        <v>2</v>
      </c>
      <c r="D361" s="3" t="s">
        <v>137</v>
      </c>
      <c r="E361" s="3">
        <v>6</v>
      </c>
      <c r="F361" s="3">
        <v>12279</v>
      </c>
      <c r="G361" s="3">
        <v>9.3919310179608804</v>
      </c>
      <c r="H361" s="3">
        <v>8.68274528076976</v>
      </c>
      <c r="I361" s="3">
        <v>8.5291663526015107</v>
      </c>
      <c r="J361" s="3">
        <v>8.8363242089380094</v>
      </c>
      <c r="K361" s="3">
        <v>0</v>
      </c>
      <c r="L361" s="3">
        <v>524.85447429968406</v>
      </c>
      <c r="M361" s="6" t="s">
        <v>154</v>
      </c>
      <c r="N361" s="6" t="s">
        <v>186</v>
      </c>
    </row>
    <row r="362" spans="1:14" x14ac:dyDescent="0.2">
      <c r="A362" s="5" t="str">
        <f t="shared" si="6"/>
        <v>Gynae - Cervix31996-20001</v>
      </c>
      <c r="B362" s="11" t="s">
        <v>43</v>
      </c>
      <c r="C362" s="11">
        <v>3</v>
      </c>
      <c r="D362" s="11" t="s">
        <v>137</v>
      </c>
      <c r="E362" s="11">
        <v>1</v>
      </c>
      <c r="F362" s="11">
        <v>1861</v>
      </c>
      <c r="G362" s="11">
        <v>7.59288524212797</v>
      </c>
      <c r="H362" s="11">
        <v>6.7284660527072404</v>
      </c>
      <c r="I362" s="11">
        <v>6.42276358083926</v>
      </c>
      <c r="J362" s="11">
        <v>7.0341685245752199</v>
      </c>
      <c r="K362" s="11">
        <v>1</v>
      </c>
      <c r="L362" s="11">
        <v>0</v>
      </c>
      <c r="M362" s="12" t="s">
        <v>154</v>
      </c>
      <c r="N362" s="12" t="s">
        <v>186</v>
      </c>
    </row>
    <row r="363" spans="1:14" x14ac:dyDescent="0.2">
      <c r="A363" s="5" t="str">
        <f t="shared" si="6"/>
        <v>Gynae - Cervix31996-20002</v>
      </c>
      <c r="B363" s="11" t="s">
        <v>43</v>
      </c>
      <c r="C363" s="11">
        <v>3</v>
      </c>
      <c r="D363" s="11" t="s">
        <v>137</v>
      </c>
      <c r="E363" s="11">
        <v>2</v>
      </c>
      <c r="F363" s="11">
        <v>2198</v>
      </c>
      <c r="G363" s="11">
        <v>8.84757195334182</v>
      </c>
      <c r="H363" s="11">
        <v>7.7847562917139204</v>
      </c>
      <c r="I363" s="11">
        <v>7.4593040641095403</v>
      </c>
      <c r="J363" s="11">
        <v>8.1102085193183004</v>
      </c>
      <c r="K363" s="11">
        <v>1.1569882690545299</v>
      </c>
      <c r="L363" s="11">
        <v>61.035997661924</v>
      </c>
      <c r="M363" s="12" t="s">
        <v>154</v>
      </c>
      <c r="N363" s="12" t="s">
        <v>186</v>
      </c>
    </row>
    <row r="364" spans="1:14" x14ac:dyDescent="0.2">
      <c r="A364" s="5" t="str">
        <f t="shared" si="6"/>
        <v>Gynae - Cervix31996-20003</v>
      </c>
      <c r="B364" s="11" t="s">
        <v>43</v>
      </c>
      <c r="C364" s="11">
        <v>3</v>
      </c>
      <c r="D364" s="11" t="s">
        <v>137</v>
      </c>
      <c r="E364" s="11">
        <v>3</v>
      </c>
      <c r="F364" s="11">
        <v>2477</v>
      </c>
      <c r="G364" s="11">
        <v>9.9146967827949695</v>
      </c>
      <c r="H364" s="11">
        <v>8.5947415123634698</v>
      </c>
      <c r="I364" s="11">
        <v>8.2562670649930592</v>
      </c>
      <c r="J364" s="11">
        <v>8.9332159597338805</v>
      </c>
      <c r="K364" s="11">
        <v>1.27737012344817</v>
      </c>
      <c r="L364" s="11">
        <v>118.15381571186001</v>
      </c>
      <c r="M364" s="12" t="s">
        <v>154</v>
      </c>
      <c r="N364" s="12" t="s">
        <v>186</v>
      </c>
    </row>
    <row r="365" spans="1:14" x14ac:dyDescent="0.2">
      <c r="A365" s="5" t="str">
        <f t="shared" si="6"/>
        <v>Gynae - Cervix31996-20004</v>
      </c>
      <c r="B365" s="11" t="s">
        <v>43</v>
      </c>
      <c r="C365" s="11">
        <v>3</v>
      </c>
      <c r="D365" s="11" t="s">
        <v>137</v>
      </c>
      <c r="E365" s="11">
        <v>4</v>
      </c>
      <c r="F365" s="11">
        <v>3028</v>
      </c>
      <c r="G365" s="11">
        <v>12.0213875889098</v>
      </c>
      <c r="H365" s="11">
        <v>10.7515770536692</v>
      </c>
      <c r="I365" s="11">
        <v>10.3686197932241</v>
      </c>
      <c r="J365" s="11">
        <v>11.134534314114299</v>
      </c>
      <c r="K365" s="11">
        <v>1.5979239501911899</v>
      </c>
      <c r="L365" s="11">
        <v>232.60979747429201</v>
      </c>
      <c r="M365" s="12" t="s">
        <v>154</v>
      </c>
      <c r="N365" s="12" t="s">
        <v>186</v>
      </c>
    </row>
    <row r="366" spans="1:14" x14ac:dyDescent="0.2">
      <c r="A366" s="5" t="str">
        <f t="shared" si="6"/>
        <v>Gynae - Cervix31996-20005</v>
      </c>
      <c r="B366" s="11" t="s">
        <v>43</v>
      </c>
      <c r="C366" s="11">
        <v>3</v>
      </c>
      <c r="D366" s="11" t="s">
        <v>137</v>
      </c>
      <c r="E366" s="11">
        <v>5</v>
      </c>
      <c r="F366" s="11">
        <v>3687</v>
      </c>
      <c r="G366" s="11">
        <v>14.3713084602766</v>
      </c>
      <c r="H366" s="11">
        <v>13.966512793235999</v>
      </c>
      <c r="I366" s="11">
        <v>13.515688317760301</v>
      </c>
      <c r="J366" s="11">
        <v>14.4173372687117</v>
      </c>
      <c r="K366" s="11">
        <v>2.0757350462690498</v>
      </c>
      <c r="L366" s="11">
        <v>375.75111764745202</v>
      </c>
      <c r="M366" s="12" t="s">
        <v>154</v>
      </c>
      <c r="N366" s="12" t="s">
        <v>186</v>
      </c>
    </row>
    <row r="367" spans="1:14" x14ac:dyDescent="0.2">
      <c r="A367" s="5" t="str">
        <f t="shared" si="6"/>
        <v>Gynae - Cervix31996-20006</v>
      </c>
      <c r="B367" s="11" t="s">
        <v>43</v>
      </c>
      <c r="C367" s="11">
        <v>3</v>
      </c>
      <c r="D367" s="11" t="s">
        <v>137</v>
      </c>
      <c r="E367" s="11">
        <v>6</v>
      </c>
      <c r="F367" s="11">
        <v>13251</v>
      </c>
      <c r="G367" s="11">
        <v>10.5855907079555</v>
      </c>
      <c r="H367" s="11">
        <v>9.4809673196250497</v>
      </c>
      <c r="I367" s="11">
        <v>9.3195372649132899</v>
      </c>
      <c r="J367" s="11">
        <v>9.6423973743368094</v>
      </c>
      <c r="K367" s="11">
        <v>0</v>
      </c>
      <c r="L367" s="11">
        <v>787.55072849552801</v>
      </c>
      <c r="M367" s="12" t="s">
        <v>154</v>
      </c>
      <c r="N367" s="12" t="s">
        <v>186</v>
      </c>
    </row>
    <row r="368" spans="1:14" x14ac:dyDescent="0.2">
      <c r="A368" s="5" t="str">
        <f t="shared" si="6"/>
        <v>Gynae - Cervix32001-20051</v>
      </c>
      <c r="B368" s="11" t="s">
        <v>47</v>
      </c>
      <c r="C368" s="11">
        <v>3</v>
      </c>
      <c r="D368" s="11" t="s">
        <v>137</v>
      </c>
      <c r="E368" s="11">
        <v>1</v>
      </c>
      <c r="F368" s="11">
        <v>1727</v>
      </c>
      <c r="G368" s="11">
        <v>6.8644852045501299</v>
      </c>
      <c r="H368" s="11">
        <v>6.1662114227964002</v>
      </c>
      <c r="I368" s="11">
        <v>5.8753887148346902</v>
      </c>
      <c r="J368" s="11">
        <v>6.4570341307581103</v>
      </c>
      <c r="K368" s="11">
        <v>1</v>
      </c>
      <c r="L368" s="11">
        <v>0</v>
      </c>
      <c r="M368" s="12" t="s">
        <v>154</v>
      </c>
      <c r="N368" s="12" t="s">
        <v>186</v>
      </c>
    </row>
    <row r="369" spans="1:14" x14ac:dyDescent="0.2">
      <c r="A369" s="5" t="str">
        <f t="shared" si="6"/>
        <v>Gynae - Cervix32001-20052</v>
      </c>
      <c r="B369" s="11" t="s">
        <v>47</v>
      </c>
      <c r="C369" s="11">
        <v>3</v>
      </c>
      <c r="D369" s="11" t="s">
        <v>137</v>
      </c>
      <c r="E369" s="11">
        <v>2</v>
      </c>
      <c r="F369" s="11">
        <v>2003</v>
      </c>
      <c r="G369" s="11">
        <v>7.89187648531676</v>
      </c>
      <c r="H369" s="11">
        <v>6.8396235574726303</v>
      </c>
      <c r="I369" s="11">
        <v>6.5400884056410202</v>
      </c>
      <c r="J369" s="11">
        <v>7.1391587093042403</v>
      </c>
      <c r="K369" s="11">
        <v>1.10921003003346</v>
      </c>
      <c r="L369" s="11">
        <v>43.922212145640003</v>
      </c>
      <c r="M369" s="12" t="s">
        <v>154</v>
      </c>
      <c r="N369" s="12" t="s">
        <v>186</v>
      </c>
    </row>
    <row r="370" spans="1:14" x14ac:dyDescent="0.2">
      <c r="A370" s="5" t="str">
        <f t="shared" si="6"/>
        <v>Gynae - Cervix32001-20053</v>
      </c>
      <c r="B370" s="11" t="s">
        <v>47</v>
      </c>
      <c r="C370" s="11">
        <v>3</v>
      </c>
      <c r="D370" s="11" t="s">
        <v>137</v>
      </c>
      <c r="E370" s="11">
        <v>3</v>
      </c>
      <c r="F370" s="11">
        <v>2292</v>
      </c>
      <c r="G370" s="11">
        <v>8.9865666120428198</v>
      </c>
      <c r="H370" s="11">
        <v>7.8734939390918104</v>
      </c>
      <c r="I370" s="11">
        <v>7.5511524096477496</v>
      </c>
      <c r="J370" s="11">
        <v>8.1958354685358703</v>
      </c>
      <c r="K370" s="11">
        <v>1.27687706425109</v>
      </c>
      <c r="L370" s="11">
        <v>99.024951046347994</v>
      </c>
      <c r="M370" s="12" t="s">
        <v>154</v>
      </c>
      <c r="N370" s="12" t="s">
        <v>186</v>
      </c>
    </row>
    <row r="371" spans="1:14" x14ac:dyDescent="0.2">
      <c r="A371" s="5" t="str">
        <f t="shared" si="6"/>
        <v>Gynae - Cervix32001-20054</v>
      </c>
      <c r="B371" s="11" t="s">
        <v>47</v>
      </c>
      <c r="C371" s="11">
        <v>3</v>
      </c>
      <c r="D371" s="11" t="s">
        <v>137</v>
      </c>
      <c r="E371" s="11">
        <v>4</v>
      </c>
      <c r="F371" s="11">
        <v>2717</v>
      </c>
      <c r="G371" s="11">
        <v>10.6001461782396</v>
      </c>
      <c r="H371" s="11">
        <v>9.4990464325705002</v>
      </c>
      <c r="I371" s="11">
        <v>9.1418630360698394</v>
      </c>
      <c r="J371" s="11">
        <v>9.8562298290711592</v>
      </c>
      <c r="K371" s="11">
        <v>1.5404996327976399</v>
      </c>
      <c r="L371" s="11">
        <v>187.54948206481399</v>
      </c>
      <c r="M371" s="12" t="s">
        <v>154</v>
      </c>
      <c r="N371" s="12" t="s">
        <v>186</v>
      </c>
    </row>
    <row r="372" spans="1:14" x14ac:dyDescent="0.2">
      <c r="A372" s="5" t="str">
        <f t="shared" si="6"/>
        <v>Gynae - Cervix32001-20055</v>
      </c>
      <c r="B372" s="11" t="s">
        <v>47</v>
      </c>
      <c r="C372" s="11">
        <v>3</v>
      </c>
      <c r="D372" s="11" t="s">
        <v>137</v>
      </c>
      <c r="E372" s="11">
        <v>5</v>
      </c>
      <c r="F372" s="11">
        <v>3066</v>
      </c>
      <c r="G372" s="11">
        <v>11.941162550457801</v>
      </c>
      <c r="H372" s="11">
        <v>11.8272046205204</v>
      </c>
      <c r="I372" s="11">
        <v>11.4085536458551</v>
      </c>
      <c r="J372" s="11">
        <v>12.2458555951857</v>
      </c>
      <c r="K372" s="11">
        <v>1.91806667166736</v>
      </c>
      <c r="L372" s="11">
        <v>278.28224305168999</v>
      </c>
      <c r="M372" s="12" t="s">
        <v>154</v>
      </c>
      <c r="N372" s="12" t="s">
        <v>186</v>
      </c>
    </row>
    <row r="373" spans="1:14" x14ac:dyDescent="0.2">
      <c r="A373" s="5" t="str">
        <f t="shared" si="6"/>
        <v>Gynae - Cervix32001-20056</v>
      </c>
      <c r="B373" s="11" t="s">
        <v>47</v>
      </c>
      <c r="C373" s="11">
        <v>3</v>
      </c>
      <c r="D373" s="11" t="s">
        <v>137</v>
      </c>
      <c r="E373" s="11">
        <v>6</v>
      </c>
      <c r="F373" s="11">
        <v>11805</v>
      </c>
      <c r="G373" s="11">
        <v>9.2696303916858191</v>
      </c>
      <c r="H373" s="11">
        <v>8.3058040216518698</v>
      </c>
      <c r="I373" s="11">
        <v>8.1559719600447291</v>
      </c>
      <c r="J373" s="11">
        <v>8.4556360832590105</v>
      </c>
      <c r="K373" s="11">
        <v>0</v>
      </c>
      <c r="L373" s="11">
        <v>608.77888830849201</v>
      </c>
      <c r="M373" s="12" t="s">
        <v>154</v>
      </c>
      <c r="N373" s="12" t="s">
        <v>186</v>
      </c>
    </row>
    <row r="374" spans="1:14" x14ac:dyDescent="0.2">
      <c r="A374" s="5" t="str">
        <f t="shared" si="6"/>
        <v>Gynae - Cervix32006-20101</v>
      </c>
      <c r="B374" s="11" t="s">
        <v>48</v>
      </c>
      <c r="C374" s="11">
        <v>3</v>
      </c>
      <c r="D374" s="11" t="s">
        <v>137</v>
      </c>
      <c r="E374" s="11">
        <v>1</v>
      </c>
      <c r="F374" s="11">
        <v>1854</v>
      </c>
      <c r="G374" s="11">
        <v>7.1527893679457302</v>
      </c>
      <c r="H374" s="11">
        <v>6.9273437482226496</v>
      </c>
      <c r="I374" s="11">
        <v>6.6120118209614001</v>
      </c>
      <c r="J374" s="11">
        <v>7.2426756754839001</v>
      </c>
      <c r="K374" s="11">
        <v>1</v>
      </c>
      <c r="L374" s="11">
        <v>0</v>
      </c>
      <c r="M374" s="12" t="s">
        <v>154</v>
      </c>
      <c r="N374" s="12" t="s">
        <v>186</v>
      </c>
    </row>
    <row r="375" spans="1:14" x14ac:dyDescent="0.2">
      <c r="A375" s="5" t="str">
        <f t="shared" si="6"/>
        <v>Gynae - Cervix32006-20102</v>
      </c>
      <c r="B375" s="11" t="s">
        <v>48</v>
      </c>
      <c r="C375" s="11">
        <v>3</v>
      </c>
      <c r="D375" s="11" t="s">
        <v>137</v>
      </c>
      <c r="E375" s="11">
        <v>2</v>
      </c>
      <c r="F375" s="11">
        <v>2146</v>
      </c>
      <c r="G375" s="11">
        <v>8.2082330030482193</v>
      </c>
      <c r="H375" s="11">
        <v>7.5814756582596301</v>
      </c>
      <c r="I375" s="11">
        <v>7.2607047620921303</v>
      </c>
      <c r="J375" s="11">
        <v>7.9022465544271299</v>
      </c>
      <c r="K375" s="11">
        <v>1.0944275228445</v>
      </c>
      <c r="L375" s="11">
        <v>44.302003831172001</v>
      </c>
      <c r="M375" s="12" t="s">
        <v>154</v>
      </c>
      <c r="N375" s="12" t="s">
        <v>186</v>
      </c>
    </row>
    <row r="376" spans="1:14" x14ac:dyDescent="0.2">
      <c r="A376" s="5" t="str">
        <f t="shared" si="6"/>
        <v>Gynae - Cervix32006-20103</v>
      </c>
      <c r="B376" s="11" t="s">
        <v>48</v>
      </c>
      <c r="C376" s="11">
        <v>3</v>
      </c>
      <c r="D376" s="11" t="s">
        <v>137</v>
      </c>
      <c r="E376" s="11">
        <v>3</v>
      </c>
      <c r="F376" s="11">
        <v>2369</v>
      </c>
      <c r="G376" s="11">
        <v>9.0442596057557996</v>
      </c>
      <c r="H376" s="11">
        <v>8.1686871944101291</v>
      </c>
      <c r="I376" s="11">
        <v>7.8397402876917202</v>
      </c>
      <c r="J376" s="11">
        <v>8.4976341011285292</v>
      </c>
      <c r="K376" s="11">
        <v>1.17919472330299</v>
      </c>
      <c r="L376" s="11">
        <v>79.359294082456003</v>
      </c>
      <c r="M376" s="12" t="s">
        <v>154</v>
      </c>
      <c r="N376" s="12" t="s">
        <v>186</v>
      </c>
    </row>
    <row r="377" spans="1:14" x14ac:dyDescent="0.2">
      <c r="A377" s="5" t="str">
        <f t="shared" si="6"/>
        <v>Gynae - Cervix32006-20104</v>
      </c>
      <c r="B377" s="11" t="s">
        <v>48</v>
      </c>
      <c r="C377" s="11">
        <v>3</v>
      </c>
      <c r="D377" s="11" t="s">
        <v>137</v>
      </c>
      <c r="E377" s="11">
        <v>4</v>
      </c>
      <c r="F377" s="11">
        <v>2719</v>
      </c>
      <c r="G377" s="11">
        <v>10.367714897678001</v>
      </c>
      <c r="H377" s="11">
        <v>9.4569586153286203</v>
      </c>
      <c r="I377" s="11">
        <v>9.1014886137835305</v>
      </c>
      <c r="J377" s="11">
        <v>9.81242861687371</v>
      </c>
      <c r="K377" s="11">
        <v>1.36516375670761</v>
      </c>
      <c r="L377" s="11">
        <v>146.00048048037999</v>
      </c>
      <c r="M377" s="12" t="s">
        <v>154</v>
      </c>
      <c r="N377" s="12" t="s">
        <v>186</v>
      </c>
    </row>
    <row r="378" spans="1:14" x14ac:dyDescent="0.2">
      <c r="A378" s="5" t="str">
        <f t="shared" si="6"/>
        <v>Gynae - Cervix32006-20105</v>
      </c>
      <c r="B378" s="11" t="s">
        <v>48</v>
      </c>
      <c r="C378" s="11">
        <v>3</v>
      </c>
      <c r="D378" s="11" t="s">
        <v>137</v>
      </c>
      <c r="E378" s="11">
        <v>5</v>
      </c>
      <c r="F378" s="11">
        <v>3191</v>
      </c>
      <c r="G378" s="11">
        <v>12.153230643676</v>
      </c>
      <c r="H378" s="11">
        <v>11.9350064218225</v>
      </c>
      <c r="I378" s="11">
        <v>11.5208967953801</v>
      </c>
      <c r="J378" s="11">
        <v>12.3491160482649</v>
      </c>
      <c r="K378" s="11">
        <v>1.7228835258658399</v>
      </c>
      <c r="L378" s="11">
        <v>255.192695905676</v>
      </c>
      <c r="M378" s="12" t="s">
        <v>154</v>
      </c>
      <c r="N378" s="12" t="s">
        <v>186</v>
      </c>
    </row>
    <row r="379" spans="1:14" x14ac:dyDescent="0.2">
      <c r="A379" s="5" t="str">
        <f t="shared" si="6"/>
        <v>Gynae - Cervix32006-20106</v>
      </c>
      <c r="B379" s="11" t="s">
        <v>48</v>
      </c>
      <c r="C379" s="11">
        <v>3</v>
      </c>
      <c r="D379" s="11" t="s">
        <v>137</v>
      </c>
      <c r="E379" s="11">
        <v>6</v>
      </c>
      <c r="F379" s="11">
        <v>12279</v>
      </c>
      <c r="G379" s="11">
        <v>9.3919310179608804</v>
      </c>
      <c r="H379" s="11">
        <v>8.68274528076976</v>
      </c>
      <c r="I379" s="11">
        <v>8.5291663526015107</v>
      </c>
      <c r="J379" s="11">
        <v>8.8363242089380094</v>
      </c>
      <c r="K379" s="11">
        <v>0</v>
      </c>
      <c r="L379" s="11">
        <v>524.85447429968406</v>
      </c>
      <c r="M379" s="12" t="s">
        <v>154</v>
      </c>
      <c r="N379" s="12" t="s">
        <v>186</v>
      </c>
    </row>
    <row r="380" spans="1:14" x14ac:dyDescent="0.2">
      <c r="A380" s="5" t="str">
        <f t="shared" si="6"/>
        <v>LowerGI - Colorectum11996-20001</v>
      </c>
      <c r="B380" s="3" t="s">
        <v>43</v>
      </c>
      <c r="C380" s="3">
        <v>1</v>
      </c>
      <c r="D380" s="3" t="s">
        <v>159</v>
      </c>
      <c r="E380" s="3">
        <v>1</v>
      </c>
      <c r="F380" s="3">
        <v>14434</v>
      </c>
      <c r="G380" s="3">
        <v>61.211511258524602</v>
      </c>
      <c r="H380" s="3">
        <v>52.422834549975498</v>
      </c>
      <c r="I380" s="3">
        <v>51.567603970934201</v>
      </c>
      <c r="J380" s="3">
        <v>53.278065129016802</v>
      </c>
      <c r="K380" s="3">
        <v>1</v>
      </c>
      <c r="L380" s="3">
        <v>0</v>
      </c>
      <c r="M380" s="6" t="s">
        <v>100</v>
      </c>
      <c r="N380" s="6" t="s">
        <v>179</v>
      </c>
    </row>
    <row r="381" spans="1:14" x14ac:dyDescent="0.2">
      <c r="A381" s="5" t="str">
        <f t="shared" si="6"/>
        <v>LowerGI - Colorectum11996-20002</v>
      </c>
      <c r="B381" s="3" t="s">
        <v>43</v>
      </c>
      <c r="C381" s="3">
        <v>1</v>
      </c>
      <c r="D381" s="3" t="s">
        <v>159</v>
      </c>
      <c r="E381" s="3">
        <v>2</v>
      </c>
      <c r="F381" s="3">
        <v>16066</v>
      </c>
      <c r="G381" s="3">
        <v>67.980424548879697</v>
      </c>
      <c r="H381" s="3">
        <v>55.514518777635601</v>
      </c>
      <c r="I381" s="3">
        <v>54.6560811027665</v>
      </c>
      <c r="J381" s="3">
        <v>56.372956452504802</v>
      </c>
      <c r="K381" s="3">
        <v>1.0589759072396701</v>
      </c>
      <c r="L381" s="3">
        <v>191.89019952962201</v>
      </c>
      <c r="M381" s="6" t="s">
        <v>100</v>
      </c>
      <c r="N381" s="6" t="s">
        <v>179</v>
      </c>
    </row>
    <row r="382" spans="1:14" x14ac:dyDescent="0.2">
      <c r="A382" s="5" t="str">
        <f t="shared" si="6"/>
        <v>LowerGI - Colorectum11996-20003</v>
      </c>
      <c r="B382" s="3" t="s">
        <v>43</v>
      </c>
      <c r="C382" s="3">
        <v>1</v>
      </c>
      <c r="D382" s="3" t="s">
        <v>159</v>
      </c>
      <c r="E382" s="3">
        <v>3</v>
      </c>
      <c r="F382" s="3">
        <v>15872</v>
      </c>
      <c r="G382" s="3">
        <v>67.032346021037696</v>
      </c>
      <c r="H382" s="3">
        <v>55.530115344709401</v>
      </c>
      <c r="I382" s="3">
        <v>54.666204711322997</v>
      </c>
      <c r="J382" s="3">
        <v>56.394025978095797</v>
      </c>
      <c r="K382" s="3">
        <v>1.0592734220003199</v>
      </c>
      <c r="L382" s="3">
        <v>211.20465032985399</v>
      </c>
      <c r="M382" s="6" t="s">
        <v>100</v>
      </c>
      <c r="N382" s="6" t="s">
        <v>179</v>
      </c>
    </row>
    <row r="383" spans="1:14" x14ac:dyDescent="0.2">
      <c r="A383" s="5" t="str">
        <f t="shared" si="6"/>
        <v>LowerGI - Colorectum11996-20004</v>
      </c>
      <c r="B383" s="3" t="s">
        <v>43</v>
      </c>
      <c r="C383" s="3">
        <v>1</v>
      </c>
      <c r="D383" s="3" t="s">
        <v>159</v>
      </c>
      <c r="E383" s="3">
        <v>4</v>
      </c>
      <c r="F383" s="3">
        <v>15085</v>
      </c>
      <c r="G383" s="3">
        <v>63.363192231324</v>
      </c>
      <c r="H383" s="3">
        <v>56.191413199996703</v>
      </c>
      <c r="I383" s="3">
        <v>55.294700400714099</v>
      </c>
      <c r="J383" s="3">
        <v>57.088125999279299</v>
      </c>
      <c r="K383" s="3">
        <v>1.07188811292584</v>
      </c>
      <c r="L383" s="3">
        <v>236.540007539296</v>
      </c>
      <c r="M383" s="6" t="s">
        <v>100</v>
      </c>
      <c r="N383" s="6" t="s">
        <v>179</v>
      </c>
    </row>
    <row r="384" spans="1:14" x14ac:dyDescent="0.2">
      <c r="A384" s="5" t="str">
        <f t="shared" si="6"/>
        <v>LowerGI - Colorectum11996-20005</v>
      </c>
      <c r="B384" s="3" t="s">
        <v>43</v>
      </c>
      <c r="C384" s="3">
        <v>1</v>
      </c>
      <c r="D384" s="3" t="s">
        <v>159</v>
      </c>
      <c r="E384" s="3">
        <v>5</v>
      </c>
      <c r="F384" s="3">
        <v>14212</v>
      </c>
      <c r="G384" s="3">
        <v>58.344288282199201</v>
      </c>
      <c r="H384" s="3">
        <v>57.405284448009503</v>
      </c>
      <c r="I384" s="3">
        <v>56.461483639168897</v>
      </c>
      <c r="J384" s="3">
        <v>58.349085256850103</v>
      </c>
      <c r="K384" s="3">
        <v>1.0950435042440201</v>
      </c>
      <c r="L384" s="3">
        <v>274.097820750408</v>
      </c>
      <c r="M384" s="6" t="s">
        <v>100</v>
      </c>
      <c r="N384" s="6" t="s">
        <v>179</v>
      </c>
    </row>
    <row r="385" spans="1:14" x14ac:dyDescent="0.2">
      <c r="A385" s="5" t="str">
        <f t="shared" si="6"/>
        <v>LowerGI - Colorectum11996-20006</v>
      </c>
      <c r="B385" s="3" t="s">
        <v>43</v>
      </c>
      <c r="C385" s="3">
        <v>1</v>
      </c>
      <c r="D385" s="3" t="s">
        <v>159</v>
      </c>
      <c r="E385" s="3">
        <v>6</v>
      </c>
      <c r="F385" s="3">
        <v>75669</v>
      </c>
      <c r="G385" s="3">
        <v>63.556429624564899</v>
      </c>
      <c r="H385" s="3">
        <v>55.403964129192303</v>
      </c>
      <c r="I385" s="3">
        <v>55.009199790507203</v>
      </c>
      <c r="J385" s="3">
        <v>55.798728467877403</v>
      </c>
      <c r="K385" s="3">
        <v>0</v>
      </c>
      <c r="L385" s="3">
        <v>913.73267814917995</v>
      </c>
      <c r="M385" s="6" t="s">
        <v>100</v>
      </c>
      <c r="N385" s="6" t="s">
        <v>179</v>
      </c>
    </row>
    <row r="386" spans="1:14" x14ac:dyDescent="0.2">
      <c r="A386" s="5" t="str">
        <f t="shared" si="6"/>
        <v>LowerGI - Colorectum12001-20051</v>
      </c>
      <c r="B386" s="3" t="s">
        <v>47</v>
      </c>
      <c r="C386" s="3">
        <v>1</v>
      </c>
      <c r="D386" s="3" t="s">
        <v>159</v>
      </c>
      <c r="E386" s="3">
        <v>1</v>
      </c>
      <c r="F386" s="3">
        <v>15969</v>
      </c>
      <c r="G386" s="3">
        <v>64.8553020905062</v>
      </c>
      <c r="H386" s="3">
        <v>52.2355892325551</v>
      </c>
      <c r="I386" s="3">
        <v>51.425405145392901</v>
      </c>
      <c r="J386" s="3">
        <v>53.045773319717298</v>
      </c>
      <c r="K386" s="3">
        <v>1</v>
      </c>
      <c r="L386" s="3">
        <v>0</v>
      </c>
      <c r="M386" s="6" t="s">
        <v>100</v>
      </c>
      <c r="N386" s="6" t="s">
        <v>179</v>
      </c>
    </row>
    <row r="387" spans="1:14" x14ac:dyDescent="0.2">
      <c r="A387" s="5" t="str">
        <f t="shared" si="6"/>
        <v>LowerGI - Colorectum12001-20052</v>
      </c>
      <c r="B387" s="3" t="s">
        <v>47</v>
      </c>
      <c r="C387" s="3">
        <v>1</v>
      </c>
      <c r="D387" s="3" t="s">
        <v>159</v>
      </c>
      <c r="E387" s="3">
        <v>2</v>
      </c>
      <c r="F387" s="3">
        <v>16993</v>
      </c>
      <c r="G387" s="3">
        <v>69.621685846123896</v>
      </c>
      <c r="H387" s="3">
        <v>52.570528225517897</v>
      </c>
      <c r="I387" s="3">
        <v>51.7800982831399</v>
      </c>
      <c r="J387" s="3">
        <v>53.360958167895902</v>
      </c>
      <c r="K387" s="3">
        <v>1.0064120841342801</v>
      </c>
      <c r="L387" s="3">
        <v>23.51369387494</v>
      </c>
      <c r="M387" s="6" t="s">
        <v>100</v>
      </c>
      <c r="N387" s="6" t="s">
        <v>179</v>
      </c>
    </row>
    <row r="388" spans="1:14" x14ac:dyDescent="0.2">
      <c r="A388" s="5" t="str">
        <f t="shared" si="6"/>
        <v>LowerGI - Colorectum12001-20053</v>
      </c>
      <c r="B388" s="3" t="s">
        <v>47</v>
      </c>
      <c r="C388" s="3">
        <v>1</v>
      </c>
      <c r="D388" s="3" t="s">
        <v>159</v>
      </c>
      <c r="E388" s="3">
        <v>3</v>
      </c>
      <c r="F388" s="3">
        <v>16708</v>
      </c>
      <c r="G388" s="3">
        <v>68.6632178070995</v>
      </c>
      <c r="H388" s="3">
        <v>53.448298356429298</v>
      </c>
      <c r="I388" s="3">
        <v>52.637845567466002</v>
      </c>
      <c r="J388" s="3">
        <v>54.258751145392601</v>
      </c>
      <c r="K388" s="3">
        <v>1.02321614710758</v>
      </c>
      <c r="L388" s="3">
        <v>86.363436006002004</v>
      </c>
      <c r="M388" s="6" t="s">
        <v>100</v>
      </c>
      <c r="N388" s="6" t="s">
        <v>179</v>
      </c>
    </row>
    <row r="389" spans="1:14" x14ac:dyDescent="0.2">
      <c r="A389" s="5" t="str">
        <f t="shared" si="6"/>
        <v>LowerGI - Colorectum12001-20054</v>
      </c>
      <c r="B389" s="3" t="s">
        <v>47</v>
      </c>
      <c r="C389" s="3">
        <v>1</v>
      </c>
      <c r="D389" s="3" t="s">
        <v>159</v>
      </c>
      <c r="E389" s="3">
        <v>4</v>
      </c>
      <c r="F389" s="3">
        <v>15688</v>
      </c>
      <c r="G389" s="3">
        <v>64.387869108754202</v>
      </c>
      <c r="H389" s="3">
        <v>55.491790317401197</v>
      </c>
      <c r="I389" s="3">
        <v>54.623427902777202</v>
      </c>
      <c r="J389" s="3">
        <v>56.360152732025199</v>
      </c>
      <c r="K389" s="3">
        <v>1.06233683074483</v>
      </c>
      <c r="L389" s="3">
        <v>185.27222760534599</v>
      </c>
      <c r="M389" s="6" t="s">
        <v>100</v>
      </c>
      <c r="N389" s="6" t="s">
        <v>179</v>
      </c>
    </row>
    <row r="390" spans="1:14" x14ac:dyDescent="0.2">
      <c r="A390" s="5" t="str">
        <f t="shared" si="6"/>
        <v>LowerGI - Colorectum12001-20055</v>
      </c>
      <c r="B390" s="3" t="s">
        <v>47</v>
      </c>
      <c r="C390" s="3">
        <v>1</v>
      </c>
      <c r="D390" s="3" t="s">
        <v>159</v>
      </c>
      <c r="E390" s="3">
        <v>5</v>
      </c>
      <c r="F390" s="3">
        <v>13786</v>
      </c>
      <c r="G390" s="3">
        <v>56.3851014905242</v>
      </c>
      <c r="H390" s="3">
        <v>57.030309188336602</v>
      </c>
      <c r="I390" s="3">
        <v>56.078296667200398</v>
      </c>
      <c r="J390" s="3">
        <v>57.982321709472799</v>
      </c>
      <c r="K390" s="3">
        <v>1.09179029137462</v>
      </c>
      <c r="L390" s="3">
        <v>232.346908086198</v>
      </c>
      <c r="M390" s="6" t="s">
        <v>100</v>
      </c>
      <c r="N390" s="6" t="s">
        <v>179</v>
      </c>
    </row>
    <row r="391" spans="1:14" x14ac:dyDescent="0.2">
      <c r="A391" s="5" t="str">
        <f t="shared" si="6"/>
        <v>LowerGI - Colorectum12001-20056</v>
      </c>
      <c r="B391" s="3" t="s">
        <v>47</v>
      </c>
      <c r="C391" s="3">
        <v>1</v>
      </c>
      <c r="D391" s="3" t="s">
        <v>159</v>
      </c>
      <c r="E391" s="3">
        <v>6</v>
      </c>
      <c r="F391" s="3">
        <v>79144</v>
      </c>
      <c r="G391" s="3">
        <v>64.777646048243597</v>
      </c>
      <c r="H391" s="3">
        <v>53.988302643313901</v>
      </c>
      <c r="I391" s="3">
        <v>53.612165045113599</v>
      </c>
      <c r="J391" s="3">
        <v>54.364440241514203</v>
      </c>
      <c r="K391" s="3">
        <v>0</v>
      </c>
      <c r="L391" s="3">
        <v>527.49626557248598</v>
      </c>
      <c r="M391" s="6" t="s">
        <v>100</v>
      </c>
      <c r="N391" s="6" t="s">
        <v>179</v>
      </c>
    </row>
    <row r="392" spans="1:14" x14ac:dyDescent="0.2">
      <c r="A392" s="5" t="str">
        <f t="shared" si="6"/>
        <v>LowerGI - Colorectum12006-20101</v>
      </c>
      <c r="B392" s="3" t="s">
        <v>48</v>
      </c>
      <c r="C392" s="3">
        <v>1</v>
      </c>
      <c r="D392" s="3" t="s">
        <v>159</v>
      </c>
      <c r="E392" s="3">
        <v>1</v>
      </c>
      <c r="F392" s="3">
        <v>18461</v>
      </c>
      <c r="G392" s="3">
        <v>72.272749943488606</v>
      </c>
      <c r="H392" s="3">
        <v>53.357015930880202</v>
      </c>
      <c r="I392" s="3">
        <v>52.587318577482698</v>
      </c>
      <c r="J392" s="3">
        <v>54.126713284277699</v>
      </c>
      <c r="K392" s="3">
        <v>1</v>
      </c>
      <c r="L392" s="3">
        <v>0</v>
      </c>
      <c r="M392" s="6" t="s">
        <v>100</v>
      </c>
      <c r="N392" s="6" t="s">
        <v>179</v>
      </c>
    </row>
    <row r="393" spans="1:14" x14ac:dyDescent="0.2">
      <c r="A393" s="5" t="str">
        <f t="shared" si="6"/>
        <v>LowerGI - Colorectum12006-20102</v>
      </c>
      <c r="B393" s="3" t="s">
        <v>48</v>
      </c>
      <c r="C393" s="3">
        <v>1</v>
      </c>
      <c r="D393" s="3" t="s">
        <v>159</v>
      </c>
      <c r="E393" s="3">
        <v>2</v>
      </c>
      <c r="F393" s="3">
        <v>19911</v>
      </c>
      <c r="G393" s="3">
        <v>78.593646218226993</v>
      </c>
      <c r="H393" s="3">
        <v>55.085348271455302</v>
      </c>
      <c r="I393" s="3">
        <v>54.320199941401199</v>
      </c>
      <c r="J393" s="3">
        <v>55.850496601509398</v>
      </c>
      <c r="K393" s="3">
        <v>1.0323918478277301</v>
      </c>
      <c r="L393" s="3">
        <v>124.03002373079001</v>
      </c>
      <c r="M393" s="6" t="s">
        <v>100</v>
      </c>
      <c r="N393" s="6" t="s">
        <v>179</v>
      </c>
    </row>
    <row r="394" spans="1:14" x14ac:dyDescent="0.2">
      <c r="A394" s="5" t="str">
        <f t="shared" si="6"/>
        <v>LowerGI - Colorectum12006-20103</v>
      </c>
      <c r="B394" s="3" t="s">
        <v>48</v>
      </c>
      <c r="C394" s="3">
        <v>1</v>
      </c>
      <c r="D394" s="3" t="s">
        <v>159</v>
      </c>
      <c r="E394" s="3">
        <v>3</v>
      </c>
      <c r="F394" s="3">
        <v>18931</v>
      </c>
      <c r="G394" s="3">
        <v>74.898851338618698</v>
      </c>
      <c r="H394" s="3">
        <v>55.976194619543001</v>
      </c>
      <c r="I394" s="3">
        <v>55.1788011685233</v>
      </c>
      <c r="J394" s="3">
        <v>56.773588070562703</v>
      </c>
      <c r="K394" s="3">
        <v>1.04908780303711</v>
      </c>
      <c r="L394" s="3">
        <v>181.01474160600199</v>
      </c>
      <c r="M394" s="6" t="s">
        <v>100</v>
      </c>
      <c r="N394" s="6" t="s">
        <v>179</v>
      </c>
    </row>
    <row r="395" spans="1:14" x14ac:dyDescent="0.2">
      <c r="A395" s="5" t="str">
        <f t="shared" si="6"/>
        <v>LowerGI - Colorectum12006-20104</v>
      </c>
      <c r="B395" s="3" t="s">
        <v>48</v>
      </c>
      <c r="C395" s="3">
        <v>1</v>
      </c>
      <c r="D395" s="3" t="s">
        <v>159</v>
      </c>
      <c r="E395" s="3">
        <v>4</v>
      </c>
      <c r="F395" s="3">
        <v>17133</v>
      </c>
      <c r="G395" s="3">
        <v>67.817697889790196</v>
      </c>
      <c r="H395" s="3">
        <v>58.006093621857801</v>
      </c>
      <c r="I395" s="3">
        <v>57.137507305734403</v>
      </c>
      <c r="J395" s="3">
        <v>58.874679937981199</v>
      </c>
      <c r="K395" s="3">
        <v>1.08713151606904</v>
      </c>
      <c r="L395" s="3">
        <v>258.45014507984001</v>
      </c>
      <c r="M395" s="6" t="s">
        <v>100</v>
      </c>
      <c r="N395" s="6" t="s">
        <v>179</v>
      </c>
    </row>
    <row r="396" spans="1:14" x14ac:dyDescent="0.2">
      <c r="A396" s="5" t="str">
        <f t="shared" si="6"/>
        <v>LowerGI - Colorectum12006-20105</v>
      </c>
      <c r="B396" s="3" t="s">
        <v>48</v>
      </c>
      <c r="C396" s="3">
        <v>1</v>
      </c>
      <c r="D396" s="3" t="s">
        <v>159</v>
      </c>
      <c r="E396" s="3">
        <v>5</v>
      </c>
      <c r="F396" s="3">
        <v>14873</v>
      </c>
      <c r="G396" s="3">
        <v>58.967757763797401</v>
      </c>
      <c r="H396" s="3">
        <v>60.498552357012301</v>
      </c>
      <c r="I396" s="3">
        <v>59.526249044983501</v>
      </c>
      <c r="J396" s="3">
        <v>61.4708556690411</v>
      </c>
      <c r="K396" s="3">
        <v>1.13384437456891</v>
      </c>
      <c r="L396" s="3">
        <v>338.15966388151799</v>
      </c>
      <c r="M396" s="6" t="s">
        <v>100</v>
      </c>
      <c r="N396" s="6" t="s">
        <v>179</v>
      </c>
    </row>
    <row r="397" spans="1:14" x14ac:dyDescent="0.2">
      <c r="A397" s="5" t="str">
        <f t="shared" si="6"/>
        <v>LowerGI - Colorectum12006-20106</v>
      </c>
      <c r="B397" s="3" t="s">
        <v>48</v>
      </c>
      <c r="C397" s="3">
        <v>1</v>
      </c>
      <c r="D397" s="3" t="s">
        <v>159</v>
      </c>
      <c r="E397" s="3">
        <v>6</v>
      </c>
      <c r="F397" s="3">
        <v>89309</v>
      </c>
      <c r="G397" s="3">
        <v>70.522721035042295</v>
      </c>
      <c r="H397" s="3">
        <v>56.273010370953401</v>
      </c>
      <c r="I397" s="3">
        <v>55.9039404882638</v>
      </c>
      <c r="J397" s="3">
        <v>56.642080253643002</v>
      </c>
      <c r="K397" s="3">
        <v>0</v>
      </c>
      <c r="L397" s="3">
        <v>901.65457429815001</v>
      </c>
      <c r="M397" s="6" t="s">
        <v>100</v>
      </c>
      <c r="N397" s="6" t="s">
        <v>179</v>
      </c>
    </row>
    <row r="398" spans="1:14" x14ac:dyDescent="0.2">
      <c r="A398" s="5" t="str">
        <f t="shared" si="6"/>
        <v>LowerGI - Colorectum21996-20001</v>
      </c>
      <c r="B398" s="3" t="s">
        <v>43</v>
      </c>
      <c r="C398" s="3">
        <v>2</v>
      </c>
      <c r="D398" s="3" t="s">
        <v>159</v>
      </c>
      <c r="E398" s="3">
        <v>1</v>
      </c>
      <c r="F398" s="3">
        <v>12282</v>
      </c>
      <c r="G398" s="3">
        <v>50.110594596354503</v>
      </c>
      <c r="H398" s="3">
        <v>34.197568683983597</v>
      </c>
      <c r="I398" s="3">
        <v>33.592761758775602</v>
      </c>
      <c r="J398" s="3">
        <v>34.8023756091916</v>
      </c>
      <c r="K398" s="3">
        <v>1</v>
      </c>
      <c r="L398" s="3">
        <v>0</v>
      </c>
      <c r="M398" s="6" t="s">
        <v>100</v>
      </c>
      <c r="N398" s="6" t="s">
        <v>179</v>
      </c>
    </row>
    <row r="399" spans="1:14" x14ac:dyDescent="0.2">
      <c r="A399" s="5" t="str">
        <f t="shared" si="6"/>
        <v>LowerGI - Colorectum21996-20002</v>
      </c>
      <c r="B399" s="3" t="s">
        <v>43</v>
      </c>
      <c r="C399" s="3">
        <v>2</v>
      </c>
      <c r="D399" s="3" t="s">
        <v>159</v>
      </c>
      <c r="E399" s="3">
        <v>2</v>
      </c>
      <c r="F399" s="3">
        <v>14230</v>
      </c>
      <c r="G399" s="3">
        <v>57.279776567813499</v>
      </c>
      <c r="H399" s="3">
        <v>36.302139783866998</v>
      </c>
      <c r="I399" s="3">
        <v>35.705673573506303</v>
      </c>
      <c r="J399" s="3">
        <v>36.898605994227701</v>
      </c>
      <c r="K399" s="3">
        <v>1.0615415417198699</v>
      </c>
      <c r="L399" s="3">
        <v>222.03534205557401</v>
      </c>
      <c r="M399" s="6" t="s">
        <v>100</v>
      </c>
      <c r="N399" s="6" t="s">
        <v>179</v>
      </c>
    </row>
    <row r="400" spans="1:14" x14ac:dyDescent="0.2">
      <c r="A400" s="5" t="str">
        <f t="shared" si="6"/>
        <v>LowerGI - Colorectum21996-20003</v>
      </c>
      <c r="B400" s="3" t="s">
        <v>43</v>
      </c>
      <c r="C400" s="3">
        <v>2</v>
      </c>
      <c r="D400" s="3" t="s">
        <v>159</v>
      </c>
      <c r="E400" s="3">
        <v>3</v>
      </c>
      <c r="F400" s="3">
        <v>14664</v>
      </c>
      <c r="G400" s="3">
        <v>58.695645386720003</v>
      </c>
      <c r="H400" s="3">
        <v>36.727334478669803</v>
      </c>
      <c r="I400" s="3">
        <v>36.1328791073906</v>
      </c>
      <c r="J400" s="3">
        <v>37.321789849948999</v>
      </c>
      <c r="K400" s="3">
        <v>1.07397501904488</v>
      </c>
      <c r="L400" s="3">
        <v>299.14472885074002</v>
      </c>
      <c r="M400" s="6" t="s">
        <v>100</v>
      </c>
      <c r="N400" s="6" t="s">
        <v>179</v>
      </c>
    </row>
    <row r="401" spans="1:14" x14ac:dyDescent="0.2">
      <c r="A401" s="5" t="str">
        <f t="shared" si="6"/>
        <v>LowerGI - Colorectum21996-20004</v>
      </c>
      <c r="B401" s="3" t="s">
        <v>43</v>
      </c>
      <c r="C401" s="3">
        <v>2</v>
      </c>
      <c r="D401" s="3" t="s">
        <v>159</v>
      </c>
      <c r="E401" s="3">
        <v>4</v>
      </c>
      <c r="F401" s="3">
        <v>14004</v>
      </c>
      <c r="G401" s="3">
        <v>55.596932561127304</v>
      </c>
      <c r="H401" s="3">
        <v>36.405671722051899</v>
      </c>
      <c r="I401" s="3">
        <v>35.802697051436702</v>
      </c>
      <c r="J401" s="3">
        <v>37.008646392667103</v>
      </c>
      <c r="K401" s="3">
        <v>1.06456900660024</v>
      </c>
      <c r="L401" s="3">
        <v>286.04270392773799</v>
      </c>
      <c r="M401" s="6" t="s">
        <v>100</v>
      </c>
      <c r="N401" s="6" t="s">
        <v>179</v>
      </c>
    </row>
    <row r="402" spans="1:14" x14ac:dyDescent="0.2">
      <c r="A402" s="5" t="str">
        <f t="shared" si="6"/>
        <v>LowerGI - Colorectum21996-20005</v>
      </c>
      <c r="B402" s="3" t="s">
        <v>43</v>
      </c>
      <c r="C402" s="3">
        <v>2</v>
      </c>
      <c r="D402" s="3" t="s">
        <v>159</v>
      </c>
      <c r="E402" s="3">
        <v>5</v>
      </c>
      <c r="F402" s="3">
        <v>11935</v>
      </c>
      <c r="G402" s="3">
        <v>46.520630993599603</v>
      </c>
      <c r="H402" s="3">
        <v>34.455151778873699</v>
      </c>
      <c r="I402" s="3">
        <v>33.836994443665603</v>
      </c>
      <c r="J402" s="3">
        <v>35.073309114081802</v>
      </c>
      <c r="K402" s="3">
        <v>1.00753220491405</v>
      </c>
      <c r="L402" s="3">
        <v>101.14644340661999</v>
      </c>
      <c r="M402" s="6" t="s">
        <v>100</v>
      </c>
      <c r="N402" s="6" t="s">
        <v>179</v>
      </c>
    </row>
    <row r="403" spans="1:14" x14ac:dyDescent="0.2">
      <c r="A403" s="5" t="str">
        <f t="shared" si="6"/>
        <v>LowerGI - Colorectum21996-20006</v>
      </c>
      <c r="B403" s="3" t="s">
        <v>43</v>
      </c>
      <c r="C403" s="3">
        <v>2</v>
      </c>
      <c r="D403" s="3" t="s">
        <v>159</v>
      </c>
      <c r="E403" s="3">
        <v>6</v>
      </c>
      <c r="F403" s="3">
        <v>67115</v>
      </c>
      <c r="G403" s="3">
        <v>53.614966445131401</v>
      </c>
      <c r="H403" s="3">
        <v>35.691070664060803</v>
      </c>
      <c r="I403" s="3">
        <v>35.421044497954199</v>
      </c>
      <c r="J403" s="3">
        <v>35.961096830167399</v>
      </c>
      <c r="K403" s="3">
        <v>0</v>
      </c>
      <c r="L403" s="3">
        <v>908.36921824067213</v>
      </c>
      <c r="M403" s="6" t="s">
        <v>100</v>
      </c>
      <c r="N403" s="6" t="s">
        <v>179</v>
      </c>
    </row>
    <row r="404" spans="1:14" x14ac:dyDescent="0.2">
      <c r="A404" s="5" t="str">
        <f t="shared" si="6"/>
        <v>LowerGI - Colorectum22001-20051</v>
      </c>
      <c r="B404" s="3" t="s">
        <v>47</v>
      </c>
      <c r="C404" s="3">
        <v>2</v>
      </c>
      <c r="D404" s="3" t="s">
        <v>159</v>
      </c>
      <c r="E404" s="3">
        <v>1</v>
      </c>
      <c r="F404" s="3">
        <v>12566</v>
      </c>
      <c r="G404" s="3">
        <v>49.9473775798361</v>
      </c>
      <c r="H404" s="3">
        <v>33.524610873934002</v>
      </c>
      <c r="I404" s="3">
        <v>32.938443975991703</v>
      </c>
      <c r="J404" s="3">
        <v>34.1107777718763</v>
      </c>
      <c r="K404" s="3">
        <v>1</v>
      </c>
      <c r="L404" s="3">
        <v>0</v>
      </c>
      <c r="M404" s="6" t="s">
        <v>100</v>
      </c>
      <c r="N404" s="6" t="s">
        <v>179</v>
      </c>
    </row>
    <row r="405" spans="1:14" x14ac:dyDescent="0.2">
      <c r="A405" s="5" t="str">
        <f t="shared" si="6"/>
        <v>LowerGI - Colorectum22001-20052</v>
      </c>
      <c r="B405" s="3" t="s">
        <v>47</v>
      </c>
      <c r="C405" s="3">
        <v>2</v>
      </c>
      <c r="D405" s="3" t="s">
        <v>159</v>
      </c>
      <c r="E405" s="3">
        <v>2</v>
      </c>
      <c r="F405" s="3">
        <v>14415</v>
      </c>
      <c r="G405" s="3">
        <v>56.795506508158297</v>
      </c>
      <c r="H405" s="3">
        <v>34.6268695227322</v>
      </c>
      <c r="I405" s="3">
        <v>34.061591659450599</v>
      </c>
      <c r="J405" s="3">
        <v>35.192147386013801</v>
      </c>
      <c r="K405" s="3">
        <v>1.03287908852822</v>
      </c>
      <c r="L405" s="3">
        <v>103.37168851065</v>
      </c>
      <c r="M405" s="6" t="s">
        <v>100</v>
      </c>
      <c r="N405" s="6" t="s">
        <v>179</v>
      </c>
    </row>
    <row r="406" spans="1:14" x14ac:dyDescent="0.2">
      <c r="A406" s="5" t="str">
        <f t="shared" si="6"/>
        <v>LowerGI - Colorectum22001-20053</v>
      </c>
      <c r="B406" s="3" t="s">
        <v>47</v>
      </c>
      <c r="C406" s="3">
        <v>2</v>
      </c>
      <c r="D406" s="3" t="s">
        <v>159</v>
      </c>
      <c r="E406" s="3">
        <v>3</v>
      </c>
      <c r="F406" s="3">
        <v>14497</v>
      </c>
      <c r="G406" s="3">
        <v>56.840425905228997</v>
      </c>
      <c r="H406" s="3">
        <v>34.369947599043499</v>
      </c>
      <c r="I406" s="3">
        <v>33.810453034282901</v>
      </c>
      <c r="J406" s="3">
        <v>34.929442163804097</v>
      </c>
      <c r="K406" s="3">
        <v>1.0252154075192199</v>
      </c>
      <c r="L406" s="3">
        <v>92.125301172031996</v>
      </c>
      <c r="M406" s="6" t="s">
        <v>100</v>
      </c>
      <c r="N406" s="6" t="s">
        <v>179</v>
      </c>
    </row>
    <row r="407" spans="1:14" x14ac:dyDescent="0.2">
      <c r="A407" s="5" t="str">
        <f t="shared" ref="A407:A470" si="7">D407&amp;C407&amp;B407&amp;E407</f>
        <v>LowerGI - Colorectum22001-20054</v>
      </c>
      <c r="B407" s="3" t="s">
        <v>47</v>
      </c>
      <c r="C407" s="3">
        <v>2</v>
      </c>
      <c r="D407" s="3" t="s">
        <v>159</v>
      </c>
      <c r="E407" s="3">
        <v>4</v>
      </c>
      <c r="F407" s="3">
        <v>13607</v>
      </c>
      <c r="G407" s="3">
        <v>53.086562034341704</v>
      </c>
      <c r="H407" s="3">
        <v>34.4637023491305</v>
      </c>
      <c r="I407" s="3">
        <v>33.884624690516198</v>
      </c>
      <c r="J407" s="3">
        <v>35.042780007744803</v>
      </c>
      <c r="K407" s="3">
        <v>1.02801200224897</v>
      </c>
      <c r="L407" s="3">
        <v>91.884334616089902</v>
      </c>
      <c r="M407" s="6" t="s">
        <v>100</v>
      </c>
      <c r="N407" s="6" t="s">
        <v>179</v>
      </c>
    </row>
    <row r="408" spans="1:14" x14ac:dyDescent="0.2">
      <c r="A408" s="5" t="str">
        <f t="shared" si="7"/>
        <v>LowerGI - Colorectum22001-20055</v>
      </c>
      <c r="B408" s="3" t="s">
        <v>47</v>
      </c>
      <c r="C408" s="3">
        <v>2</v>
      </c>
      <c r="D408" s="3" t="s">
        <v>159</v>
      </c>
      <c r="E408" s="3">
        <v>5</v>
      </c>
      <c r="F408" s="3">
        <v>11081</v>
      </c>
      <c r="G408" s="3">
        <v>43.157215336471999</v>
      </c>
      <c r="H408" s="3">
        <v>33.697427399284003</v>
      </c>
      <c r="I408" s="3">
        <v>33.070000202068996</v>
      </c>
      <c r="J408" s="3">
        <v>34.324854596499002</v>
      </c>
      <c r="K408" s="3">
        <v>1.0051549151756001</v>
      </c>
      <c r="L408" s="3">
        <v>11.767983102096</v>
      </c>
      <c r="M408" s="6" t="s">
        <v>100</v>
      </c>
      <c r="N408" s="6" t="s">
        <v>179</v>
      </c>
    </row>
    <row r="409" spans="1:14" x14ac:dyDescent="0.2">
      <c r="A409" s="5" t="str">
        <f t="shared" si="7"/>
        <v>LowerGI - Colorectum22001-20056</v>
      </c>
      <c r="B409" s="3" t="s">
        <v>47</v>
      </c>
      <c r="C409" s="3">
        <v>2</v>
      </c>
      <c r="D409" s="3" t="s">
        <v>159</v>
      </c>
      <c r="E409" s="3">
        <v>6</v>
      </c>
      <c r="F409" s="3">
        <v>66166</v>
      </c>
      <c r="G409" s="3">
        <v>51.955473485496299</v>
      </c>
      <c r="H409" s="3">
        <v>34.160293843230299</v>
      </c>
      <c r="I409" s="3">
        <v>33.900002197772601</v>
      </c>
      <c r="J409" s="3">
        <v>34.420585488687998</v>
      </c>
      <c r="K409" s="3">
        <v>0</v>
      </c>
      <c r="L409" s="3">
        <v>299.14930740086794</v>
      </c>
      <c r="M409" s="6" t="s">
        <v>100</v>
      </c>
      <c r="N409" s="6" t="s">
        <v>179</v>
      </c>
    </row>
    <row r="410" spans="1:14" x14ac:dyDescent="0.2">
      <c r="A410" s="5" t="str">
        <f t="shared" si="7"/>
        <v>LowerGI - Colorectum22006-20101</v>
      </c>
      <c r="B410" s="3" t="s">
        <v>48</v>
      </c>
      <c r="C410" s="3">
        <v>2</v>
      </c>
      <c r="D410" s="3" t="s">
        <v>159</v>
      </c>
      <c r="E410" s="3">
        <v>1</v>
      </c>
      <c r="F410" s="3">
        <v>14575</v>
      </c>
      <c r="G410" s="3">
        <v>56.230800991267003</v>
      </c>
      <c r="H410" s="3">
        <v>35.626152329212402</v>
      </c>
      <c r="I410" s="3">
        <v>35.047762416467002</v>
      </c>
      <c r="J410" s="3">
        <v>36.204542241957803</v>
      </c>
      <c r="K410" s="3">
        <v>1</v>
      </c>
      <c r="L410" s="3">
        <v>0</v>
      </c>
      <c r="M410" s="6" t="s">
        <v>100</v>
      </c>
      <c r="N410" s="6" t="s">
        <v>179</v>
      </c>
    </row>
    <row r="411" spans="1:14" x14ac:dyDescent="0.2">
      <c r="A411" s="5" t="str">
        <f t="shared" si="7"/>
        <v>LowerGI - Colorectum22006-20102</v>
      </c>
      <c r="B411" s="3" t="s">
        <v>48</v>
      </c>
      <c r="C411" s="3">
        <v>2</v>
      </c>
      <c r="D411" s="3" t="s">
        <v>159</v>
      </c>
      <c r="E411" s="3">
        <v>2</v>
      </c>
      <c r="F411" s="3">
        <v>15862</v>
      </c>
      <c r="G411" s="3">
        <v>60.670546083108498</v>
      </c>
      <c r="H411" s="3">
        <v>35.678071024831603</v>
      </c>
      <c r="I411" s="3">
        <v>35.122833941365897</v>
      </c>
      <c r="J411" s="3">
        <v>36.233308108297301</v>
      </c>
      <c r="K411" s="3">
        <v>1.0014573197559899</v>
      </c>
      <c r="L411" s="3">
        <v>-16.587496664212001</v>
      </c>
      <c r="M411" s="6" t="s">
        <v>100</v>
      </c>
      <c r="N411" s="6" t="s">
        <v>179</v>
      </c>
    </row>
    <row r="412" spans="1:14" x14ac:dyDescent="0.2">
      <c r="A412" s="5" t="str">
        <f t="shared" si="7"/>
        <v>LowerGI - Colorectum22006-20103</v>
      </c>
      <c r="B412" s="3" t="s">
        <v>48</v>
      </c>
      <c r="C412" s="3">
        <v>2</v>
      </c>
      <c r="D412" s="3" t="s">
        <v>159</v>
      </c>
      <c r="E412" s="3">
        <v>3</v>
      </c>
      <c r="F412" s="3">
        <v>15801</v>
      </c>
      <c r="G412" s="3">
        <v>60.3243334869343</v>
      </c>
      <c r="H412" s="3">
        <v>36.583800540291001</v>
      </c>
      <c r="I412" s="3">
        <v>36.013370215145798</v>
      </c>
      <c r="J412" s="3">
        <v>37.154230865436197</v>
      </c>
      <c r="K412" s="3">
        <v>1.02688048381507</v>
      </c>
      <c r="L412" s="3">
        <v>50.174891306863998</v>
      </c>
      <c r="M412" s="6" t="s">
        <v>100</v>
      </c>
      <c r="N412" s="6" t="s">
        <v>179</v>
      </c>
    </row>
    <row r="413" spans="1:14" x14ac:dyDescent="0.2">
      <c r="A413" s="5" t="str">
        <f t="shared" si="7"/>
        <v>LowerGI - Colorectum22006-20104</v>
      </c>
      <c r="B413" s="3" t="s">
        <v>48</v>
      </c>
      <c r="C413" s="3">
        <v>2</v>
      </c>
      <c r="D413" s="3" t="s">
        <v>159</v>
      </c>
      <c r="E413" s="3">
        <v>4</v>
      </c>
      <c r="F413" s="3">
        <v>14278</v>
      </c>
      <c r="G413" s="3">
        <v>54.442895663496401</v>
      </c>
      <c r="H413" s="3">
        <v>36.147495866217398</v>
      </c>
      <c r="I413" s="3">
        <v>35.554569723469697</v>
      </c>
      <c r="J413" s="3">
        <v>36.740422008965098</v>
      </c>
      <c r="K413" s="3">
        <v>1.01463373120362</v>
      </c>
      <c r="L413" s="3">
        <v>20.299823439404101</v>
      </c>
      <c r="M413" s="6" t="s">
        <v>100</v>
      </c>
      <c r="N413" s="6" t="s">
        <v>179</v>
      </c>
    </row>
    <row r="414" spans="1:14" x14ac:dyDescent="0.2">
      <c r="A414" s="5" t="str">
        <f t="shared" si="7"/>
        <v>LowerGI - Colorectum22006-20105</v>
      </c>
      <c r="B414" s="3" t="s">
        <v>48</v>
      </c>
      <c r="C414" s="3">
        <v>2</v>
      </c>
      <c r="D414" s="3" t="s">
        <v>159</v>
      </c>
      <c r="E414" s="3">
        <v>5</v>
      </c>
      <c r="F414" s="3">
        <v>11592</v>
      </c>
      <c r="G414" s="3">
        <v>44.149247766058302</v>
      </c>
      <c r="H414" s="3">
        <v>36.300962590397901</v>
      </c>
      <c r="I414" s="3">
        <v>35.640124562524598</v>
      </c>
      <c r="J414" s="3">
        <v>36.961800618271198</v>
      </c>
      <c r="K414" s="3">
        <v>1.01894142973818</v>
      </c>
      <c r="L414" s="3">
        <v>-9.4546575664799608</v>
      </c>
      <c r="M414" s="6" t="s">
        <v>100</v>
      </c>
      <c r="N414" s="6" t="s">
        <v>179</v>
      </c>
    </row>
    <row r="415" spans="1:14" x14ac:dyDescent="0.2">
      <c r="A415" s="5" t="str">
        <f t="shared" si="7"/>
        <v>LowerGI - Colorectum22006-20106</v>
      </c>
      <c r="B415" s="3" t="s">
        <v>48</v>
      </c>
      <c r="C415" s="3">
        <v>2</v>
      </c>
      <c r="D415" s="3" t="s">
        <v>159</v>
      </c>
      <c r="E415" s="3">
        <v>6</v>
      </c>
      <c r="F415" s="3">
        <v>72108</v>
      </c>
      <c r="G415" s="3">
        <v>55.153787917837199</v>
      </c>
      <c r="H415" s="3">
        <v>36.036183742713902</v>
      </c>
      <c r="I415" s="3">
        <v>35.773155042422999</v>
      </c>
      <c r="J415" s="3">
        <v>36.299212443004798</v>
      </c>
      <c r="K415" s="3">
        <v>0</v>
      </c>
      <c r="L415" s="3">
        <v>44.432560515576142</v>
      </c>
      <c r="M415" s="6" t="s">
        <v>100</v>
      </c>
      <c r="N415" s="6" t="s">
        <v>179</v>
      </c>
    </row>
    <row r="416" spans="1:14" x14ac:dyDescent="0.2">
      <c r="A416" s="5" t="str">
        <f t="shared" si="7"/>
        <v>LowerGI - Colorectum31996-20001</v>
      </c>
      <c r="B416" s="3" t="s">
        <v>43</v>
      </c>
      <c r="C416" s="3">
        <v>3</v>
      </c>
      <c r="D416" s="3" t="s">
        <v>159</v>
      </c>
      <c r="E416" s="3">
        <v>1</v>
      </c>
      <c r="F416" s="3">
        <v>26716</v>
      </c>
      <c r="G416" s="3">
        <v>55.553800755615697</v>
      </c>
      <c r="H416" s="3">
        <v>42.285543759450903</v>
      </c>
      <c r="I416" s="3">
        <v>41.778480348415201</v>
      </c>
      <c r="J416" s="3">
        <v>42.792607170486598</v>
      </c>
      <c r="K416" s="3">
        <v>1</v>
      </c>
      <c r="L416" s="3">
        <v>0</v>
      </c>
      <c r="M416" s="6" t="s">
        <v>100</v>
      </c>
      <c r="N416" s="6" t="s">
        <v>179</v>
      </c>
    </row>
    <row r="417" spans="1:14" x14ac:dyDescent="0.2">
      <c r="A417" s="5" t="str">
        <f t="shared" si="7"/>
        <v>LowerGI - Colorectum31996-20002</v>
      </c>
      <c r="B417" s="3" t="s">
        <v>43</v>
      </c>
      <c r="C417" s="3">
        <v>3</v>
      </c>
      <c r="D417" s="3" t="s">
        <v>159</v>
      </c>
      <c r="E417" s="3">
        <v>2</v>
      </c>
      <c r="F417" s="3">
        <v>30296</v>
      </c>
      <c r="G417" s="3">
        <v>62.496585956899999</v>
      </c>
      <c r="H417" s="3">
        <v>44.7860316805466</v>
      </c>
      <c r="I417" s="3">
        <v>44.2817118932875</v>
      </c>
      <c r="J417" s="3">
        <v>45.290351467805699</v>
      </c>
      <c r="K417" s="3">
        <v>1.0591333987643701</v>
      </c>
      <c r="L417" s="3">
        <v>405.30152696932203</v>
      </c>
      <c r="M417" s="6" t="s">
        <v>100</v>
      </c>
      <c r="N417" s="6" t="s">
        <v>179</v>
      </c>
    </row>
    <row r="418" spans="1:14" x14ac:dyDescent="0.2">
      <c r="A418" s="5" t="str">
        <f t="shared" si="7"/>
        <v>LowerGI - Colorectum31996-20003</v>
      </c>
      <c r="B418" s="3" t="s">
        <v>43</v>
      </c>
      <c r="C418" s="3">
        <v>3</v>
      </c>
      <c r="D418" s="3" t="s">
        <v>159</v>
      </c>
      <c r="E418" s="3">
        <v>3</v>
      </c>
      <c r="F418" s="3">
        <v>30536</v>
      </c>
      <c r="G418" s="3">
        <v>62.752209227735399</v>
      </c>
      <c r="H418" s="3">
        <v>44.940651518159598</v>
      </c>
      <c r="I418" s="3">
        <v>44.436583246179502</v>
      </c>
      <c r="J418" s="3">
        <v>45.4447197901397</v>
      </c>
      <c r="K418" s="3">
        <v>1.0627899637240801</v>
      </c>
      <c r="L418" s="3">
        <v>489.07587965778799</v>
      </c>
      <c r="M418" s="6" t="s">
        <v>100</v>
      </c>
      <c r="N418" s="6" t="s">
        <v>179</v>
      </c>
    </row>
    <row r="419" spans="1:14" x14ac:dyDescent="0.2">
      <c r="A419" s="5" t="str">
        <f t="shared" si="7"/>
        <v>LowerGI - Colorectum31996-20004</v>
      </c>
      <c r="B419" s="3" t="s">
        <v>43</v>
      </c>
      <c r="C419" s="3">
        <v>3</v>
      </c>
      <c r="D419" s="3" t="s">
        <v>159</v>
      </c>
      <c r="E419" s="3">
        <v>4</v>
      </c>
      <c r="F419" s="3">
        <v>29089</v>
      </c>
      <c r="G419" s="3">
        <v>59.370592528473502</v>
      </c>
      <c r="H419" s="3">
        <v>45.024711737770701</v>
      </c>
      <c r="I419" s="3">
        <v>44.507292446756601</v>
      </c>
      <c r="J419" s="3">
        <v>45.542131028784802</v>
      </c>
      <c r="K419" s="3">
        <v>1.0647778823397001</v>
      </c>
      <c r="L419" s="3">
        <v>489.28018365857599</v>
      </c>
      <c r="M419" s="6" t="s">
        <v>100</v>
      </c>
      <c r="N419" s="6" t="s">
        <v>179</v>
      </c>
    </row>
    <row r="420" spans="1:14" x14ac:dyDescent="0.2">
      <c r="A420" s="5" t="str">
        <f t="shared" si="7"/>
        <v>LowerGI - Colorectum31996-20005</v>
      </c>
      <c r="B420" s="3" t="s">
        <v>43</v>
      </c>
      <c r="C420" s="3">
        <v>3</v>
      </c>
      <c r="D420" s="3" t="s">
        <v>159</v>
      </c>
      <c r="E420" s="3">
        <v>5</v>
      </c>
      <c r="F420" s="3">
        <v>26147</v>
      </c>
      <c r="G420" s="3">
        <v>52.279217528451703</v>
      </c>
      <c r="H420" s="3">
        <v>44.583624373641896</v>
      </c>
      <c r="I420" s="3">
        <v>44.0432179422206</v>
      </c>
      <c r="J420" s="3">
        <v>45.1240308050632</v>
      </c>
      <c r="K420" s="3">
        <v>1.0543467201761401</v>
      </c>
      <c r="L420" s="3">
        <v>348.342923293632</v>
      </c>
      <c r="M420" s="6" t="s">
        <v>100</v>
      </c>
      <c r="N420" s="6" t="s">
        <v>179</v>
      </c>
    </row>
    <row r="421" spans="1:14" x14ac:dyDescent="0.2">
      <c r="A421" s="5" t="str">
        <f t="shared" si="7"/>
        <v>LowerGI - Colorectum31996-20006</v>
      </c>
      <c r="B421" s="3" t="s">
        <v>43</v>
      </c>
      <c r="C421" s="3">
        <v>3</v>
      </c>
      <c r="D421" s="3" t="s">
        <v>159</v>
      </c>
      <c r="E421" s="3">
        <v>6</v>
      </c>
      <c r="F421" s="3">
        <v>142784</v>
      </c>
      <c r="G421" s="3">
        <v>58.461110593150003</v>
      </c>
      <c r="H421" s="3">
        <v>44.363036070403503</v>
      </c>
      <c r="I421" s="3">
        <v>44.132924975162602</v>
      </c>
      <c r="J421" s="3">
        <v>44.593147165644403</v>
      </c>
      <c r="K421" s="3">
        <v>0</v>
      </c>
      <c r="L421" s="3">
        <v>1732.0005135793181</v>
      </c>
      <c r="M421" s="6" t="s">
        <v>100</v>
      </c>
      <c r="N421" s="6" t="s">
        <v>179</v>
      </c>
    </row>
    <row r="422" spans="1:14" x14ac:dyDescent="0.2">
      <c r="A422" s="5" t="str">
        <f t="shared" si="7"/>
        <v>LowerGI - Colorectum32001-20051</v>
      </c>
      <c r="B422" s="3" t="s">
        <v>47</v>
      </c>
      <c r="C422" s="3">
        <v>3</v>
      </c>
      <c r="D422" s="3" t="s">
        <v>159</v>
      </c>
      <c r="E422" s="3">
        <v>1</v>
      </c>
      <c r="F422" s="3">
        <v>28535</v>
      </c>
      <c r="G422" s="3">
        <v>57.321085845170998</v>
      </c>
      <c r="H422" s="3">
        <v>42.073750970024498</v>
      </c>
      <c r="I422" s="3">
        <v>41.585572788846001</v>
      </c>
      <c r="J422" s="3">
        <v>42.561929151203003</v>
      </c>
      <c r="K422" s="3">
        <v>1</v>
      </c>
      <c r="L422" s="3">
        <v>0</v>
      </c>
      <c r="M422" s="6" t="s">
        <v>100</v>
      </c>
      <c r="N422" s="6" t="s">
        <v>179</v>
      </c>
    </row>
    <row r="423" spans="1:14" x14ac:dyDescent="0.2">
      <c r="A423" s="5" t="str">
        <f t="shared" si="7"/>
        <v>LowerGI - Colorectum32001-20052</v>
      </c>
      <c r="B423" s="3" t="s">
        <v>47</v>
      </c>
      <c r="C423" s="3">
        <v>3</v>
      </c>
      <c r="D423" s="3" t="s">
        <v>159</v>
      </c>
      <c r="E423" s="3">
        <v>2</v>
      </c>
      <c r="F423" s="3">
        <v>31408</v>
      </c>
      <c r="G423" s="3">
        <v>63.0832788056372</v>
      </c>
      <c r="H423" s="3">
        <v>42.725613542691299</v>
      </c>
      <c r="I423" s="3">
        <v>42.253089143954597</v>
      </c>
      <c r="J423" s="3">
        <v>43.198137941428001</v>
      </c>
      <c r="K423" s="3">
        <v>1.0154933315342201</v>
      </c>
      <c r="L423" s="3">
        <v>104.40461415923799</v>
      </c>
      <c r="M423" s="6" t="s">
        <v>100</v>
      </c>
      <c r="N423" s="6" t="s">
        <v>179</v>
      </c>
    </row>
    <row r="424" spans="1:14" x14ac:dyDescent="0.2">
      <c r="A424" s="5" t="str">
        <f t="shared" si="7"/>
        <v>LowerGI - Colorectum32001-20053</v>
      </c>
      <c r="B424" s="3" t="s">
        <v>47</v>
      </c>
      <c r="C424" s="3">
        <v>3</v>
      </c>
      <c r="D424" s="3" t="s">
        <v>159</v>
      </c>
      <c r="E424" s="3">
        <v>3</v>
      </c>
      <c r="F424" s="3">
        <v>31205</v>
      </c>
      <c r="G424" s="3">
        <v>62.612870710130501</v>
      </c>
      <c r="H424" s="3">
        <v>42.8158414116307</v>
      </c>
      <c r="I424" s="3">
        <v>42.340781415316499</v>
      </c>
      <c r="J424" s="3">
        <v>43.290901407944901</v>
      </c>
      <c r="K424" s="3">
        <v>1.0176378484089701</v>
      </c>
      <c r="L424" s="3">
        <v>130.07571989210999</v>
      </c>
      <c r="M424" s="6" t="s">
        <v>100</v>
      </c>
      <c r="N424" s="6" t="s">
        <v>179</v>
      </c>
    </row>
    <row r="425" spans="1:14" x14ac:dyDescent="0.2">
      <c r="A425" s="5" t="str">
        <f t="shared" si="7"/>
        <v>LowerGI - Colorectum32001-20054</v>
      </c>
      <c r="B425" s="3" t="s">
        <v>47</v>
      </c>
      <c r="C425" s="3">
        <v>3</v>
      </c>
      <c r="D425" s="3" t="s">
        <v>159</v>
      </c>
      <c r="E425" s="3">
        <v>4</v>
      </c>
      <c r="F425" s="3">
        <v>29295</v>
      </c>
      <c r="G425" s="3">
        <v>58.594031269351298</v>
      </c>
      <c r="H425" s="3">
        <v>43.6692025481589</v>
      </c>
      <c r="I425" s="3">
        <v>43.169128195490302</v>
      </c>
      <c r="J425" s="3">
        <v>44.169276900827498</v>
      </c>
      <c r="K425" s="3">
        <v>1.03792035512287</v>
      </c>
      <c r="L425" s="3">
        <v>212.23345803569001</v>
      </c>
      <c r="M425" s="6" t="s">
        <v>100</v>
      </c>
      <c r="N425" s="6" t="s">
        <v>179</v>
      </c>
    </row>
    <row r="426" spans="1:14" x14ac:dyDescent="0.2">
      <c r="A426" s="5" t="str">
        <f t="shared" si="7"/>
        <v>LowerGI - Colorectum32001-20055</v>
      </c>
      <c r="B426" s="3" t="s">
        <v>47</v>
      </c>
      <c r="C426" s="3">
        <v>3</v>
      </c>
      <c r="D426" s="3" t="s">
        <v>159</v>
      </c>
      <c r="E426" s="3">
        <v>5</v>
      </c>
      <c r="F426" s="3">
        <v>24867</v>
      </c>
      <c r="G426" s="3">
        <v>49.609368368223301</v>
      </c>
      <c r="H426" s="3">
        <v>44.035951727706703</v>
      </c>
      <c r="I426" s="3">
        <v>43.488618566916102</v>
      </c>
      <c r="J426" s="3">
        <v>44.583284888497303</v>
      </c>
      <c r="K426" s="3">
        <v>1.0466371719288901</v>
      </c>
      <c r="L426" s="3">
        <v>193.90236038965401</v>
      </c>
      <c r="M426" s="6" t="s">
        <v>100</v>
      </c>
      <c r="N426" s="6" t="s">
        <v>179</v>
      </c>
    </row>
    <row r="427" spans="1:14" x14ac:dyDescent="0.2">
      <c r="A427" s="5" t="str">
        <f t="shared" si="7"/>
        <v>LowerGI - Colorectum32001-20056</v>
      </c>
      <c r="B427" s="3" t="s">
        <v>47</v>
      </c>
      <c r="C427" s="3">
        <v>3</v>
      </c>
      <c r="D427" s="3" t="s">
        <v>159</v>
      </c>
      <c r="E427" s="3">
        <v>6</v>
      </c>
      <c r="F427" s="3">
        <v>145310</v>
      </c>
      <c r="G427" s="3">
        <v>58.233640901481898</v>
      </c>
      <c r="H427" s="3">
        <v>43.011536302430898</v>
      </c>
      <c r="I427" s="3">
        <v>42.790383078357301</v>
      </c>
      <c r="J427" s="3">
        <v>43.232689526504501</v>
      </c>
      <c r="K427" s="3">
        <v>0</v>
      </c>
      <c r="L427" s="3">
        <v>640.61615247669192</v>
      </c>
      <c r="M427" s="6" t="s">
        <v>100</v>
      </c>
      <c r="N427" s="6" t="s">
        <v>179</v>
      </c>
    </row>
    <row r="428" spans="1:14" x14ac:dyDescent="0.2">
      <c r="A428" s="5" t="str">
        <f t="shared" si="7"/>
        <v>LowerGI - Colorectum32006-20101</v>
      </c>
      <c r="B428" s="3" t="s">
        <v>48</v>
      </c>
      <c r="C428" s="3">
        <v>3</v>
      </c>
      <c r="D428" s="3" t="s">
        <v>159</v>
      </c>
      <c r="E428" s="3">
        <v>1</v>
      </c>
      <c r="F428" s="3">
        <v>33036</v>
      </c>
      <c r="G428" s="3">
        <v>64.193103799914596</v>
      </c>
      <c r="H428" s="3">
        <v>43.916186902626997</v>
      </c>
      <c r="I428" s="3">
        <v>43.442613866055297</v>
      </c>
      <c r="J428" s="3">
        <v>44.389759939198697</v>
      </c>
      <c r="K428" s="3">
        <v>1</v>
      </c>
      <c r="L428" s="3">
        <v>0</v>
      </c>
      <c r="M428" s="6" t="s">
        <v>100</v>
      </c>
      <c r="N428" s="6" t="s">
        <v>179</v>
      </c>
    </row>
    <row r="429" spans="1:14" x14ac:dyDescent="0.2">
      <c r="A429" s="5" t="str">
        <f t="shared" si="7"/>
        <v>LowerGI - Colorectum32006-20102</v>
      </c>
      <c r="B429" s="3" t="s">
        <v>48</v>
      </c>
      <c r="C429" s="3">
        <v>3</v>
      </c>
      <c r="D429" s="3" t="s">
        <v>159</v>
      </c>
      <c r="E429" s="3">
        <v>2</v>
      </c>
      <c r="F429" s="3">
        <v>35773</v>
      </c>
      <c r="G429" s="3">
        <v>69.491023948188499</v>
      </c>
      <c r="H429" s="3">
        <v>44.625726816105598</v>
      </c>
      <c r="I429" s="3">
        <v>44.163277978038899</v>
      </c>
      <c r="J429" s="3">
        <v>45.088175654172304</v>
      </c>
      <c r="K429" s="3">
        <v>1.0161566830711399</v>
      </c>
      <c r="L429" s="3">
        <v>83.524814438544098</v>
      </c>
      <c r="M429" s="6" t="s">
        <v>100</v>
      </c>
      <c r="N429" s="6" t="s">
        <v>179</v>
      </c>
    </row>
    <row r="430" spans="1:14" x14ac:dyDescent="0.2">
      <c r="A430" s="5" t="str">
        <f t="shared" si="7"/>
        <v>LowerGI - Colorectum32006-20103</v>
      </c>
      <c r="B430" s="3" t="s">
        <v>48</v>
      </c>
      <c r="C430" s="3">
        <v>3</v>
      </c>
      <c r="D430" s="3" t="s">
        <v>159</v>
      </c>
      <c r="E430" s="3">
        <v>3</v>
      </c>
      <c r="F430" s="3">
        <v>34732</v>
      </c>
      <c r="G430" s="3">
        <v>67.481618146718702</v>
      </c>
      <c r="H430" s="3">
        <v>45.368503820723198</v>
      </c>
      <c r="I430" s="3">
        <v>44.891364033713202</v>
      </c>
      <c r="J430" s="3">
        <v>45.845643607733201</v>
      </c>
      <c r="K430" s="3">
        <v>1.0330701962198201</v>
      </c>
      <c r="L430" s="3">
        <v>185.54520370295</v>
      </c>
      <c r="M430" s="6" t="s">
        <v>100</v>
      </c>
      <c r="N430" s="6" t="s">
        <v>179</v>
      </c>
    </row>
    <row r="431" spans="1:14" x14ac:dyDescent="0.2">
      <c r="A431" s="5" t="str">
        <f t="shared" si="7"/>
        <v>LowerGI - Colorectum32006-20104</v>
      </c>
      <c r="B431" s="3" t="s">
        <v>48</v>
      </c>
      <c r="C431" s="3">
        <v>3</v>
      </c>
      <c r="D431" s="3" t="s">
        <v>159</v>
      </c>
      <c r="E431" s="3">
        <v>4</v>
      </c>
      <c r="F431" s="3">
        <v>31411</v>
      </c>
      <c r="G431" s="3">
        <v>61.005309468179</v>
      </c>
      <c r="H431" s="3">
        <v>45.980040277450399</v>
      </c>
      <c r="I431" s="3">
        <v>45.471547794276802</v>
      </c>
      <c r="J431" s="3">
        <v>46.488532760623997</v>
      </c>
      <c r="K431" s="3">
        <v>1.04699527714916</v>
      </c>
      <c r="L431" s="3">
        <v>218.213666177292</v>
      </c>
      <c r="M431" s="6" t="s">
        <v>100</v>
      </c>
      <c r="N431" s="6" t="s">
        <v>179</v>
      </c>
    </row>
    <row r="432" spans="1:14" x14ac:dyDescent="0.2">
      <c r="A432" s="5" t="str">
        <f t="shared" si="7"/>
        <v>LowerGI - Colorectum32006-20105</v>
      </c>
      <c r="B432" s="3" t="s">
        <v>48</v>
      </c>
      <c r="C432" s="3">
        <v>3</v>
      </c>
      <c r="D432" s="3" t="s">
        <v>159</v>
      </c>
      <c r="E432" s="3">
        <v>5</v>
      </c>
      <c r="F432" s="3">
        <v>26465</v>
      </c>
      <c r="G432" s="3">
        <v>51.4096610651278</v>
      </c>
      <c r="H432" s="3">
        <v>47.175883862201097</v>
      </c>
      <c r="I432" s="3">
        <v>46.6075020559663</v>
      </c>
      <c r="J432" s="3">
        <v>47.744265668436</v>
      </c>
      <c r="K432" s="3">
        <v>1.0742254095694099</v>
      </c>
      <c r="L432" s="3">
        <v>281.38543832212002</v>
      </c>
      <c r="M432" s="6" t="s">
        <v>100</v>
      </c>
      <c r="N432" s="6" t="s">
        <v>179</v>
      </c>
    </row>
    <row r="433" spans="1:14" x14ac:dyDescent="0.2">
      <c r="A433" s="5" t="str">
        <f t="shared" si="7"/>
        <v>LowerGI - Colorectum32006-20106</v>
      </c>
      <c r="B433" s="3" t="s">
        <v>48</v>
      </c>
      <c r="C433" s="3">
        <v>3</v>
      </c>
      <c r="D433" s="3" t="s">
        <v>159</v>
      </c>
      <c r="E433" s="3">
        <v>6</v>
      </c>
      <c r="F433" s="3">
        <v>161417</v>
      </c>
      <c r="G433" s="3">
        <v>62.7158042482382</v>
      </c>
      <c r="H433" s="3">
        <v>45.275870046909901</v>
      </c>
      <c r="I433" s="3">
        <v>45.054994193605303</v>
      </c>
      <c r="J433" s="3">
        <v>45.496745900214499</v>
      </c>
      <c r="K433" s="3">
        <v>0</v>
      </c>
      <c r="L433" s="3">
        <v>768.66912264090615</v>
      </c>
      <c r="M433" s="6" t="s">
        <v>100</v>
      </c>
      <c r="N433" s="6" t="s">
        <v>179</v>
      </c>
    </row>
    <row r="434" spans="1:14" x14ac:dyDescent="0.2">
      <c r="A434" s="5" t="str">
        <f t="shared" si="7"/>
        <v>Head&amp;Neck - Larynx11996-20001</v>
      </c>
      <c r="B434" s="3" t="s">
        <v>43</v>
      </c>
      <c r="C434" s="3">
        <v>1</v>
      </c>
      <c r="D434" s="3" t="s">
        <v>123</v>
      </c>
      <c r="E434" s="3">
        <v>1</v>
      </c>
      <c r="F434" s="3">
        <v>1029</v>
      </c>
      <c r="G434" s="3">
        <v>4.3637692313303198</v>
      </c>
      <c r="H434" s="3">
        <v>3.79579166186728</v>
      </c>
      <c r="I434" s="3">
        <v>3.5638649603634298</v>
      </c>
      <c r="J434" s="3">
        <v>4.0277183633711298</v>
      </c>
      <c r="K434" s="3">
        <v>1</v>
      </c>
      <c r="L434" s="3">
        <v>0</v>
      </c>
      <c r="M434" s="6" t="s">
        <v>100</v>
      </c>
      <c r="N434" s="6" t="s">
        <v>165</v>
      </c>
    </row>
    <row r="435" spans="1:14" x14ac:dyDescent="0.2">
      <c r="A435" s="5" t="str">
        <f t="shared" si="7"/>
        <v>Head&amp;Neck - Larynx11996-20002</v>
      </c>
      <c r="B435" s="3" t="s">
        <v>43</v>
      </c>
      <c r="C435" s="3">
        <v>1</v>
      </c>
      <c r="D435" s="3" t="s">
        <v>123</v>
      </c>
      <c r="E435" s="3">
        <v>2</v>
      </c>
      <c r="F435" s="3">
        <v>1266</v>
      </c>
      <c r="G435" s="3">
        <v>5.3568540693938598</v>
      </c>
      <c r="H435" s="3">
        <v>4.5282066178941296</v>
      </c>
      <c r="I435" s="3">
        <v>4.27876698791734</v>
      </c>
      <c r="J435" s="3">
        <v>4.7776462478709201</v>
      </c>
      <c r="K435" s="3">
        <v>1.19295446675452</v>
      </c>
      <c r="L435" s="3">
        <v>39.055525864676</v>
      </c>
      <c r="M435" s="6" t="s">
        <v>100</v>
      </c>
      <c r="N435" s="6" t="s">
        <v>165</v>
      </c>
    </row>
    <row r="436" spans="1:14" x14ac:dyDescent="0.2">
      <c r="A436" s="5" t="str">
        <f t="shared" si="7"/>
        <v>Head&amp;Neck - Larynx11996-20003</v>
      </c>
      <c r="B436" s="3" t="s">
        <v>43</v>
      </c>
      <c r="C436" s="3">
        <v>1</v>
      </c>
      <c r="D436" s="3" t="s">
        <v>123</v>
      </c>
      <c r="E436" s="3">
        <v>3</v>
      </c>
      <c r="F436" s="3">
        <v>1419</v>
      </c>
      <c r="G436" s="3">
        <v>5.9928741811903103</v>
      </c>
      <c r="H436" s="3">
        <v>5.2555343093252098</v>
      </c>
      <c r="I436" s="3">
        <v>4.9820819031235803</v>
      </c>
      <c r="J436" s="3">
        <v>5.5289867155268402</v>
      </c>
      <c r="K436" s="3">
        <v>1.38456869541144</v>
      </c>
      <c r="L436" s="3">
        <v>74.658453412925994</v>
      </c>
      <c r="M436" s="6" t="s">
        <v>100</v>
      </c>
      <c r="N436" s="6" t="s">
        <v>165</v>
      </c>
    </row>
    <row r="437" spans="1:14" x14ac:dyDescent="0.2">
      <c r="A437" s="5" t="str">
        <f t="shared" si="7"/>
        <v>Head&amp;Neck - Larynx11996-20004</v>
      </c>
      <c r="B437" s="3" t="s">
        <v>43</v>
      </c>
      <c r="C437" s="3">
        <v>1</v>
      </c>
      <c r="D437" s="3" t="s">
        <v>123</v>
      </c>
      <c r="E437" s="3">
        <v>4</v>
      </c>
      <c r="F437" s="3">
        <v>1681</v>
      </c>
      <c r="G437" s="3">
        <v>7.0608900325393202</v>
      </c>
      <c r="H437" s="3">
        <v>6.6248638901804897</v>
      </c>
      <c r="I437" s="3">
        <v>6.3081630798206403</v>
      </c>
      <c r="J437" s="3">
        <v>6.94156470054034</v>
      </c>
      <c r="K437" s="3">
        <v>1.7453180997087401</v>
      </c>
      <c r="L437" s="3">
        <v>138.88888949669999</v>
      </c>
      <c r="M437" s="6" t="s">
        <v>100</v>
      </c>
      <c r="N437" s="6" t="s">
        <v>165</v>
      </c>
    </row>
    <row r="438" spans="1:14" x14ac:dyDescent="0.2">
      <c r="A438" s="5" t="str">
        <f t="shared" si="7"/>
        <v>Head&amp;Neck - Larynx11996-20005</v>
      </c>
      <c r="B438" s="3" t="s">
        <v>43</v>
      </c>
      <c r="C438" s="3">
        <v>1</v>
      </c>
      <c r="D438" s="3" t="s">
        <v>123</v>
      </c>
      <c r="E438" s="3">
        <v>5</v>
      </c>
      <c r="F438" s="3">
        <v>2194</v>
      </c>
      <c r="G438" s="3">
        <v>9.0069918724419509</v>
      </c>
      <c r="H438" s="3">
        <v>9.4260885309053997</v>
      </c>
      <c r="I438" s="3">
        <v>9.0316591352809592</v>
      </c>
      <c r="J438" s="3">
        <v>9.8205179265298401</v>
      </c>
      <c r="K438" s="3">
        <v>2.4832997621024302</v>
      </c>
      <c r="L438" s="3">
        <v>255.696912064852</v>
      </c>
      <c r="M438" s="6" t="s">
        <v>100</v>
      </c>
      <c r="N438" s="6" t="s">
        <v>165</v>
      </c>
    </row>
    <row r="439" spans="1:14" x14ac:dyDescent="0.2">
      <c r="A439" s="5" t="str">
        <f t="shared" si="7"/>
        <v>Head&amp;Neck - Larynx11996-20006</v>
      </c>
      <c r="B439" s="3" t="s">
        <v>43</v>
      </c>
      <c r="C439" s="3">
        <v>1</v>
      </c>
      <c r="D439" s="3" t="s">
        <v>123</v>
      </c>
      <c r="E439" s="3">
        <v>6</v>
      </c>
      <c r="F439" s="3">
        <v>7589</v>
      </c>
      <c r="G439" s="3">
        <v>6.3742053472468703</v>
      </c>
      <c r="H439" s="3">
        <v>5.8213791268902604</v>
      </c>
      <c r="I439" s="3">
        <v>5.6904037432267902</v>
      </c>
      <c r="J439" s="3">
        <v>5.9523545105537297</v>
      </c>
      <c r="K439" s="3">
        <v>0</v>
      </c>
      <c r="L439" s="3">
        <v>508.29978083915398</v>
      </c>
      <c r="M439" s="6" t="s">
        <v>100</v>
      </c>
      <c r="N439" s="6" t="s">
        <v>165</v>
      </c>
    </row>
    <row r="440" spans="1:14" x14ac:dyDescent="0.2">
      <c r="A440" s="5" t="str">
        <f t="shared" si="7"/>
        <v>Head&amp;Neck - Larynx12001-20051</v>
      </c>
      <c r="B440" s="3" t="s">
        <v>47</v>
      </c>
      <c r="C440" s="3">
        <v>1</v>
      </c>
      <c r="D440" s="3" t="s">
        <v>123</v>
      </c>
      <c r="E440" s="3">
        <v>1</v>
      </c>
      <c r="F440" s="3">
        <v>967</v>
      </c>
      <c r="G440" s="3">
        <v>3.9273014666866799</v>
      </c>
      <c r="H440" s="3">
        <v>3.2339344513255601</v>
      </c>
      <c r="I440" s="3">
        <v>3.03010166214874</v>
      </c>
      <c r="J440" s="3">
        <v>3.4377672405023798</v>
      </c>
      <c r="K440" s="3">
        <v>1</v>
      </c>
      <c r="L440" s="3">
        <v>0</v>
      </c>
      <c r="M440" s="6" t="s">
        <v>100</v>
      </c>
      <c r="N440" s="6" t="s">
        <v>165</v>
      </c>
    </row>
    <row r="441" spans="1:14" x14ac:dyDescent="0.2">
      <c r="A441" s="5" t="str">
        <f t="shared" si="7"/>
        <v>Head&amp;Neck - Larynx12001-20052</v>
      </c>
      <c r="B441" s="3" t="s">
        <v>47</v>
      </c>
      <c r="C441" s="3">
        <v>1</v>
      </c>
      <c r="D441" s="3" t="s">
        <v>123</v>
      </c>
      <c r="E441" s="3">
        <v>2</v>
      </c>
      <c r="F441" s="3">
        <v>1229</v>
      </c>
      <c r="G441" s="3">
        <v>5.0353117109919499</v>
      </c>
      <c r="H441" s="3">
        <v>3.9414057522892398</v>
      </c>
      <c r="I441" s="3">
        <v>3.7210465071457599</v>
      </c>
      <c r="J441" s="3">
        <v>4.1617649974327202</v>
      </c>
      <c r="K441" s="3">
        <v>1.21876488581075</v>
      </c>
      <c r="L441" s="3">
        <v>43.575266561555999</v>
      </c>
      <c r="M441" s="6" t="s">
        <v>100</v>
      </c>
      <c r="N441" s="6" t="s">
        <v>165</v>
      </c>
    </row>
    <row r="442" spans="1:14" x14ac:dyDescent="0.2">
      <c r="A442" s="5" t="str">
        <f t="shared" si="7"/>
        <v>Head&amp;Neck - Larynx12001-20053</v>
      </c>
      <c r="B442" s="3" t="s">
        <v>47</v>
      </c>
      <c r="C442" s="3">
        <v>1</v>
      </c>
      <c r="D442" s="3" t="s">
        <v>123</v>
      </c>
      <c r="E442" s="3">
        <v>3</v>
      </c>
      <c r="F442" s="3">
        <v>1363</v>
      </c>
      <c r="G442" s="3">
        <v>5.6013865137106</v>
      </c>
      <c r="H442" s="3">
        <v>4.6413397165660797</v>
      </c>
      <c r="I442" s="3">
        <v>4.3949335906659597</v>
      </c>
      <c r="J442" s="3">
        <v>4.8877458424661997</v>
      </c>
      <c r="K442" s="3">
        <v>1.43519906987095</v>
      </c>
      <c r="L442" s="3">
        <v>79.262190760409993</v>
      </c>
      <c r="M442" s="6" t="s">
        <v>100</v>
      </c>
      <c r="N442" s="6" t="s">
        <v>165</v>
      </c>
    </row>
    <row r="443" spans="1:14" x14ac:dyDescent="0.2">
      <c r="A443" s="5" t="str">
        <f t="shared" si="7"/>
        <v>Head&amp;Neck - Larynx12001-20054</v>
      </c>
      <c r="B443" s="3" t="s">
        <v>47</v>
      </c>
      <c r="C443" s="3">
        <v>1</v>
      </c>
      <c r="D443" s="3" t="s">
        <v>123</v>
      </c>
      <c r="E443" s="3">
        <v>4</v>
      </c>
      <c r="F443" s="3">
        <v>1620</v>
      </c>
      <c r="G443" s="3">
        <v>6.6489258003685503</v>
      </c>
      <c r="H443" s="3">
        <v>6.2437750328293404</v>
      </c>
      <c r="I443" s="3">
        <v>5.9397244705753396</v>
      </c>
      <c r="J443" s="3">
        <v>6.5478255950833404</v>
      </c>
      <c r="K443" s="3">
        <v>1.9307055003140401</v>
      </c>
      <c r="L443" s="3">
        <v>149.33210759805601</v>
      </c>
      <c r="M443" s="6" t="s">
        <v>100</v>
      </c>
      <c r="N443" s="6" t="s">
        <v>165</v>
      </c>
    </row>
    <row r="444" spans="1:14" x14ac:dyDescent="0.2">
      <c r="A444" s="5" t="str">
        <f t="shared" si="7"/>
        <v>Head&amp;Neck - Larynx12001-20055</v>
      </c>
      <c r="B444" s="3" t="s">
        <v>47</v>
      </c>
      <c r="C444" s="3">
        <v>1</v>
      </c>
      <c r="D444" s="3" t="s">
        <v>123</v>
      </c>
      <c r="E444" s="3">
        <v>5</v>
      </c>
      <c r="F444" s="3">
        <v>2052</v>
      </c>
      <c r="G444" s="3">
        <v>8.3927338066557091</v>
      </c>
      <c r="H444" s="3">
        <v>9.22200193284581</v>
      </c>
      <c r="I444" s="3">
        <v>8.8229838275847694</v>
      </c>
      <c r="J444" s="3">
        <v>9.6210200381068507</v>
      </c>
      <c r="K444" s="3">
        <v>2.8516353907747898</v>
      </c>
      <c r="L444" s="3">
        <v>259.640012350218</v>
      </c>
      <c r="M444" s="6" t="s">
        <v>100</v>
      </c>
      <c r="N444" s="6" t="s">
        <v>165</v>
      </c>
    </row>
    <row r="445" spans="1:14" x14ac:dyDescent="0.2">
      <c r="A445" s="5" t="str">
        <f t="shared" si="7"/>
        <v>Head&amp;Neck - Larynx12001-20056</v>
      </c>
      <c r="B445" s="3" t="s">
        <v>47</v>
      </c>
      <c r="C445" s="3">
        <v>1</v>
      </c>
      <c r="D445" s="3" t="s">
        <v>123</v>
      </c>
      <c r="E445" s="3">
        <v>6</v>
      </c>
      <c r="F445" s="3">
        <v>7231</v>
      </c>
      <c r="G445" s="3">
        <v>5.9184165391545704</v>
      </c>
      <c r="H445" s="3">
        <v>5.2311889511219301</v>
      </c>
      <c r="I445" s="3">
        <v>5.1106139436061104</v>
      </c>
      <c r="J445" s="3">
        <v>5.3517639586377497</v>
      </c>
      <c r="K445" s="3">
        <v>0</v>
      </c>
      <c r="L445" s="3">
        <v>531.80957727023997</v>
      </c>
      <c r="M445" s="6" t="s">
        <v>100</v>
      </c>
      <c r="N445" s="6" t="s">
        <v>165</v>
      </c>
    </row>
    <row r="446" spans="1:14" x14ac:dyDescent="0.2">
      <c r="A446" s="5" t="str">
        <f t="shared" si="7"/>
        <v>Head&amp;Neck - Larynx12006-20101</v>
      </c>
      <c r="B446" s="3" t="s">
        <v>48</v>
      </c>
      <c r="C446" s="3">
        <v>1</v>
      </c>
      <c r="D446" s="3" t="s">
        <v>123</v>
      </c>
      <c r="E446" s="3">
        <v>1</v>
      </c>
      <c r="F446" s="3">
        <v>1054</v>
      </c>
      <c r="G446" s="3">
        <v>4.1262920990432201</v>
      </c>
      <c r="H446" s="3">
        <v>3.14110007773832</v>
      </c>
      <c r="I446" s="3">
        <v>2.9514654954039701</v>
      </c>
      <c r="J446" s="3">
        <v>3.3307346600726699</v>
      </c>
      <c r="K446" s="3">
        <v>1</v>
      </c>
      <c r="L446" s="3">
        <v>0</v>
      </c>
      <c r="M446" s="6" t="s">
        <v>100</v>
      </c>
      <c r="N446" s="6" t="s">
        <v>165</v>
      </c>
    </row>
    <row r="447" spans="1:14" x14ac:dyDescent="0.2">
      <c r="A447" s="5" t="str">
        <f t="shared" si="7"/>
        <v>Head&amp;Neck - Larynx12006-20102</v>
      </c>
      <c r="B447" s="3" t="s">
        <v>48</v>
      </c>
      <c r="C447" s="3">
        <v>1</v>
      </c>
      <c r="D447" s="3" t="s">
        <v>123</v>
      </c>
      <c r="E447" s="3">
        <v>2</v>
      </c>
      <c r="F447" s="3">
        <v>1265</v>
      </c>
      <c r="G447" s="3">
        <v>4.9932681666444196</v>
      </c>
      <c r="H447" s="3">
        <v>3.7041410769668701</v>
      </c>
      <c r="I447" s="3">
        <v>3.5000150759056599</v>
      </c>
      <c r="J447" s="3">
        <v>3.9082670780280799</v>
      </c>
      <c r="K447" s="3">
        <v>1.17924962124542</v>
      </c>
      <c r="L447" s="3">
        <v>34.686655591646002</v>
      </c>
      <c r="M447" s="6" t="s">
        <v>100</v>
      </c>
      <c r="N447" s="6" t="s">
        <v>165</v>
      </c>
    </row>
    <row r="448" spans="1:14" x14ac:dyDescent="0.2">
      <c r="A448" s="5" t="str">
        <f t="shared" si="7"/>
        <v>Head&amp;Neck - Larynx12006-20103</v>
      </c>
      <c r="B448" s="3" t="s">
        <v>48</v>
      </c>
      <c r="C448" s="3">
        <v>1</v>
      </c>
      <c r="D448" s="3" t="s">
        <v>123</v>
      </c>
      <c r="E448" s="3">
        <v>3</v>
      </c>
      <c r="F448" s="3">
        <v>1454</v>
      </c>
      <c r="G448" s="3">
        <v>5.7526242589589298</v>
      </c>
      <c r="H448" s="3">
        <v>4.62159307242597</v>
      </c>
      <c r="I448" s="3">
        <v>4.3840373089006297</v>
      </c>
      <c r="J448" s="3">
        <v>4.8591488359513102</v>
      </c>
      <c r="K448" s="3">
        <v>1.47132945721158</v>
      </c>
      <c r="L448" s="3">
        <v>88.210323677955998</v>
      </c>
      <c r="M448" s="6" t="s">
        <v>100</v>
      </c>
      <c r="N448" s="6" t="s">
        <v>165</v>
      </c>
    </row>
    <row r="449" spans="1:14" x14ac:dyDescent="0.2">
      <c r="A449" s="5" t="str">
        <f t="shared" si="7"/>
        <v>Head&amp;Neck - Larynx12006-20104</v>
      </c>
      <c r="B449" s="3" t="s">
        <v>48</v>
      </c>
      <c r="C449" s="3">
        <v>1</v>
      </c>
      <c r="D449" s="3" t="s">
        <v>123</v>
      </c>
      <c r="E449" s="3">
        <v>4</v>
      </c>
      <c r="F449" s="3">
        <v>1666</v>
      </c>
      <c r="G449" s="3">
        <v>6.5945418014586101</v>
      </c>
      <c r="H449" s="3">
        <v>6.1241431429034101</v>
      </c>
      <c r="I449" s="3">
        <v>5.8300642153223299</v>
      </c>
      <c r="J449" s="3">
        <v>6.4182220704844903</v>
      </c>
      <c r="K449" s="3">
        <v>1.9496810007126399</v>
      </c>
      <c r="L449" s="3">
        <v>155.027176498252</v>
      </c>
      <c r="M449" s="6" t="s">
        <v>100</v>
      </c>
      <c r="N449" s="6" t="s">
        <v>165</v>
      </c>
    </row>
    <row r="450" spans="1:14" x14ac:dyDescent="0.2">
      <c r="A450" s="5" t="str">
        <f t="shared" si="7"/>
        <v>Head&amp;Neck - Larynx12006-20105</v>
      </c>
      <c r="B450" s="3" t="s">
        <v>48</v>
      </c>
      <c r="C450" s="3">
        <v>1</v>
      </c>
      <c r="D450" s="3" t="s">
        <v>123</v>
      </c>
      <c r="E450" s="3">
        <v>5</v>
      </c>
      <c r="F450" s="3">
        <v>2062</v>
      </c>
      <c r="G450" s="3">
        <v>8.1753187997680499</v>
      </c>
      <c r="H450" s="3">
        <v>9.0503010690630195</v>
      </c>
      <c r="I450" s="3">
        <v>8.6596628173133592</v>
      </c>
      <c r="J450" s="3">
        <v>9.4409393208126797</v>
      </c>
      <c r="K450" s="3">
        <v>2.8812520598132201</v>
      </c>
      <c r="L450" s="3">
        <v>263.18610976270202</v>
      </c>
      <c r="M450" s="6" t="s">
        <v>100</v>
      </c>
      <c r="N450" s="6" t="s">
        <v>165</v>
      </c>
    </row>
    <row r="451" spans="1:14" x14ac:dyDescent="0.2">
      <c r="A451" s="5" t="str">
        <f t="shared" si="7"/>
        <v>Head&amp;Neck - Larynx12006-20106</v>
      </c>
      <c r="B451" s="3" t="s">
        <v>48</v>
      </c>
      <c r="C451" s="3">
        <v>1</v>
      </c>
      <c r="D451" s="3" t="s">
        <v>123</v>
      </c>
      <c r="E451" s="3">
        <v>6</v>
      </c>
      <c r="F451" s="3">
        <v>7501</v>
      </c>
      <c r="G451" s="3">
        <v>5.9231536629438404</v>
      </c>
      <c r="H451" s="3">
        <v>5.0547822239739597</v>
      </c>
      <c r="I451" s="3">
        <v>4.9403893587047003</v>
      </c>
      <c r="J451" s="3">
        <v>5.16917508924322</v>
      </c>
      <c r="K451" s="3">
        <v>0</v>
      </c>
      <c r="L451" s="3">
        <v>541.11026553055603</v>
      </c>
      <c r="M451" s="6" t="s">
        <v>100</v>
      </c>
      <c r="N451" s="6" t="s">
        <v>165</v>
      </c>
    </row>
    <row r="452" spans="1:14" x14ac:dyDescent="0.2">
      <c r="A452" s="5" t="str">
        <f t="shared" si="7"/>
        <v>Head&amp;Neck - Larynx21996-20001</v>
      </c>
      <c r="B452" s="3" t="s">
        <v>43</v>
      </c>
      <c r="C452" s="3">
        <v>2</v>
      </c>
      <c r="D452" s="3" t="s">
        <v>123</v>
      </c>
      <c r="E452" s="3">
        <v>1</v>
      </c>
      <c r="F452" s="3">
        <v>194</v>
      </c>
      <c r="G452" s="3">
        <v>0.79152054646578496</v>
      </c>
      <c r="H452" s="3">
        <v>0.59155592453898898</v>
      </c>
      <c r="I452" s="3">
        <v>0.50831229368790998</v>
      </c>
      <c r="J452" s="3">
        <v>0.67479955539006897</v>
      </c>
      <c r="K452" s="3">
        <v>1</v>
      </c>
      <c r="L452" s="3">
        <v>0</v>
      </c>
      <c r="M452" s="6" t="s">
        <v>100</v>
      </c>
      <c r="N452" s="6" t="s">
        <v>165</v>
      </c>
    </row>
    <row r="453" spans="1:14" x14ac:dyDescent="0.2">
      <c r="A453" s="5" t="str">
        <f t="shared" si="7"/>
        <v>Head&amp;Neck - Larynx21996-20002</v>
      </c>
      <c r="B453" s="3" t="s">
        <v>43</v>
      </c>
      <c r="C453" s="3">
        <v>2</v>
      </c>
      <c r="D453" s="3" t="s">
        <v>123</v>
      </c>
      <c r="E453" s="3">
        <v>2</v>
      </c>
      <c r="F453" s="3">
        <v>232</v>
      </c>
      <c r="G453" s="3">
        <v>0.93386564748648904</v>
      </c>
      <c r="H453" s="3">
        <v>0.65202242696363899</v>
      </c>
      <c r="I453" s="3">
        <v>0.56811998271508701</v>
      </c>
      <c r="J453" s="3">
        <v>0.73592487121219097</v>
      </c>
      <c r="K453" s="3">
        <v>1.1022160372610099</v>
      </c>
      <c r="L453" s="3">
        <v>5.8289497409199997</v>
      </c>
      <c r="M453" s="6" t="s">
        <v>100</v>
      </c>
      <c r="N453" s="6" t="s">
        <v>165</v>
      </c>
    </row>
    <row r="454" spans="1:14" x14ac:dyDescent="0.2">
      <c r="A454" s="5" t="str">
        <f t="shared" si="7"/>
        <v>Head&amp;Neck - Larynx21996-20003</v>
      </c>
      <c r="B454" s="3" t="s">
        <v>43</v>
      </c>
      <c r="C454" s="3">
        <v>2</v>
      </c>
      <c r="D454" s="3" t="s">
        <v>123</v>
      </c>
      <c r="E454" s="3">
        <v>3</v>
      </c>
      <c r="F454" s="3">
        <v>285</v>
      </c>
      <c r="G454" s="3">
        <v>1.1407705220414099</v>
      </c>
      <c r="H454" s="3">
        <v>0.84339699195482798</v>
      </c>
      <c r="I454" s="3">
        <v>0.74547828066361999</v>
      </c>
      <c r="J454" s="3">
        <v>0.94131570324603597</v>
      </c>
      <c r="K454" s="3">
        <v>1.4257265576574201</v>
      </c>
      <c r="L454" s="3">
        <v>15.389418172874</v>
      </c>
      <c r="M454" s="6" t="s">
        <v>100</v>
      </c>
      <c r="N454" s="6" t="s">
        <v>165</v>
      </c>
    </row>
    <row r="455" spans="1:14" x14ac:dyDescent="0.2">
      <c r="A455" s="5" t="str">
        <f t="shared" si="7"/>
        <v>Head&amp;Neck - Larynx21996-20004</v>
      </c>
      <c r="B455" s="3" t="s">
        <v>43</v>
      </c>
      <c r="C455" s="3">
        <v>2</v>
      </c>
      <c r="D455" s="3" t="s">
        <v>123</v>
      </c>
      <c r="E455" s="3">
        <v>4</v>
      </c>
      <c r="F455" s="3">
        <v>398</v>
      </c>
      <c r="G455" s="3">
        <v>1.58008991426226</v>
      </c>
      <c r="H455" s="3">
        <v>1.2796645200475301</v>
      </c>
      <c r="I455" s="3">
        <v>1.15394269866344</v>
      </c>
      <c r="J455" s="3">
        <v>1.4053863414316199</v>
      </c>
      <c r="K455" s="3">
        <v>2.1632181624159901</v>
      </c>
      <c r="L455" s="3">
        <v>40.265840258798001</v>
      </c>
      <c r="M455" s="6" t="s">
        <v>100</v>
      </c>
      <c r="N455" s="6" t="s">
        <v>165</v>
      </c>
    </row>
    <row r="456" spans="1:14" x14ac:dyDescent="0.2">
      <c r="A456" s="5" t="str">
        <f t="shared" si="7"/>
        <v>Head&amp;Neck - Larynx21996-20005</v>
      </c>
      <c r="B456" s="3" t="s">
        <v>43</v>
      </c>
      <c r="C456" s="3">
        <v>2</v>
      </c>
      <c r="D456" s="3" t="s">
        <v>123</v>
      </c>
      <c r="E456" s="3">
        <v>5</v>
      </c>
      <c r="F456" s="3">
        <v>525</v>
      </c>
      <c r="G456" s="3">
        <v>2.0463620671671401</v>
      </c>
      <c r="H456" s="3">
        <v>1.8482769018613401</v>
      </c>
      <c r="I456" s="3">
        <v>1.69017268411167</v>
      </c>
      <c r="J456" s="3">
        <v>2.0063811196110102</v>
      </c>
      <c r="K456" s="3">
        <v>3.1244330843305002</v>
      </c>
      <c r="L456" s="3">
        <v>68.094699053927997</v>
      </c>
      <c r="M456" s="6" t="s">
        <v>100</v>
      </c>
      <c r="N456" s="6" t="s">
        <v>165</v>
      </c>
    </row>
    <row r="457" spans="1:14" x14ac:dyDescent="0.2">
      <c r="A457" s="5" t="str">
        <f t="shared" si="7"/>
        <v>Head&amp;Neck - Larynx21996-20006</v>
      </c>
      <c r="B457" s="3" t="s">
        <v>43</v>
      </c>
      <c r="C457" s="3">
        <v>2</v>
      </c>
      <c r="D457" s="3" t="s">
        <v>123</v>
      </c>
      <c r="E457" s="3">
        <v>6</v>
      </c>
      <c r="F457" s="3">
        <v>1634</v>
      </c>
      <c r="G457" s="3">
        <v>1.3053245201720101</v>
      </c>
      <c r="H457" s="3">
        <v>1.0227008593495599</v>
      </c>
      <c r="I457" s="3">
        <v>0.97311262258397402</v>
      </c>
      <c r="J457" s="3">
        <v>1.0722890961151501</v>
      </c>
      <c r="K457" s="3">
        <v>0</v>
      </c>
      <c r="L457" s="3">
        <v>129.57890722652002</v>
      </c>
      <c r="M457" s="6" t="s">
        <v>100</v>
      </c>
      <c r="N457" s="6" t="s">
        <v>165</v>
      </c>
    </row>
    <row r="458" spans="1:14" x14ac:dyDescent="0.2">
      <c r="A458" s="5" t="str">
        <f t="shared" si="7"/>
        <v>Head&amp;Neck - Larynx22001-20051</v>
      </c>
      <c r="B458" s="3" t="s">
        <v>47</v>
      </c>
      <c r="C458" s="3">
        <v>2</v>
      </c>
      <c r="D458" s="3" t="s">
        <v>123</v>
      </c>
      <c r="E458" s="3">
        <v>1</v>
      </c>
      <c r="F458" s="3">
        <v>169</v>
      </c>
      <c r="G458" s="3">
        <v>0.67174174844758106</v>
      </c>
      <c r="H458" s="3">
        <v>0.48876090347217699</v>
      </c>
      <c r="I458" s="3">
        <v>0.41507079802560298</v>
      </c>
      <c r="J458" s="3">
        <v>0.56245100891875099</v>
      </c>
      <c r="K458" s="3">
        <v>1</v>
      </c>
      <c r="L458" s="3">
        <v>0</v>
      </c>
      <c r="M458" s="6" t="s">
        <v>100</v>
      </c>
      <c r="N458" s="6" t="s">
        <v>165</v>
      </c>
    </row>
    <row r="459" spans="1:14" x14ac:dyDescent="0.2">
      <c r="A459" s="5" t="str">
        <f t="shared" si="7"/>
        <v>Head&amp;Neck - Larynx22001-20052</v>
      </c>
      <c r="B459" s="3" t="s">
        <v>47</v>
      </c>
      <c r="C459" s="3">
        <v>2</v>
      </c>
      <c r="D459" s="3" t="s">
        <v>123</v>
      </c>
      <c r="E459" s="3">
        <v>2</v>
      </c>
      <c r="F459" s="3">
        <v>225</v>
      </c>
      <c r="G459" s="3">
        <v>0.88650634508051396</v>
      </c>
      <c r="H459" s="3">
        <v>0.60524883706204902</v>
      </c>
      <c r="I459" s="3">
        <v>0.52616298901927505</v>
      </c>
      <c r="J459" s="3">
        <v>0.68433468510482298</v>
      </c>
      <c r="K459" s="3">
        <v>1.2383331660988799</v>
      </c>
      <c r="L459" s="3">
        <v>8.5748995062080002</v>
      </c>
      <c r="M459" s="6" t="s">
        <v>100</v>
      </c>
      <c r="N459" s="6" t="s">
        <v>165</v>
      </c>
    </row>
    <row r="460" spans="1:14" x14ac:dyDescent="0.2">
      <c r="A460" s="5" t="str">
        <f t="shared" si="7"/>
        <v>Head&amp;Neck - Larynx22001-20053</v>
      </c>
      <c r="B460" s="3" t="s">
        <v>47</v>
      </c>
      <c r="C460" s="3">
        <v>2</v>
      </c>
      <c r="D460" s="3" t="s">
        <v>123</v>
      </c>
      <c r="E460" s="3">
        <v>3</v>
      </c>
      <c r="F460" s="3">
        <v>263</v>
      </c>
      <c r="G460" s="3">
        <v>1.0311810728478501</v>
      </c>
      <c r="H460" s="3">
        <v>0.719230498059241</v>
      </c>
      <c r="I460" s="3">
        <v>0.63230517930026497</v>
      </c>
      <c r="J460" s="3">
        <v>0.80615581681821702</v>
      </c>
      <c r="K460" s="3">
        <v>1.47153852313022</v>
      </c>
      <c r="L460" s="3">
        <v>16.555596810678001</v>
      </c>
      <c r="M460" s="6" t="s">
        <v>100</v>
      </c>
      <c r="N460" s="6" t="s">
        <v>165</v>
      </c>
    </row>
    <row r="461" spans="1:14" x14ac:dyDescent="0.2">
      <c r="A461" s="5" t="str">
        <f t="shared" si="7"/>
        <v>Head&amp;Neck - Larynx22001-20054</v>
      </c>
      <c r="B461" s="3" t="s">
        <v>47</v>
      </c>
      <c r="C461" s="3">
        <v>2</v>
      </c>
      <c r="D461" s="3" t="s">
        <v>123</v>
      </c>
      <c r="E461" s="3">
        <v>4</v>
      </c>
      <c r="F461" s="3">
        <v>363</v>
      </c>
      <c r="G461" s="3">
        <v>1.4162138618700699</v>
      </c>
      <c r="H461" s="3">
        <v>1.1859412029251699</v>
      </c>
      <c r="I461" s="3">
        <v>1.0639394932348301</v>
      </c>
      <c r="J461" s="3">
        <v>1.30794291261551</v>
      </c>
      <c r="K461" s="3">
        <v>2.42642403371504</v>
      </c>
      <c r="L461" s="3">
        <v>38.652514612338003</v>
      </c>
      <c r="M461" s="6" t="s">
        <v>100</v>
      </c>
      <c r="N461" s="6" t="s">
        <v>165</v>
      </c>
    </row>
    <row r="462" spans="1:14" x14ac:dyDescent="0.2">
      <c r="A462" s="5" t="str">
        <f t="shared" si="7"/>
        <v>Head&amp;Neck - Larynx22001-20055</v>
      </c>
      <c r="B462" s="3" t="s">
        <v>47</v>
      </c>
      <c r="C462" s="3">
        <v>2</v>
      </c>
      <c r="D462" s="3" t="s">
        <v>123</v>
      </c>
      <c r="E462" s="3">
        <v>5</v>
      </c>
      <c r="F462" s="3">
        <v>519</v>
      </c>
      <c r="G462" s="3">
        <v>2.0213513906352301</v>
      </c>
      <c r="H462" s="3">
        <v>1.9649920451296501</v>
      </c>
      <c r="I462" s="3">
        <v>1.7959350330403001</v>
      </c>
      <c r="J462" s="3">
        <v>2.1340490572189998</v>
      </c>
      <c r="K462" s="3">
        <v>4.0203543924448004</v>
      </c>
      <c r="L462" s="3">
        <v>75.10466654308</v>
      </c>
      <c r="M462" s="6" t="s">
        <v>100</v>
      </c>
      <c r="N462" s="6" t="s">
        <v>165</v>
      </c>
    </row>
    <row r="463" spans="1:14" x14ac:dyDescent="0.2">
      <c r="A463" s="5" t="str">
        <f t="shared" si="7"/>
        <v>Head&amp;Neck - Larynx22001-20056</v>
      </c>
      <c r="B463" s="3" t="s">
        <v>47</v>
      </c>
      <c r="C463" s="3">
        <v>2</v>
      </c>
      <c r="D463" s="3" t="s">
        <v>123</v>
      </c>
      <c r="E463" s="3">
        <v>6</v>
      </c>
      <c r="F463" s="3">
        <v>1539</v>
      </c>
      <c r="G463" s="3">
        <v>1.20846769782334</v>
      </c>
      <c r="H463" s="3">
        <v>0.94292548224378203</v>
      </c>
      <c r="I463" s="3">
        <v>0.89581537054059801</v>
      </c>
      <c r="J463" s="3">
        <v>0.99003559394696605</v>
      </c>
      <c r="K463" s="3">
        <v>0</v>
      </c>
      <c r="L463" s="3">
        <v>138.88767747230401</v>
      </c>
      <c r="M463" s="6" t="s">
        <v>100</v>
      </c>
      <c r="N463" s="6" t="s">
        <v>165</v>
      </c>
    </row>
    <row r="464" spans="1:14" x14ac:dyDescent="0.2">
      <c r="A464" s="5" t="str">
        <f t="shared" si="7"/>
        <v>Head&amp;Neck - Larynx22006-20101</v>
      </c>
      <c r="B464" s="3" t="s">
        <v>48</v>
      </c>
      <c r="C464" s="3">
        <v>2</v>
      </c>
      <c r="D464" s="3" t="s">
        <v>123</v>
      </c>
      <c r="E464" s="3">
        <v>1</v>
      </c>
      <c r="F464" s="3">
        <v>176</v>
      </c>
      <c r="G464" s="3">
        <v>0.67901344593228097</v>
      </c>
      <c r="H464" s="3">
        <v>0.46807863229028301</v>
      </c>
      <c r="I464" s="3">
        <v>0.39892443357320101</v>
      </c>
      <c r="J464" s="3">
        <v>0.53723283100736496</v>
      </c>
      <c r="K464" s="3">
        <v>1</v>
      </c>
      <c r="L464" s="3">
        <v>0</v>
      </c>
      <c r="M464" s="6" t="s">
        <v>100</v>
      </c>
      <c r="N464" s="6" t="s">
        <v>165</v>
      </c>
    </row>
    <row r="465" spans="1:14" x14ac:dyDescent="0.2">
      <c r="A465" s="5" t="str">
        <f t="shared" si="7"/>
        <v>Head&amp;Neck - Larynx22006-20102</v>
      </c>
      <c r="B465" s="3" t="s">
        <v>48</v>
      </c>
      <c r="C465" s="3">
        <v>2</v>
      </c>
      <c r="D465" s="3" t="s">
        <v>123</v>
      </c>
      <c r="E465" s="3">
        <v>2</v>
      </c>
      <c r="F465" s="3">
        <v>233</v>
      </c>
      <c r="G465" s="3">
        <v>0.89120143975313804</v>
      </c>
      <c r="H465" s="3">
        <v>0.58262092607356397</v>
      </c>
      <c r="I465" s="3">
        <v>0.50781014483769904</v>
      </c>
      <c r="J465" s="3">
        <v>0.65743170730942901</v>
      </c>
      <c r="K465" s="3">
        <v>1.2447073758159699</v>
      </c>
      <c r="L465" s="3">
        <v>8.0463669695579991</v>
      </c>
      <c r="M465" s="6" t="s">
        <v>100</v>
      </c>
      <c r="N465" s="6" t="s">
        <v>165</v>
      </c>
    </row>
    <row r="466" spans="1:14" x14ac:dyDescent="0.2">
      <c r="A466" s="5" t="str">
        <f t="shared" si="7"/>
        <v>Head&amp;Neck - Larynx22006-20103</v>
      </c>
      <c r="B466" s="3" t="s">
        <v>48</v>
      </c>
      <c r="C466" s="3">
        <v>2</v>
      </c>
      <c r="D466" s="3" t="s">
        <v>123</v>
      </c>
      <c r="E466" s="3">
        <v>3</v>
      </c>
      <c r="F466" s="3">
        <v>288</v>
      </c>
      <c r="G466" s="3">
        <v>1.0995131981670201</v>
      </c>
      <c r="H466" s="3">
        <v>0.84107436586578799</v>
      </c>
      <c r="I466" s="3">
        <v>0.74393523256009497</v>
      </c>
      <c r="J466" s="3">
        <v>0.938213499171481</v>
      </c>
      <c r="K466" s="3">
        <v>1.79686554318974</v>
      </c>
      <c r="L466" s="3">
        <v>20.060268651259999</v>
      </c>
      <c r="M466" s="6" t="s">
        <v>100</v>
      </c>
      <c r="N466" s="6" t="s">
        <v>165</v>
      </c>
    </row>
    <row r="467" spans="1:14" x14ac:dyDescent="0.2">
      <c r="A467" s="5" t="str">
        <f t="shared" si="7"/>
        <v>Head&amp;Neck - Larynx22006-20104</v>
      </c>
      <c r="B467" s="3" t="s">
        <v>48</v>
      </c>
      <c r="C467" s="3">
        <v>2</v>
      </c>
      <c r="D467" s="3" t="s">
        <v>123</v>
      </c>
      <c r="E467" s="3">
        <v>4</v>
      </c>
      <c r="F467" s="3">
        <v>356</v>
      </c>
      <c r="G467" s="3">
        <v>1.3574499829251101</v>
      </c>
      <c r="H467" s="3">
        <v>1.0948007046728001</v>
      </c>
      <c r="I467" s="3">
        <v>0.981073034926501</v>
      </c>
      <c r="J467" s="3">
        <v>1.2085283744191</v>
      </c>
      <c r="K467" s="3">
        <v>2.3389247642346001</v>
      </c>
      <c r="L467" s="3">
        <v>36.45554661333</v>
      </c>
      <c r="M467" s="6" t="s">
        <v>100</v>
      </c>
      <c r="N467" s="6" t="s">
        <v>165</v>
      </c>
    </row>
    <row r="468" spans="1:14" x14ac:dyDescent="0.2">
      <c r="A468" s="5" t="str">
        <f t="shared" si="7"/>
        <v>Head&amp;Neck - Larynx22006-20105</v>
      </c>
      <c r="B468" s="3" t="s">
        <v>48</v>
      </c>
      <c r="C468" s="3">
        <v>2</v>
      </c>
      <c r="D468" s="3" t="s">
        <v>123</v>
      </c>
      <c r="E468" s="3">
        <v>5</v>
      </c>
      <c r="F468" s="3">
        <v>472</v>
      </c>
      <c r="G468" s="3">
        <v>1.7976574314682101</v>
      </c>
      <c r="H468" s="3">
        <v>1.81510548079331</v>
      </c>
      <c r="I468" s="3">
        <v>1.6513533574195201</v>
      </c>
      <c r="J468" s="3">
        <v>1.9788576041671</v>
      </c>
      <c r="K468" s="3">
        <v>3.8777789789550901</v>
      </c>
      <c r="L468" s="3">
        <v>65.575534275560003</v>
      </c>
      <c r="M468" s="6" t="s">
        <v>100</v>
      </c>
      <c r="N468" s="6" t="s">
        <v>165</v>
      </c>
    </row>
    <row r="469" spans="1:14" x14ac:dyDescent="0.2">
      <c r="A469" s="5" t="str">
        <f t="shared" si="7"/>
        <v>Head&amp;Neck - Larynx22006-20106</v>
      </c>
      <c r="B469" s="3" t="s">
        <v>48</v>
      </c>
      <c r="C469" s="3">
        <v>2</v>
      </c>
      <c r="D469" s="3" t="s">
        <v>123</v>
      </c>
      <c r="E469" s="3">
        <v>6</v>
      </c>
      <c r="F469" s="3">
        <v>1525</v>
      </c>
      <c r="G469" s="3">
        <v>1.16643821177542</v>
      </c>
      <c r="H469" s="3">
        <v>0.90373388160123502</v>
      </c>
      <c r="I469" s="3">
        <v>0.85837506513720696</v>
      </c>
      <c r="J469" s="3">
        <v>0.94909269806526297</v>
      </c>
      <c r="K469" s="3">
        <v>0</v>
      </c>
      <c r="L469" s="3">
        <v>130.13771650970801</v>
      </c>
      <c r="M469" s="6" t="s">
        <v>100</v>
      </c>
      <c r="N469" s="6" t="s">
        <v>165</v>
      </c>
    </row>
    <row r="470" spans="1:14" x14ac:dyDescent="0.2">
      <c r="A470" s="5" t="str">
        <f t="shared" si="7"/>
        <v>Head&amp;Neck - Larynx31996-20001</v>
      </c>
      <c r="B470" s="3" t="s">
        <v>43</v>
      </c>
      <c r="C470" s="3">
        <v>3</v>
      </c>
      <c r="D470" s="3" t="s">
        <v>123</v>
      </c>
      <c r="E470" s="3">
        <v>1</v>
      </c>
      <c r="F470" s="3">
        <v>1223</v>
      </c>
      <c r="G470" s="3">
        <v>2.5431313940753899</v>
      </c>
      <c r="H470" s="3">
        <v>2.0371731729462899</v>
      </c>
      <c r="I470" s="3">
        <v>1.92299823315527</v>
      </c>
      <c r="J470" s="3">
        <v>2.1513481127373102</v>
      </c>
      <c r="K470" s="3">
        <v>1</v>
      </c>
      <c r="L470" s="3">
        <v>0</v>
      </c>
      <c r="M470" s="6" t="s">
        <v>100</v>
      </c>
      <c r="N470" s="6" t="s">
        <v>165</v>
      </c>
    </row>
    <row r="471" spans="1:14" x14ac:dyDescent="0.2">
      <c r="A471" s="5" t="str">
        <f t="shared" ref="A471:A534" si="8">D471&amp;C471&amp;B471&amp;E471</f>
        <v>Head&amp;Neck - Larynx31996-20002</v>
      </c>
      <c r="B471" s="3" t="s">
        <v>43</v>
      </c>
      <c r="C471" s="3">
        <v>3</v>
      </c>
      <c r="D471" s="3" t="s">
        <v>123</v>
      </c>
      <c r="E471" s="3">
        <v>2</v>
      </c>
      <c r="F471" s="3">
        <v>1498</v>
      </c>
      <c r="G471" s="3">
        <v>3.0901731503642802</v>
      </c>
      <c r="H471" s="3">
        <v>2.4262932561927602</v>
      </c>
      <c r="I471" s="3">
        <v>2.3034239358998501</v>
      </c>
      <c r="J471" s="3">
        <v>2.5491625764856698</v>
      </c>
      <c r="K471" s="3">
        <v>1.1910098210667599</v>
      </c>
      <c r="L471" s="3">
        <v>44.126401503708003</v>
      </c>
      <c r="M471" s="6" t="s">
        <v>100</v>
      </c>
      <c r="N471" s="6" t="s">
        <v>165</v>
      </c>
    </row>
    <row r="472" spans="1:14" x14ac:dyDescent="0.2">
      <c r="A472" s="5" t="str">
        <f t="shared" si="8"/>
        <v>Head&amp;Neck - Larynx31996-20003</v>
      </c>
      <c r="B472" s="3" t="s">
        <v>43</v>
      </c>
      <c r="C472" s="3">
        <v>3</v>
      </c>
      <c r="D472" s="3" t="s">
        <v>123</v>
      </c>
      <c r="E472" s="3">
        <v>3</v>
      </c>
      <c r="F472" s="3">
        <v>1704</v>
      </c>
      <c r="G472" s="3">
        <v>3.5017606930855698</v>
      </c>
      <c r="H472" s="3">
        <v>2.8477443714510202</v>
      </c>
      <c r="I472" s="3">
        <v>2.71253017913706</v>
      </c>
      <c r="J472" s="3">
        <v>2.98295856376498</v>
      </c>
      <c r="K472" s="3">
        <v>1.3978901790329601</v>
      </c>
      <c r="L472" s="3">
        <v>88.907302345968006</v>
      </c>
      <c r="M472" s="6" t="s">
        <v>100</v>
      </c>
      <c r="N472" s="6" t="s">
        <v>165</v>
      </c>
    </row>
    <row r="473" spans="1:14" x14ac:dyDescent="0.2">
      <c r="A473" s="5" t="str">
        <f t="shared" si="8"/>
        <v>Head&amp;Neck - Larynx31996-20004</v>
      </c>
      <c r="B473" s="3" t="s">
        <v>43</v>
      </c>
      <c r="C473" s="3">
        <v>3</v>
      </c>
      <c r="D473" s="3" t="s">
        <v>123</v>
      </c>
      <c r="E473" s="3">
        <v>4</v>
      </c>
      <c r="F473" s="3">
        <v>2079</v>
      </c>
      <c r="G473" s="3">
        <v>4.2432349639622</v>
      </c>
      <c r="H473" s="3">
        <v>3.7065868361788201</v>
      </c>
      <c r="I473" s="3">
        <v>3.5472548368753598</v>
      </c>
      <c r="J473" s="3">
        <v>3.86591883548228</v>
      </c>
      <c r="K473" s="3">
        <v>1.81947557792454</v>
      </c>
      <c r="L473" s="3">
        <v>175.98133859078999</v>
      </c>
      <c r="M473" s="6" t="s">
        <v>100</v>
      </c>
      <c r="N473" s="6" t="s">
        <v>165</v>
      </c>
    </row>
    <row r="474" spans="1:14" x14ac:dyDescent="0.2">
      <c r="A474" s="5" t="str">
        <f t="shared" si="8"/>
        <v>Head&amp;Neck - Larynx31996-20005</v>
      </c>
      <c r="B474" s="3" t="s">
        <v>43</v>
      </c>
      <c r="C474" s="3">
        <v>3</v>
      </c>
      <c r="D474" s="3" t="s">
        <v>123</v>
      </c>
      <c r="E474" s="3">
        <v>5</v>
      </c>
      <c r="F474" s="3">
        <v>2719</v>
      </c>
      <c r="G474" s="3">
        <v>5.4364627857826902</v>
      </c>
      <c r="H474" s="3">
        <v>5.3476086283359097</v>
      </c>
      <c r="I474" s="3">
        <v>5.1466016741238096</v>
      </c>
      <c r="J474" s="3">
        <v>5.5486155825480097</v>
      </c>
      <c r="K474" s="3">
        <v>2.6250142596379602</v>
      </c>
      <c r="L474" s="3">
        <v>322.32343991193</v>
      </c>
      <c r="M474" s="6" t="s">
        <v>100</v>
      </c>
      <c r="N474" s="6" t="s">
        <v>165</v>
      </c>
    </row>
    <row r="475" spans="1:14" x14ac:dyDescent="0.2">
      <c r="A475" s="5" t="str">
        <f t="shared" si="8"/>
        <v>Head&amp;Neck - Larynx31996-20006</v>
      </c>
      <c r="B475" s="3" t="s">
        <v>43</v>
      </c>
      <c r="C475" s="3">
        <v>3</v>
      </c>
      <c r="D475" s="3" t="s">
        <v>123</v>
      </c>
      <c r="E475" s="3">
        <v>6</v>
      </c>
      <c r="F475" s="3">
        <v>9223</v>
      </c>
      <c r="G475" s="3">
        <v>3.77624119649697</v>
      </c>
      <c r="H475" s="3">
        <v>3.2156812991436299</v>
      </c>
      <c r="I475" s="3">
        <v>3.1500527252678898</v>
      </c>
      <c r="J475" s="3">
        <v>3.2813098730193699</v>
      </c>
      <c r="K475" s="3">
        <v>0</v>
      </c>
      <c r="L475" s="3">
        <v>631.338482352396</v>
      </c>
      <c r="M475" s="6" t="s">
        <v>100</v>
      </c>
      <c r="N475" s="6" t="s">
        <v>165</v>
      </c>
    </row>
    <row r="476" spans="1:14" x14ac:dyDescent="0.2">
      <c r="A476" s="5" t="str">
        <f t="shared" si="8"/>
        <v>Head&amp;Neck - Larynx32001-20051</v>
      </c>
      <c r="B476" s="3" t="s">
        <v>47</v>
      </c>
      <c r="C476" s="3">
        <v>3</v>
      </c>
      <c r="D476" s="3" t="s">
        <v>123</v>
      </c>
      <c r="E476" s="3">
        <v>1</v>
      </c>
      <c r="F476" s="3">
        <v>1136</v>
      </c>
      <c r="G476" s="3">
        <v>2.28199591799945</v>
      </c>
      <c r="H476" s="3">
        <v>1.76812709780424</v>
      </c>
      <c r="I476" s="3">
        <v>1.6653064381617899</v>
      </c>
      <c r="J476" s="3">
        <v>1.87094775744669</v>
      </c>
      <c r="K476" s="3">
        <v>1</v>
      </c>
      <c r="L476" s="3">
        <v>0</v>
      </c>
      <c r="M476" s="6" t="s">
        <v>100</v>
      </c>
      <c r="N476" s="6" t="s">
        <v>165</v>
      </c>
    </row>
    <row r="477" spans="1:14" x14ac:dyDescent="0.2">
      <c r="A477" s="5" t="str">
        <f t="shared" si="8"/>
        <v>Head&amp;Neck - Larynx32001-20052</v>
      </c>
      <c r="B477" s="3" t="s">
        <v>47</v>
      </c>
      <c r="C477" s="3">
        <v>3</v>
      </c>
      <c r="D477" s="3" t="s">
        <v>123</v>
      </c>
      <c r="E477" s="3">
        <v>2</v>
      </c>
      <c r="F477" s="3">
        <v>1454</v>
      </c>
      <c r="G477" s="3">
        <v>2.9203733884168499</v>
      </c>
      <c r="H477" s="3">
        <v>2.1509076690696398</v>
      </c>
      <c r="I477" s="3">
        <v>2.0403482784891702</v>
      </c>
      <c r="J477" s="3">
        <v>2.2614670596501099</v>
      </c>
      <c r="K477" s="3">
        <v>1.21648928504108</v>
      </c>
      <c r="L477" s="3">
        <v>49.844990517230002</v>
      </c>
      <c r="M477" s="6" t="s">
        <v>100</v>
      </c>
      <c r="N477" s="6" t="s">
        <v>165</v>
      </c>
    </row>
    <row r="478" spans="1:14" x14ac:dyDescent="0.2">
      <c r="A478" s="5" t="str">
        <f t="shared" si="8"/>
        <v>Head&amp;Neck - Larynx32001-20053</v>
      </c>
      <c r="B478" s="3" t="s">
        <v>47</v>
      </c>
      <c r="C478" s="3">
        <v>3</v>
      </c>
      <c r="D478" s="3" t="s">
        <v>123</v>
      </c>
      <c r="E478" s="3">
        <v>3</v>
      </c>
      <c r="F478" s="3">
        <v>1626</v>
      </c>
      <c r="G478" s="3">
        <v>3.2625709910165699</v>
      </c>
      <c r="H478" s="3">
        <v>2.52945011733294</v>
      </c>
      <c r="I478" s="3">
        <v>2.4065019895155402</v>
      </c>
      <c r="J478" s="3">
        <v>2.6523982451503398</v>
      </c>
      <c r="K478" s="3">
        <v>1.4305816139994401</v>
      </c>
      <c r="L478" s="3">
        <v>90.576320208325996</v>
      </c>
      <c r="M478" s="6" t="s">
        <v>100</v>
      </c>
      <c r="N478" s="6" t="s">
        <v>165</v>
      </c>
    </row>
    <row r="479" spans="1:14" x14ac:dyDescent="0.2">
      <c r="A479" s="5" t="str">
        <f t="shared" si="8"/>
        <v>Head&amp;Neck - Larynx32001-20054</v>
      </c>
      <c r="B479" s="3" t="s">
        <v>47</v>
      </c>
      <c r="C479" s="3">
        <v>3</v>
      </c>
      <c r="D479" s="3" t="s">
        <v>123</v>
      </c>
      <c r="E479" s="3">
        <v>4</v>
      </c>
      <c r="F479" s="3">
        <v>1983</v>
      </c>
      <c r="G479" s="3">
        <v>3.96627287957411</v>
      </c>
      <c r="H479" s="3">
        <v>3.51670747167941</v>
      </c>
      <c r="I479" s="3">
        <v>3.3619217278990599</v>
      </c>
      <c r="J479" s="3">
        <v>3.6714932154597602</v>
      </c>
      <c r="K479" s="3">
        <v>1.98894495539752</v>
      </c>
      <c r="L479" s="3">
        <v>181.159790497822</v>
      </c>
      <c r="M479" s="6" t="s">
        <v>100</v>
      </c>
      <c r="N479" s="6" t="s">
        <v>165</v>
      </c>
    </row>
    <row r="480" spans="1:14" x14ac:dyDescent="0.2">
      <c r="A480" s="5" t="str">
        <f t="shared" si="8"/>
        <v>Head&amp;Neck - Larynx32001-20055</v>
      </c>
      <c r="B480" s="3" t="s">
        <v>47</v>
      </c>
      <c r="C480" s="3">
        <v>3</v>
      </c>
      <c r="D480" s="3" t="s">
        <v>123</v>
      </c>
      <c r="E480" s="3">
        <v>5</v>
      </c>
      <c r="F480" s="3">
        <v>2571</v>
      </c>
      <c r="G480" s="3">
        <v>5.1291143312302303</v>
      </c>
      <c r="H480" s="3">
        <v>5.35120316881099</v>
      </c>
      <c r="I480" s="3">
        <v>5.1443527173243</v>
      </c>
      <c r="J480" s="3">
        <v>5.55805362029768</v>
      </c>
      <c r="K480" s="3">
        <v>3.0264810575305399</v>
      </c>
      <c r="L480" s="3">
        <v>329.81085253183801</v>
      </c>
      <c r="M480" s="6" t="s">
        <v>100</v>
      </c>
      <c r="N480" s="6" t="s">
        <v>165</v>
      </c>
    </row>
    <row r="481" spans="1:14" x14ac:dyDescent="0.2">
      <c r="A481" s="5" t="str">
        <f t="shared" si="8"/>
        <v>Head&amp;Neck - Larynx32001-20056</v>
      </c>
      <c r="B481" s="3" t="s">
        <v>47</v>
      </c>
      <c r="C481" s="3">
        <v>3</v>
      </c>
      <c r="D481" s="3" t="s">
        <v>123</v>
      </c>
      <c r="E481" s="3">
        <v>6</v>
      </c>
      <c r="F481" s="3">
        <v>8770</v>
      </c>
      <c r="G481" s="3">
        <v>3.5146172369829798</v>
      </c>
      <c r="H481" s="3">
        <v>2.9337822471175299</v>
      </c>
      <c r="I481" s="3">
        <v>2.8723800161518902</v>
      </c>
      <c r="J481" s="3">
        <v>2.99518447808317</v>
      </c>
      <c r="K481" s="3">
        <v>0</v>
      </c>
      <c r="L481" s="3">
        <v>651.39195375521604</v>
      </c>
      <c r="M481" s="6" t="s">
        <v>100</v>
      </c>
      <c r="N481" s="6" t="s">
        <v>165</v>
      </c>
    </row>
    <row r="482" spans="1:14" x14ac:dyDescent="0.2">
      <c r="A482" s="5" t="str">
        <f t="shared" si="8"/>
        <v>Head&amp;Neck - Larynx32006-20101</v>
      </c>
      <c r="B482" s="3" t="s">
        <v>48</v>
      </c>
      <c r="C482" s="3">
        <v>3</v>
      </c>
      <c r="D482" s="3" t="s">
        <v>123</v>
      </c>
      <c r="E482" s="3">
        <v>1</v>
      </c>
      <c r="F482" s="3">
        <v>1230</v>
      </c>
      <c r="G482" s="3">
        <v>2.39004472920133</v>
      </c>
      <c r="H482" s="3">
        <v>1.7260713510835901</v>
      </c>
      <c r="I482" s="3">
        <v>1.6296080188935</v>
      </c>
      <c r="J482" s="3">
        <v>1.82253468327368</v>
      </c>
      <c r="K482" s="3">
        <v>1</v>
      </c>
      <c r="L482" s="3">
        <v>0</v>
      </c>
      <c r="M482" s="6" t="s">
        <v>100</v>
      </c>
      <c r="N482" s="6" t="s">
        <v>165</v>
      </c>
    </row>
    <row r="483" spans="1:14" x14ac:dyDescent="0.2">
      <c r="A483" s="5" t="str">
        <f t="shared" si="8"/>
        <v>Head&amp;Neck - Larynx32006-20102</v>
      </c>
      <c r="B483" s="3" t="s">
        <v>48</v>
      </c>
      <c r="C483" s="3">
        <v>3</v>
      </c>
      <c r="D483" s="3" t="s">
        <v>123</v>
      </c>
      <c r="E483" s="3">
        <v>2</v>
      </c>
      <c r="F483" s="3">
        <v>1498</v>
      </c>
      <c r="G483" s="3">
        <v>2.9099475547028901</v>
      </c>
      <c r="H483" s="3">
        <v>2.0496750853414798</v>
      </c>
      <c r="I483" s="3">
        <v>1.9458779932486701</v>
      </c>
      <c r="J483" s="3">
        <v>2.1534721774342902</v>
      </c>
      <c r="K483" s="3">
        <v>1.18747992894659</v>
      </c>
      <c r="L483" s="3">
        <v>39.976640540799998</v>
      </c>
      <c r="M483" s="6" t="s">
        <v>100</v>
      </c>
      <c r="N483" s="6" t="s">
        <v>165</v>
      </c>
    </row>
    <row r="484" spans="1:14" x14ac:dyDescent="0.2">
      <c r="A484" s="5" t="str">
        <f t="shared" si="8"/>
        <v>Head&amp;Neck - Larynx32006-20103</v>
      </c>
      <c r="B484" s="3" t="s">
        <v>48</v>
      </c>
      <c r="C484" s="3">
        <v>3</v>
      </c>
      <c r="D484" s="3" t="s">
        <v>123</v>
      </c>
      <c r="E484" s="3">
        <v>3</v>
      </c>
      <c r="F484" s="3">
        <v>1742</v>
      </c>
      <c r="G484" s="3">
        <v>3.3845726941029599</v>
      </c>
      <c r="H484" s="3">
        <v>2.5969342874274299</v>
      </c>
      <c r="I484" s="3">
        <v>2.47498115596068</v>
      </c>
      <c r="J484" s="3">
        <v>2.7188874188941798</v>
      </c>
      <c r="K484" s="3">
        <v>1.5045347260975801</v>
      </c>
      <c r="L484" s="3">
        <v>102.992949190696</v>
      </c>
      <c r="M484" s="6" t="s">
        <v>100</v>
      </c>
      <c r="N484" s="6" t="s">
        <v>165</v>
      </c>
    </row>
    <row r="485" spans="1:14" x14ac:dyDescent="0.2">
      <c r="A485" s="5" t="str">
        <f t="shared" si="8"/>
        <v>Head&amp;Neck - Larynx32006-20104</v>
      </c>
      <c r="B485" s="3" t="s">
        <v>48</v>
      </c>
      <c r="C485" s="3">
        <v>3</v>
      </c>
      <c r="D485" s="3" t="s">
        <v>123</v>
      </c>
      <c r="E485" s="3">
        <v>4</v>
      </c>
      <c r="F485" s="3">
        <v>2022</v>
      </c>
      <c r="G485" s="3">
        <v>3.92705535464194</v>
      </c>
      <c r="H485" s="3">
        <v>3.4412391532417699</v>
      </c>
      <c r="I485" s="3">
        <v>3.29124292062059</v>
      </c>
      <c r="J485" s="3">
        <v>3.5912353858629502</v>
      </c>
      <c r="K485" s="3">
        <v>1.99368302537519</v>
      </c>
      <c r="L485" s="3">
        <v>185.71384819609401</v>
      </c>
      <c r="M485" s="6" t="s">
        <v>100</v>
      </c>
      <c r="N485" s="6" t="s">
        <v>165</v>
      </c>
    </row>
    <row r="486" spans="1:14" x14ac:dyDescent="0.2">
      <c r="A486" s="5" t="str">
        <f t="shared" si="8"/>
        <v>Head&amp;Neck - Larynx32006-20105</v>
      </c>
      <c r="B486" s="3" t="s">
        <v>48</v>
      </c>
      <c r="C486" s="3">
        <v>3</v>
      </c>
      <c r="D486" s="3" t="s">
        <v>123</v>
      </c>
      <c r="E486" s="3">
        <v>5</v>
      </c>
      <c r="F486" s="3">
        <v>2534</v>
      </c>
      <c r="G486" s="3">
        <v>4.9224289113558903</v>
      </c>
      <c r="H486" s="3">
        <v>5.2198687286093302</v>
      </c>
      <c r="I486" s="3">
        <v>5.0166272492482697</v>
      </c>
      <c r="J486" s="3">
        <v>5.4231102079703897</v>
      </c>
      <c r="K486" s="3">
        <v>3.0241326497496201</v>
      </c>
      <c r="L486" s="3">
        <v>324.129173208238</v>
      </c>
      <c r="M486" s="6" t="s">
        <v>100</v>
      </c>
      <c r="N486" s="6" t="s">
        <v>165</v>
      </c>
    </row>
    <row r="487" spans="1:14" x14ac:dyDescent="0.2">
      <c r="A487" s="5" t="str">
        <f t="shared" si="8"/>
        <v>Head&amp;Neck - Larynx32006-20106</v>
      </c>
      <c r="B487" s="3" t="s">
        <v>48</v>
      </c>
      <c r="C487" s="3">
        <v>3</v>
      </c>
      <c r="D487" s="3" t="s">
        <v>123</v>
      </c>
      <c r="E487" s="3">
        <v>6</v>
      </c>
      <c r="F487" s="3">
        <v>9026</v>
      </c>
      <c r="G487" s="3">
        <v>3.5068973475197698</v>
      </c>
      <c r="H487" s="3">
        <v>2.8512803499163302</v>
      </c>
      <c r="I487" s="3">
        <v>2.79245719308634</v>
      </c>
      <c r="J487" s="3">
        <v>2.9101035067463199</v>
      </c>
      <c r="K487" s="3">
        <v>0</v>
      </c>
      <c r="L487" s="3">
        <v>652.81261113582809</v>
      </c>
      <c r="M487" s="6" t="s">
        <v>100</v>
      </c>
      <c r="N487" s="6" t="s">
        <v>165</v>
      </c>
    </row>
    <row r="488" spans="1:14" x14ac:dyDescent="0.2">
      <c r="A488" s="5" t="str">
        <f t="shared" si="8"/>
        <v>Head&amp;Neck - Oral Cavity11996-20001</v>
      </c>
      <c r="B488" s="3" t="s">
        <v>43</v>
      </c>
      <c r="C488" s="3">
        <v>1</v>
      </c>
      <c r="D488" s="3" t="s">
        <v>121</v>
      </c>
      <c r="E488" s="3">
        <v>1</v>
      </c>
      <c r="F488" s="3">
        <v>651</v>
      </c>
      <c r="G488" s="3">
        <v>2.7607519626783699</v>
      </c>
      <c r="H488" s="3">
        <v>2.45953512988681</v>
      </c>
      <c r="I488" s="3">
        <v>2.2705974373448998</v>
      </c>
      <c r="J488" s="3">
        <v>2.6484728224287202</v>
      </c>
      <c r="K488" s="3">
        <v>1</v>
      </c>
      <c r="L488" s="3">
        <v>0</v>
      </c>
      <c r="M488" s="6" t="s">
        <v>100</v>
      </c>
      <c r="N488" s="6" t="s">
        <v>165</v>
      </c>
    </row>
    <row r="489" spans="1:14" x14ac:dyDescent="0.2">
      <c r="A489" s="5" t="str">
        <f t="shared" si="8"/>
        <v>Head&amp;Neck - Oral Cavity11996-20002</v>
      </c>
      <c r="B489" s="3" t="s">
        <v>43</v>
      </c>
      <c r="C489" s="3">
        <v>1</v>
      </c>
      <c r="D489" s="3" t="s">
        <v>121</v>
      </c>
      <c r="E489" s="3">
        <v>2</v>
      </c>
      <c r="F489" s="3">
        <v>814</v>
      </c>
      <c r="G489" s="3">
        <v>3.44429637637172</v>
      </c>
      <c r="H489" s="3">
        <v>2.9834278485313299</v>
      </c>
      <c r="I489" s="3">
        <v>2.7784724282573299</v>
      </c>
      <c r="J489" s="3">
        <v>3.18838326880533</v>
      </c>
      <c r="K489" s="3">
        <v>1.2130047716247201</v>
      </c>
      <c r="L489" s="3">
        <v>29.276494234234001</v>
      </c>
      <c r="M489" s="6" t="s">
        <v>100</v>
      </c>
      <c r="N489" s="6" t="s">
        <v>165</v>
      </c>
    </row>
    <row r="490" spans="1:14" x14ac:dyDescent="0.2">
      <c r="A490" s="5" t="str">
        <f t="shared" si="8"/>
        <v>Head&amp;Neck - Oral Cavity11996-20003</v>
      </c>
      <c r="B490" s="3" t="s">
        <v>43</v>
      </c>
      <c r="C490" s="3">
        <v>1</v>
      </c>
      <c r="D490" s="3" t="s">
        <v>121</v>
      </c>
      <c r="E490" s="3">
        <v>3</v>
      </c>
      <c r="F490" s="3">
        <v>865</v>
      </c>
      <c r="G490" s="3">
        <v>3.65316149875237</v>
      </c>
      <c r="H490" s="3">
        <v>3.3270347503632598</v>
      </c>
      <c r="I490" s="3">
        <v>3.1053145028918498</v>
      </c>
      <c r="J490" s="3">
        <v>3.5487549978346702</v>
      </c>
      <c r="K490" s="3">
        <v>1.3527087740829999</v>
      </c>
      <c r="L490" s="3">
        <v>42.495247206080002</v>
      </c>
      <c r="M490" s="6" t="s">
        <v>100</v>
      </c>
      <c r="N490" s="6" t="s">
        <v>165</v>
      </c>
    </row>
    <row r="491" spans="1:14" x14ac:dyDescent="0.2">
      <c r="A491" s="5" t="str">
        <f t="shared" si="8"/>
        <v>Head&amp;Neck - Oral Cavity11996-20004</v>
      </c>
      <c r="B491" s="3" t="s">
        <v>43</v>
      </c>
      <c r="C491" s="3">
        <v>1</v>
      </c>
      <c r="D491" s="3" t="s">
        <v>121</v>
      </c>
      <c r="E491" s="3">
        <v>4</v>
      </c>
      <c r="F491" s="3">
        <v>970</v>
      </c>
      <c r="G491" s="3">
        <v>4.0743981746360101</v>
      </c>
      <c r="H491" s="3">
        <v>3.9754355062226798</v>
      </c>
      <c r="I491" s="3">
        <v>3.7252541649770801</v>
      </c>
      <c r="J491" s="3">
        <v>4.22561684746828</v>
      </c>
      <c r="K491" s="3">
        <v>1.61633613519708</v>
      </c>
      <c r="L491" s="3">
        <v>70.850889002024005</v>
      </c>
      <c r="M491" s="6" t="s">
        <v>100</v>
      </c>
      <c r="N491" s="6" t="s">
        <v>165</v>
      </c>
    </row>
    <row r="492" spans="1:14" x14ac:dyDescent="0.2">
      <c r="A492" s="5" t="str">
        <f t="shared" si="8"/>
        <v>Head&amp;Neck - Oral Cavity11996-20005</v>
      </c>
      <c r="B492" s="3" t="s">
        <v>43</v>
      </c>
      <c r="C492" s="3">
        <v>1</v>
      </c>
      <c r="D492" s="3" t="s">
        <v>121</v>
      </c>
      <c r="E492" s="3">
        <v>5</v>
      </c>
      <c r="F492" s="3">
        <v>1261</v>
      </c>
      <c r="G492" s="3">
        <v>5.1767624207608396</v>
      </c>
      <c r="H492" s="3">
        <v>5.6174807841000103</v>
      </c>
      <c r="I492" s="3">
        <v>5.3074247957995002</v>
      </c>
      <c r="J492" s="3">
        <v>5.9275367724005203</v>
      </c>
      <c r="K492" s="3">
        <v>2.2839603776501201</v>
      </c>
      <c r="L492" s="3">
        <v>137.15451883026401</v>
      </c>
      <c r="M492" s="6" t="s">
        <v>100</v>
      </c>
      <c r="N492" s="6" t="s">
        <v>165</v>
      </c>
    </row>
    <row r="493" spans="1:14" x14ac:dyDescent="0.2">
      <c r="A493" s="5" t="str">
        <f t="shared" si="8"/>
        <v>Head&amp;Neck - Oral Cavity11996-20006</v>
      </c>
      <c r="B493" s="3" t="s">
        <v>43</v>
      </c>
      <c r="C493" s="3">
        <v>1</v>
      </c>
      <c r="D493" s="3" t="s">
        <v>121</v>
      </c>
      <c r="E493" s="3">
        <v>6</v>
      </c>
      <c r="F493" s="3">
        <v>4561</v>
      </c>
      <c r="G493" s="3">
        <v>3.8309066528914202</v>
      </c>
      <c r="H493" s="3">
        <v>3.6098521039871501</v>
      </c>
      <c r="I493" s="3">
        <v>3.5050872904363501</v>
      </c>
      <c r="J493" s="3">
        <v>3.71461691753795</v>
      </c>
      <c r="K493" s="3">
        <v>0</v>
      </c>
      <c r="L493" s="3">
        <v>279.777149272602</v>
      </c>
      <c r="M493" s="6" t="s">
        <v>100</v>
      </c>
      <c r="N493" s="6" t="s">
        <v>165</v>
      </c>
    </row>
    <row r="494" spans="1:14" x14ac:dyDescent="0.2">
      <c r="A494" s="5" t="str">
        <f t="shared" si="8"/>
        <v>Head&amp;Neck - Oral Cavity12001-20051</v>
      </c>
      <c r="B494" s="3" t="s">
        <v>47</v>
      </c>
      <c r="C494" s="3">
        <v>1</v>
      </c>
      <c r="D494" s="3" t="s">
        <v>121</v>
      </c>
      <c r="E494" s="3">
        <v>1</v>
      </c>
      <c r="F494" s="3">
        <v>743</v>
      </c>
      <c r="G494" s="3">
        <v>3.0175646222835599</v>
      </c>
      <c r="H494" s="3">
        <v>2.58274266355044</v>
      </c>
      <c r="I494" s="3">
        <v>2.3970294516966799</v>
      </c>
      <c r="J494" s="3">
        <v>2.7684558754042001</v>
      </c>
      <c r="K494" s="3">
        <v>1</v>
      </c>
      <c r="L494" s="3">
        <v>0</v>
      </c>
      <c r="M494" s="6" t="s">
        <v>100</v>
      </c>
      <c r="N494" s="6" t="s">
        <v>165</v>
      </c>
    </row>
    <row r="495" spans="1:14" x14ac:dyDescent="0.2">
      <c r="A495" s="5" t="str">
        <f t="shared" si="8"/>
        <v>Head&amp;Neck - Oral Cavity12001-20052</v>
      </c>
      <c r="B495" s="3" t="s">
        <v>47</v>
      </c>
      <c r="C495" s="3">
        <v>1</v>
      </c>
      <c r="D495" s="3" t="s">
        <v>121</v>
      </c>
      <c r="E495" s="3">
        <v>2</v>
      </c>
      <c r="F495" s="3">
        <v>922</v>
      </c>
      <c r="G495" s="3">
        <v>3.7775080533234999</v>
      </c>
      <c r="H495" s="3">
        <v>3.1489317433842099</v>
      </c>
      <c r="I495" s="3">
        <v>2.9456708370514302</v>
      </c>
      <c r="J495" s="3">
        <v>3.35219264971699</v>
      </c>
      <c r="K495" s="3">
        <v>1.2192200902646</v>
      </c>
      <c r="L495" s="3">
        <v>31.612959733166001</v>
      </c>
      <c r="M495" s="6" t="s">
        <v>100</v>
      </c>
      <c r="N495" s="6" t="s">
        <v>165</v>
      </c>
    </row>
    <row r="496" spans="1:14" x14ac:dyDescent="0.2">
      <c r="A496" s="5" t="str">
        <f t="shared" si="8"/>
        <v>Head&amp;Neck - Oral Cavity12001-20053</v>
      </c>
      <c r="B496" s="3" t="s">
        <v>47</v>
      </c>
      <c r="C496" s="3">
        <v>1</v>
      </c>
      <c r="D496" s="3" t="s">
        <v>121</v>
      </c>
      <c r="E496" s="3">
        <v>3</v>
      </c>
      <c r="F496" s="3">
        <v>988</v>
      </c>
      <c r="G496" s="3">
        <v>4.0602860422201497</v>
      </c>
      <c r="H496" s="3">
        <v>3.53930062021178</v>
      </c>
      <c r="I496" s="3">
        <v>3.3186043207011</v>
      </c>
      <c r="J496" s="3">
        <v>3.7599969197224699</v>
      </c>
      <c r="K496" s="3">
        <v>1.3703651820063201</v>
      </c>
      <c r="L496" s="3">
        <v>52.181669907366</v>
      </c>
      <c r="M496" s="6" t="s">
        <v>100</v>
      </c>
      <c r="N496" s="6" t="s">
        <v>165</v>
      </c>
    </row>
    <row r="497" spans="1:14" x14ac:dyDescent="0.2">
      <c r="A497" s="5" t="str">
        <f t="shared" si="8"/>
        <v>Head&amp;Neck - Oral Cavity12001-20054</v>
      </c>
      <c r="B497" s="3" t="s">
        <v>47</v>
      </c>
      <c r="C497" s="3">
        <v>1</v>
      </c>
      <c r="D497" s="3" t="s">
        <v>121</v>
      </c>
      <c r="E497" s="3">
        <v>4</v>
      </c>
      <c r="F497" s="3">
        <v>1096</v>
      </c>
      <c r="G497" s="3">
        <v>4.4982856032122998</v>
      </c>
      <c r="H497" s="3">
        <v>4.3883466357013399</v>
      </c>
      <c r="I497" s="3">
        <v>4.1285391144311401</v>
      </c>
      <c r="J497" s="3">
        <v>4.6481541569715397</v>
      </c>
      <c r="K497" s="3">
        <v>1.69910332052546</v>
      </c>
      <c r="L497" s="3">
        <v>84.840465923379995</v>
      </c>
      <c r="M497" s="6" t="s">
        <v>100</v>
      </c>
      <c r="N497" s="6" t="s">
        <v>165</v>
      </c>
    </row>
    <row r="498" spans="1:14" x14ac:dyDescent="0.2">
      <c r="A498" s="5" t="str">
        <f t="shared" si="8"/>
        <v>Head&amp;Neck - Oral Cavity12001-20055</v>
      </c>
      <c r="B498" s="3" t="s">
        <v>47</v>
      </c>
      <c r="C498" s="3">
        <v>1</v>
      </c>
      <c r="D498" s="3" t="s">
        <v>121</v>
      </c>
      <c r="E498" s="3">
        <v>5</v>
      </c>
      <c r="F498" s="3">
        <v>1344</v>
      </c>
      <c r="G498" s="3">
        <v>5.4969952417861903</v>
      </c>
      <c r="H498" s="3">
        <v>6.2291288553611501</v>
      </c>
      <c r="I498" s="3">
        <v>5.8960985529390104</v>
      </c>
      <c r="J498" s="3">
        <v>6.5621591577832898</v>
      </c>
      <c r="K498" s="3">
        <v>2.4118271414613499</v>
      </c>
      <c r="L498" s="3">
        <v>151.394029770896</v>
      </c>
      <c r="M498" s="6" t="s">
        <v>100</v>
      </c>
      <c r="N498" s="6" t="s">
        <v>165</v>
      </c>
    </row>
    <row r="499" spans="1:14" x14ac:dyDescent="0.2">
      <c r="A499" s="5" t="str">
        <f t="shared" si="8"/>
        <v>Head&amp;Neck - Oral Cavity12001-20056</v>
      </c>
      <c r="B499" s="3" t="s">
        <v>47</v>
      </c>
      <c r="C499" s="3">
        <v>1</v>
      </c>
      <c r="D499" s="3" t="s">
        <v>121</v>
      </c>
      <c r="E499" s="3">
        <v>6</v>
      </c>
      <c r="F499" s="3">
        <v>5093</v>
      </c>
      <c r="G499" s="3">
        <v>4.1685099479897998</v>
      </c>
      <c r="H499" s="3">
        <v>3.8422765001892198</v>
      </c>
      <c r="I499" s="3">
        <v>3.73675089588329</v>
      </c>
      <c r="J499" s="3">
        <v>3.9478021044951501</v>
      </c>
      <c r="K499" s="3">
        <v>0</v>
      </c>
      <c r="L499" s="3">
        <v>320.02912533480799</v>
      </c>
      <c r="M499" s="6" t="s">
        <v>100</v>
      </c>
      <c r="N499" s="6" t="s">
        <v>165</v>
      </c>
    </row>
    <row r="500" spans="1:14" x14ac:dyDescent="0.2">
      <c r="A500" s="5" t="str">
        <f t="shared" si="8"/>
        <v>Head&amp;Neck - Oral Cavity12006-20101</v>
      </c>
      <c r="B500" s="3" t="s">
        <v>48</v>
      </c>
      <c r="C500" s="3">
        <v>1</v>
      </c>
      <c r="D500" s="3" t="s">
        <v>121</v>
      </c>
      <c r="E500" s="3">
        <v>1</v>
      </c>
      <c r="F500" s="3">
        <v>991</v>
      </c>
      <c r="G500" s="3">
        <v>3.8796541462541101</v>
      </c>
      <c r="H500" s="3">
        <v>3.0967840857928701</v>
      </c>
      <c r="I500" s="3">
        <v>2.9039738123193701</v>
      </c>
      <c r="J500" s="3">
        <v>3.2895943592663701</v>
      </c>
      <c r="K500" s="3">
        <v>1</v>
      </c>
      <c r="L500" s="3">
        <v>0</v>
      </c>
      <c r="M500" s="6" t="s">
        <v>100</v>
      </c>
      <c r="N500" s="6" t="s">
        <v>165</v>
      </c>
    </row>
    <row r="501" spans="1:14" x14ac:dyDescent="0.2">
      <c r="A501" s="5" t="str">
        <f t="shared" si="8"/>
        <v>Head&amp;Neck - Oral Cavity12006-20102</v>
      </c>
      <c r="B501" s="3" t="s">
        <v>48</v>
      </c>
      <c r="C501" s="3">
        <v>1</v>
      </c>
      <c r="D501" s="3" t="s">
        <v>121</v>
      </c>
      <c r="E501" s="3">
        <v>2</v>
      </c>
      <c r="F501" s="3">
        <v>1199</v>
      </c>
      <c r="G501" s="3">
        <v>4.7327498275151498</v>
      </c>
      <c r="H501" s="3">
        <v>3.7477560421409701</v>
      </c>
      <c r="I501" s="3">
        <v>3.5356183729639299</v>
      </c>
      <c r="J501" s="3">
        <v>3.9598937113180099</v>
      </c>
      <c r="K501" s="3">
        <v>1.21020902275188</v>
      </c>
      <c r="L501" s="3">
        <v>36.711500504854001</v>
      </c>
      <c r="M501" s="6" t="s">
        <v>100</v>
      </c>
      <c r="N501" s="6" t="s">
        <v>165</v>
      </c>
    </row>
    <row r="502" spans="1:14" x14ac:dyDescent="0.2">
      <c r="A502" s="5" t="str">
        <f t="shared" si="8"/>
        <v>Head&amp;Neck - Oral Cavity12006-20103</v>
      </c>
      <c r="B502" s="3" t="s">
        <v>48</v>
      </c>
      <c r="C502" s="3">
        <v>1</v>
      </c>
      <c r="D502" s="3" t="s">
        <v>121</v>
      </c>
      <c r="E502" s="3">
        <v>3</v>
      </c>
      <c r="F502" s="3">
        <v>1234</v>
      </c>
      <c r="G502" s="3">
        <v>4.8822134357326803</v>
      </c>
      <c r="H502" s="3">
        <v>4.1411465288802196</v>
      </c>
      <c r="I502" s="3">
        <v>3.9100895507147402</v>
      </c>
      <c r="J502" s="3">
        <v>4.3722035070457004</v>
      </c>
      <c r="K502" s="3">
        <v>1.3372409616409999</v>
      </c>
      <c r="L502" s="3">
        <v>56.677450174112003</v>
      </c>
      <c r="M502" s="6" t="s">
        <v>100</v>
      </c>
      <c r="N502" s="6" t="s">
        <v>165</v>
      </c>
    </row>
    <row r="503" spans="1:14" x14ac:dyDescent="0.2">
      <c r="A503" s="5" t="str">
        <f t="shared" si="8"/>
        <v>Head&amp;Neck - Oral Cavity12006-20104</v>
      </c>
      <c r="B503" s="3" t="s">
        <v>48</v>
      </c>
      <c r="C503" s="3">
        <v>1</v>
      </c>
      <c r="D503" s="3" t="s">
        <v>121</v>
      </c>
      <c r="E503" s="3">
        <v>4</v>
      </c>
      <c r="F503" s="3">
        <v>1327</v>
      </c>
      <c r="G503" s="3">
        <v>5.2526752524223204</v>
      </c>
      <c r="H503" s="3">
        <v>5.05411570504367</v>
      </c>
      <c r="I503" s="3">
        <v>4.7821802780050904</v>
      </c>
      <c r="J503" s="3">
        <v>5.3260511320822497</v>
      </c>
      <c r="K503" s="3">
        <v>1.63205298303826</v>
      </c>
      <c r="L503" s="3">
        <v>94.918474598862005</v>
      </c>
      <c r="M503" s="6" t="s">
        <v>100</v>
      </c>
      <c r="N503" s="6" t="s">
        <v>165</v>
      </c>
    </row>
    <row r="504" spans="1:14" x14ac:dyDescent="0.2">
      <c r="A504" s="5" t="str">
        <f t="shared" si="8"/>
        <v>Head&amp;Neck - Oral Cavity12006-20105</v>
      </c>
      <c r="B504" s="3" t="s">
        <v>48</v>
      </c>
      <c r="C504" s="3">
        <v>1</v>
      </c>
      <c r="D504" s="3" t="s">
        <v>121</v>
      </c>
      <c r="E504" s="3">
        <v>5</v>
      </c>
      <c r="F504" s="3">
        <v>1626</v>
      </c>
      <c r="G504" s="3">
        <v>6.4466868906027397</v>
      </c>
      <c r="H504" s="3">
        <v>7.2843876796627498</v>
      </c>
      <c r="I504" s="3">
        <v>6.9303179071957697</v>
      </c>
      <c r="J504" s="3">
        <v>7.6384574521297299</v>
      </c>
      <c r="K504" s="3">
        <v>2.3522426742895499</v>
      </c>
      <c r="L504" s="3">
        <v>179.24755452963799</v>
      </c>
      <c r="M504" s="6" t="s">
        <v>100</v>
      </c>
      <c r="N504" s="6" t="s">
        <v>165</v>
      </c>
    </row>
    <row r="505" spans="1:14" x14ac:dyDescent="0.2">
      <c r="A505" s="5" t="str">
        <f t="shared" si="8"/>
        <v>Head&amp;Neck - Oral Cavity12006-20106</v>
      </c>
      <c r="B505" s="3" t="s">
        <v>48</v>
      </c>
      <c r="C505" s="3">
        <v>1</v>
      </c>
      <c r="D505" s="3" t="s">
        <v>121</v>
      </c>
      <c r="E505" s="3">
        <v>6</v>
      </c>
      <c r="F505" s="3">
        <v>6377</v>
      </c>
      <c r="G505" s="3">
        <v>5.0355887093178104</v>
      </c>
      <c r="H505" s="3">
        <v>4.4871171196387696</v>
      </c>
      <c r="I505" s="3">
        <v>4.3769846778605102</v>
      </c>
      <c r="J505" s="3">
        <v>4.5972495614170299</v>
      </c>
      <c r="K505" s="3">
        <v>0</v>
      </c>
      <c r="L505" s="3">
        <v>367.554979807466</v>
      </c>
      <c r="M505" s="6" t="s">
        <v>100</v>
      </c>
      <c r="N505" s="6" t="s">
        <v>165</v>
      </c>
    </row>
    <row r="506" spans="1:14" x14ac:dyDescent="0.2">
      <c r="A506" s="5" t="str">
        <f t="shared" si="8"/>
        <v>Head&amp;Neck - Oral Cavity21996-20001</v>
      </c>
      <c r="B506" s="3" t="s">
        <v>43</v>
      </c>
      <c r="C506" s="3">
        <v>2</v>
      </c>
      <c r="D506" s="3" t="s">
        <v>121</v>
      </c>
      <c r="E506" s="3">
        <v>1</v>
      </c>
      <c r="F506" s="3">
        <v>583</v>
      </c>
      <c r="G506" s="3">
        <v>2.3786416422141898</v>
      </c>
      <c r="H506" s="3">
        <v>1.75803714098185</v>
      </c>
      <c r="I506" s="3">
        <v>1.6153286414532699</v>
      </c>
      <c r="J506" s="3">
        <v>1.9007456405104299</v>
      </c>
      <c r="K506" s="3">
        <v>1</v>
      </c>
      <c r="L506" s="3">
        <v>0</v>
      </c>
      <c r="M506" s="6" t="s">
        <v>100</v>
      </c>
      <c r="N506" s="6" t="s">
        <v>165</v>
      </c>
    </row>
    <row r="507" spans="1:14" x14ac:dyDescent="0.2">
      <c r="A507" s="5" t="str">
        <f t="shared" si="8"/>
        <v>Head&amp;Neck - Oral Cavity21996-20002</v>
      </c>
      <c r="B507" s="3" t="s">
        <v>43</v>
      </c>
      <c r="C507" s="3">
        <v>2</v>
      </c>
      <c r="D507" s="3" t="s">
        <v>121</v>
      </c>
      <c r="E507" s="3">
        <v>2</v>
      </c>
      <c r="F507" s="3">
        <v>617</v>
      </c>
      <c r="G507" s="3">
        <v>2.4835995883584601</v>
      </c>
      <c r="H507" s="3">
        <v>1.7739755711274801</v>
      </c>
      <c r="I507" s="3">
        <v>1.63399713913267</v>
      </c>
      <c r="J507" s="3">
        <v>1.9139540031222899</v>
      </c>
      <c r="K507" s="3">
        <v>1.0090660372150799</v>
      </c>
      <c r="L507" s="3">
        <v>1.28688861944</v>
      </c>
      <c r="M507" s="6" t="s">
        <v>100</v>
      </c>
      <c r="N507" s="6" t="s">
        <v>165</v>
      </c>
    </row>
    <row r="508" spans="1:14" x14ac:dyDescent="0.2">
      <c r="A508" s="5" t="str">
        <f t="shared" si="8"/>
        <v>Head&amp;Neck - Oral Cavity21996-20003</v>
      </c>
      <c r="B508" s="3" t="s">
        <v>43</v>
      </c>
      <c r="C508" s="3">
        <v>2</v>
      </c>
      <c r="D508" s="3" t="s">
        <v>121</v>
      </c>
      <c r="E508" s="3">
        <v>3</v>
      </c>
      <c r="F508" s="3">
        <v>654</v>
      </c>
      <c r="G508" s="3">
        <v>2.6177681453160702</v>
      </c>
      <c r="H508" s="3">
        <v>1.8766615916680101</v>
      </c>
      <c r="I508" s="3">
        <v>1.7328303721142</v>
      </c>
      <c r="J508" s="3">
        <v>2.0204928112218199</v>
      </c>
      <c r="K508" s="3">
        <v>1.06747550886206</v>
      </c>
      <c r="L508" s="3">
        <v>8.686326004004</v>
      </c>
      <c r="M508" s="6" t="s">
        <v>100</v>
      </c>
      <c r="N508" s="6" t="s">
        <v>165</v>
      </c>
    </row>
    <row r="509" spans="1:14" x14ac:dyDescent="0.2">
      <c r="A509" s="5" t="str">
        <f t="shared" si="8"/>
        <v>Head&amp;Neck - Oral Cavity21996-20004</v>
      </c>
      <c r="B509" s="3" t="s">
        <v>43</v>
      </c>
      <c r="C509" s="3">
        <v>2</v>
      </c>
      <c r="D509" s="3" t="s">
        <v>121</v>
      </c>
      <c r="E509" s="3">
        <v>4</v>
      </c>
      <c r="F509" s="3">
        <v>691</v>
      </c>
      <c r="G509" s="3">
        <v>2.7433219365708998</v>
      </c>
      <c r="H509" s="3">
        <v>2.1498369561767801</v>
      </c>
      <c r="I509" s="3">
        <v>1.98954099798567</v>
      </c>
      <c r="J509" s="3">
        <v>2.3101329143678901</v>
      </c>
      <c r="K509" s="3">
        <v>1.2228620807044599</v>
      </c>
      <c r="L509" s="3">
        <v>21.301682032321999</v>
      </c>
      <c r="M509" s="6" t="s">
        <v>100</v>
      </c>
      <c r="N509" s="6" t="s">
        <v>165</v>
      </c>
    </row>
    <row r="510" spans="1:14" x14ac:dyDescent="0.2">
      <c r="A510" s="5" t="str">
        <f t="shared" si="8"/>
        <v>Head&amp;Neck - Oral Cavity21996-20005</v>
      </c>
      <c r="B510" s="3" t="s">
        <v>43</v>
      </c>
      <c r="C510" s="3">
        <v>2</v>
      </c>
      <c r="D510" s="3" t="s">
        <v>121</v>
      </c>
      <c r="E510" s="3">
        <v>5</v>
      </c>
      <c r="F510" s="3">
        <v>619</v>
      </c>
      <c r="G510" s="3">
        <v>2.4127583230027798</v>
      </c>
      <c r="H510" s="3">
        <v>2.1578617398544302</v>
      </c>
      <c r="I510" s="3">
        <v>1.98786743901468</v>
      </c>
      <c r="J510" s="3">
        <v>2.3278560406941802</v>
      </c>
      <c r="K510" s="3">
        <v>1.2274267076344501</v>
      </c>
      <c r="L510" s="3">
        <v>16.52548903772</v>
      </c>
      <c r="M510" s="6" t="s">
        <v>100</v>
      </c>
      <c r="N510" s="6" t="s">
        <v>165</v>
      </c>
    </row>
    <row r="511" spans="1:14" x14ac:dyDescent="0.2">
      <c r="A511" s="5" t="str">
        <f t="shared" si="8"/>
        <v>Head&amp;Neck - Oral Cavity21996-20006</v>
      </c>
      <c r="B511" s="3" t="s">
        <v>43</v>
      </c>
      <c r="C511" s="3">
        <v>2</v>
      </c>
      <c r="D511" s="3" t="s">
        <v>121</v>
      </c>
      <c r="E511" s="3">
        <v>6</v>
      </c>
      <c r="F511" s="3">
        <v>3164</v>
      </c>
      <c r="G511" s="3">
        <v>2.52756840992916</v>
      </c>
      <c r="H511" s="3">
        <v>1.93184438269082</v>
      </c>
      <c r="I511" s="3">
        <v>1.86452967358292</v>
      </c>
      <c r="J511" s="3">
        <v>1.9991590917987201</v>
      </c>
      <c r="K511" s="3">
        <v>0</v>
      </c>
      <c r="L511" s="3">
        <v>47.800385693486</v>
      </c>
      <c r="M511" s="6" t="s">
        <v>100</v>
      </c>
      <c r="N511" s="6" t="s">
        <v>165</v>
      </c>
    </row>
    <row r="512" spans="1:14" x14ac:dyDescent="0.2">
      <c r="A512" s="5" t="str">
        <f t="shared" si="8"/>
        <v>Head&amp;Neck - Oral Cavity22001-20051</v>
      </c>
      <c r="B512" s="3" t="s">
        <v>47</v>
      </c>
      <c r="C512" s="3">
        <v>2</v>
      </c>
      <c r="D512" s="3" t="s">
        <v>121</v>
      </c>
      <c r="E512" s="3">
        <v>1</v>
      </c>
      <c r="F512" s="3">
        <v>654</v>
      </c>
      <c r="G512" s="3">
        <v>2.59952132239478</v>
      </c>
      <c r="H512" s="3">
        <v>1.91917584307019</v>
      </c>
      <c r="I512" s="3">
        <v>1.7720862435001099</v>
      </c>
      <c r="J512" s="3">
        <v>2.0662654426402698</v>
      </c>
      <c r="K512" s="3">
        <v>1</v>
      </c>
      <c r="L512" s="3">
        <v>0</v>
      </c>
      <c r="M512" s="6" t="s">
        <v>100</v>
      </c>
      <c r="N512" s="6" t="s">
        <v>165</v>
      </c>
    </row>
    <row r="513" spans="1:14" x14ac:dyDescent="0.2">
      <c r="A513" s="5" t="str">
        <f t="shared" si="8"/>
        <v>Head&amp;Neck - Oral Cavity22001-20052</v>
      </c>
      <c r="B513" s="3" t="s">
        <v>47</v>
      </c>
      <c r="C513" s="3">
        <v>2</v>
      </c>
      <c r="D513" s="3" t="s">
        <v>121</v>
      </c>
      <c r="E513" s="3">
        <v>2</v>
      </c>
      <c r="F513" s="3">
        <v>735</v>
      </c>
      <c r="G513" s="3">
        <v>2.8959207272630101</v>
      </c>
      <c r="H513" s="3">
        <v>2.0109482543337398</v>
      </c>
      <c r="I513" s="3">
        <v>1.86556536448351</v>
      </c>
      <c r="J513" s="3">
        <v>2.1563311441839699</v>
      </c>
      <c r="K513" s="3">
        <v>1.04781865694846</v>
      </c>
      <c r="L513" s="3">
        <v>5.1447893648380001</v>
      </c>
      <c r="M513" s="6" t="s">
        <v>100</v>
      </c>
      <c r="N513" s="6" t="s">
        <v>165</v>
      </c>
    </row>
    <row r="514" spans="1:14" x14ac:dyDescent="0.2">
      <c r="A514" s="5" t="str">
        <f t="shared" si="8"/>
        <v>Head&amp;Neck - Oral Cavity22001-20053</v>
      </c>
      <c r="B514" s="3" t="s">
        <v>47</v>
      </c>
      <c r="C514" s="3">
        <v>2</v>
      </c>
      <c r="D514" s="3" t="s">
        <v>121</v>
      </c>
      <c r="E514" s="3">
        <v>3</v>
      </c>
      <c r="F514" s="3">
        <v>750</v>
      </c>
      <c r="G514" s="3">
        <v>2.9406304358778899</v>
      </c>
      <c r="H514" s="3">
        <v>2.08282743471695</v>
      </c>
      <c r="I514" s="3">
        <v>1.93376138965063</v>
      </c>
      <c r="J514" s="3">
        <v>2.2318934797832699</v>
      </c>
      <c r="K514" s="3">
        <v>1.0852718067693901</v>
      </c>
      <c r="L514" s="3">
        <v>8.1358342273640005</v>
      </c>
      <c r="M514" s="6" t="s">
        <v>100</v>
      </c>
      <c r="N514" s="6" t="s">
        <v>165</v>
      </c>
    </row>
    <row r="515" spans="1:14" x14ac:dyDescent="0.2">
      <c r="A515" s="5" t="str">
        <f t="shared" si="8"/>
        <v>Head&amp;Neck - Oral Cavity22001-20054</v>
      </c>
      <c r="B515" s="3" t="s">
        <v>47</v>
      </c>
      <c r="C515" s="3">
        <v>2</v>
      </c>
      <c r="D515" s="3" t="s">
        <v>121</v>
      </c>
      <c r="E515" s="3">
        <v>4</v>
      </c>
      <c r="F515" s="3">
        <v>732</v>
      </c>
      <c r="G515" s="3">
        <v>2.8558362173247702</v>
      </c>
      <c r="H515" s="3">
        <v>2.21820564333852</v>
      </c>
      <c r="I515" s="3">
        <v>2.0575106534376002</v>
      </c>
      <c r="J515" s="3">
        <v>2.3789006332394398</v>
      </c>
      <c r="K515" s="3">
        <v>1.1558115695068101</v>
      </c>
      <c r="L515" s="3">
        <v>14.447687877873999</v>
      </c>
      <c r="M515" s="6" t="s">
        <v>100</v>
      </c>
      <c r="N515" s="6" t="s">
        <v>165</v>
      </c>
    </row>
    <row r="516" spans="1:14" x14ac:dyDescent="0.2">
      <c r="A516" s="5" t="str">
        <f t="shared" si="8"/>
        <v>Head&amp;Neck - Oral Cavity22001-20055</v>
      </c>
      <c r="B516" s="3" t="s">
        <v>47</v>
      </c>
      <c r="C516" s="3">
        <v>2</v>
      </c>
      <c r="D516" s="3" t="s">
        <v>121</v>
      </c>
      <c r="E516" s="3">
        <v>5</v>
      </c>
      <c r="F516" s="3">
        <v>636</v>
      </c>
      <c r="G516" s="3">
        <v>2.4770317619345001</v>
      </c>
      <c r="H516" s="3">
        <v>2.43640082360732</v>
      </c>
      <c r="I516" s="3">
        <v>2.2470460530198602</v>
      </c>
      <c r="J516" s="3">
        <v>2.6257555941947799</v>
      </c>
      <c r="K516" s="3">
        <v>1.26950369472643</v>
      </c>
      <c r="L516" s="3">
        <v>15.299097924756</v>
      </c>
      <c r="M516" s="6" t="s">
        <v>100</v>
      </c>
      <c r="N516" s="6" t="s">
        <v>165</v>
      </c>
    </row>
    <row r="517" spans="1:14" x14ac:dyDescent="0.2">
      <c r="A517" s="5" t="str">
        <f t="shared" si="8"/>
        <v>Head&amp;Neck - Oral Cavity22001-20056</v>
      </c>
      <c r="B517" s="3" t="s">
        <v>47</v>
      </c>
      <c r="C517" s="3">
        <v>2</v>
      </c>
      <c r="D517" s="3" t="s">
        <v>121</v>
      </c>
      <c r="E517" s="3">
        <v>6</v>
      </c>
      <c r="F517" s="3">
        <v>3507</v>
      </c>
      <c r="G517" s="3">
        <v>2.7537987110243298</v>
      </c>
      <c r="H517" s="3">
        <v>2.11455673280597</v>
      </c>
      <c r="I517" s="3">
        <v>2.0445713197730901</v>
      </c>
      <c r="J517" s="3">
        <v>2.1845421458388499</v>
      </c>
      <c r="K517" s="3">
        <v>0</v>
      </c>
      <c r="L517" s="3">
        <v>43.027409394831999</v>
      </c>
      <c r="M517" s="6" t="s">
        <v>100</v>
      </c>
      <c r="N517" s="6" t="s">
        <v>165</v>
      </c>
    </row>
    <row r="518" spans="1:14" x14ac:dyDescent="0.2">
      <c r="A518" s="5" t="str">
        <f t="shared" si="8"/>
        <v>Head&amp;Neck - Oral Cavity22006-20101</v>
      </c>
      <c r="B518" s="3" t="s">
        <v>48</v>
      </c>
      <c r="C518" s="3">
        <v>2</v>
      </c>
      <c r="D518" s="3" t="s">
        <v>121</v>
      </c>
      <c r="E518" s="3">
        <v>1</v>
      </c>
      <c r="F518" s="3">
        <v>846</v>
      </c>
      <c r="G518" s="3">
        <v>3.2638941776063102</v>
      </c>
      <c r="H518" s="3">
        <v>2.24250789455927</v>
      </c>
      <c r="I518" s="3">
        <v>2.0913938357856399</v>
      </c>
      <c r="J518" s="3">
        <v>2.3936219533329002</v>
      </c>
      <c r="K518" s="3">
        <v>1</v>
      </c>
      <c r="L518" s="3">
        <v>0</v>
      </c>
      <c r="M518" s="6" t="s">
        <v>100</v>
      </c>
      <c r="N518" s="6" t="s">
        <v>165</v>
      </c>
    </row>
    <row r="519" spans="1:14" x14ac:dyDescent="0.2">
      <c r="A519" s="5" t="str">
        <f t="shared" si="8"/>
        <v>Head&amp;Neck - Oral Cavity22006-20102</v>
      </c>
      <c r="B519" s="3" t="s">
        <v>48</v>
      </c>
      <c r="C519" s="3">
        <v>2</v>
      </c>
      <c r="D519" s="3" t="s">
        <v>121</v>
      </c>
      <c r="E519" s="3">
        <v>2</v>
      </c>
      <c r="F519" s="3">
        <v>882</v>
      </c>
      <c r="G519" s="3">
        <v>3.3735608148595202</v>
      </c>
      <c r="H519" s="3">
        <v>2.21960301039333</v>
      </c>
      <c r="I519" s="3">
        <v>2.0731166853088201</v>
      </c>
      <c r="J519" s="3">
        <v>2.3660893354778398</v>
      </c>
      <c r="K519" s="3">
        <v>0.98978604078874399</v>
      </c>
      <c r="L519" s="3">
        <v>-5.640904684064</v>
      </c>
      <c r="M519" s="6" t="s">
        <v>100</v>
      </c>
      <c r="N519" s="6" t="s">
        <v>165</v>
      </c>
    </row>
    <row r="520" spans="1:14" x14ac:dyDescent="0.2">
      <c r="A520" s="5" t="str">
        <f t="shared" si="8"/>
        <v>Head&amp;Neck - Oral Cavity22006-20103</v>
      </c>
      <c r="B520" s="3" t="s">
        <v>48</v>
      </c>
      <c r="C520" s="3">
        <v>2</v>
      </c>
      <c r="D520" s="3" t="s">
        <v>121</v>
      </c>
      <c r="E520" s="3">
        <v>3</v>
      </c>
      <c r="F520" s="3">
        <v>903</v>
      </c>
      <c r="G520" s="3">
        <v>3.4474320067528401</v>
      </c>
      <c r="H520" s="3">
        <v>2.4124410345595</v>
      </c>
      <c r="I520" s="3">
        <v>2.2550902534242301</v>
      </c>
      <c r="J520" s="3">
        <v>2.5697918156947699</v>
      </c>
      <c r="K520" s="3">
        <v>1.07577816801114</v>
      </c>
      <c r="L520" s="3">
        <v>3.3696966050560002</v>
      </c>
      <c r="M520" s="6" t="s">
        <v>100</v>
      </c>
      <c r="N520" s="6" t="s">
        <v>165</v>
      </c>
    </row>
    <row r="521" spans="1:14" x14ac:dyDescent="0.2">
      <c r="A521" s="5" t="str">
        <f t="shared" si="8"/>
        <v>Head&amp;Neck - Oral Cavity22006-20104</v>
      </c>
      <c r="B521" s="3" t="s">
        <v>48</v>
      </c>
      <c r="C521" s="3">
        <v>2</v>
      </c>
      <c r="D521" s="3" t="s">
        <v>121</v>
      </c>
      <c r="E521" s="3">
        <v>4</v>
      </c>
      <c r="F521" s="3">
        <v>889</v>
      </c>
      <c r="G521" s="3">
        <v>3.3898118955629801</v>
      </c>
      <c r="H521" s="3">
        <v>2.7039469265050502</v>
      </c>
      <c r="I521" s="3">
        <v>2.5261994867975099</v>
      </c>
      <c r="J521" s="3">
        <v>2.88169436621259</v>
      </c>
      <c r="K521" s="3">
        <v>1.20576918951559</v>
      </c>
      <c r="L521" s="3">
        <v>14.952718002564</v>
      </c>
      <c r="M521" s="6" t="s">
        <v>100</v>
      </c>
      <c r="N521" s="6" t="s">
        <v>165</v>
      </c>
    </row>
    <row r="522" spans="1:14" x14ac:dyDescent="0.2">
      <c r="A522" s="5" t="str">
        <f t="shared" si="8"/>
        <v>Head&amp;Neck - Oral Cavity22006-20105</v>
      </c>
      <c r="B522" s="3" t="s">
        <v>48</v>
      </c>
      <c r="C522" s="3">
        <v>2</v>
      </c>
      <c r="D522" s="3" t="s">
        <v>121</v>
      </c>
      <c r="E522" s="3">
        <v>5</v>
      </c>
      <c r="F522" s="3">
        <v>869</v>
      </c>
      <c r="G522" s="3">
        <v>3.30967014395313</v>
      </c>
      <c r="H522" s="3">
        <v>3.2457222628490001</v>
      </c>
      <c r="I522" s="3">
        <v>3.0299192331454101</v>
      </c>
      <c r="J522" s="3">
        <v>3.4615252925525901</v>
      </c>
      <c r="K522" s="3">
        <v>1.44736269188782</v>
      </c>
      <c r="L522" s="3">
        <v>39.492306804576003</v>
      </c>
      <c r="M522" s="6" t="s">
        <v>100</v>
      </c>
      <c r="N522" s="6" t="s">
        <v>165</v>
      </c>
    </row>
    <row r="523" spans="1:14" x14ac:dyDescent="0.2">
      <c r="A523" s="5" t="str">
        <f t="shared" si="8"/>
        <v>Head&amp;Neck - Oral Cavity22006-20106</v>
      </c>
      <c r="B523" s="3" t="s">
        <v>48</v>
      </c>
      <c r="C523" s="3">
        <v>2</v>
      </c>
      <c r="D523" s="3" t="s">
        <v>121</v>
      </c>
      <c r="E523" s="3">
        <v>6</v>
      </c>
      <c r="F523" s="3">
        <v>4389</v>
      </c>
      <c r="G523" s="3">
        <v>3.3570474173654401</v>
      </c>
      <c r="H523" s="3">
        <v>2.5107086453919001</v>
      </c>
      <c r="I523" s="3">
        <v>2.43642903810672</v>
      </c>
      <c r="J523" s="3">
        <v>2.5849882526770802</v>
      </c>
      <c r="K523" s="3">
        <v>0</v>
      </c>
      <c r="L523" s="3">
        <v>52.173816728132003</v>
      </c>
      <c r="M523" s="6" t="s">
        <v>100</v>
      </c>
      <c r="N523" s="6" t="s">
        <v>165</v>
      </c>
    </row>
    <row r="524" spans="1:14" x14ac:dyDescent="0.2">
      <c r="A524" s="5" t="str">
        <f t="shared" si="8"/>
        <v>Head&amp;Neck - Oral Cavity31996-20001</v>
      </c>
      <c r="B524" s="3" t="s">
        <v>43</v>
      </c>
      <c r="C524" s="3">
        <v>3</v>
      </c>
      <c r="D524" s="3" t="s">
        <v>121</v>
      </c>
      <c r="E524" s="3">
        <v>1</v>
      </c>
      <c r="F524" s="3">
        <v>1234</v>
      </c>
      <c r="G524" s="3">
        <v>2.56600502067786</v>
      </c>
      <c r="H524" s="3">
        <v>2.0993869299933201</v>
      </c>
      <c r="I524" s="3">
        <v>1.98225077055983</v>
      </c>
      <c r="J524" s="3">
        <v>2.21652308942681</v>
      </c>
      <c r="K524" s="3">
        <v>1</v>
      </c>
      <c r="L524" s="3">
        <v>0</v>
      </c>
      <c r="M524" s="6" t="s">
        <v>100</v>
      </c>
      <c r="N524" s="6" t="s">
        <v>165</v>
      </c>
    </row>
    <row r="525" spans="1:14" x14ac:dyDescent="0.2">
      <c r="A525" s="5" t="str">
        <f t="shared" si="8"/>
        <v>Head&amp;Neck - Oral Cavity31996-20002</v>
      </c>
      <c r="B525" s="3" t="s">
        <v>43</v>
      </c>
      <c r="C525" s="3">
        <v>3</v>
      </c>
      <c r="D525" s="3" t="s">
        <v>121</v>
      </c>
      <c r="E525" s="3">
        <v>2</v>
      </c>
      <c r="F525" s="3">
        <v>1431</v>
      </c>
      <c r="G525" s="3">
        <v>2.9519611336256899</v>
      </c>
      <c r="H525" s="3">
        <v>2.33350672919503</v>
      </c>
      <c r="I525" s="3">
        <v>2.2126014366860498</v>
      </c>
      <c r="J525" s="3">
        <v>2.4544120217040102</v>
      </c>
      <c r="K525" s="3">
        <v>1.11151817507145</v>
      </c>
      <c r="L525" s="3">
        <v>29.98869794973</v>
      </c>
      <c r="M525" s="6" t="s">
        <v>100</v>
      </c>
      <c r="N525" s="6" t="s">
        <v>165</v>
      </c>
    </row>
    <row r="526" spans="1:14" x14ac:dyDescent="0.2">
      <c r="A526" s="5" t="str">
        <f t="shared" si="8"/>
        <v>Head&amp;Neck - Oral Cavity31996-20003</v>
      </c>
      <c r="B526" s="3" t="s">
        <v>43</v>
      </c>
      <c r="C526" s="3">
        <v>3</v>
      </c>
      <c r="D526" s="3" t="s">
        <v>121</v>
      </c>
      <c r="E526" s="3">
        <v>3</v>
      </c>
      <c r="F526" s="3">
        <v>1519</v>
      </c>
      <c r="G526" s="3">
        <v>3.1215812751156</v>
      </c>
      <c r="H526" s="3">
        <v>2.5637817280022199</v>
      </c>
      <c r="I526" s="3">
        <v>2.4348504663574202</v>
      </c>
      <c r="J526" s="3">
        <v>2.6927129896470201</v>
      </c>
      <c r="K526" s="3">
        <v>1.22120495815908</v>
      </c>
      <c r="L526" s="3">
        <v>50.383545430083998</v>
      </c>
      <c r="M526" s="6" t="s">
        <v>100</v>
      </c>
      <c r="N526" s="6" t="s">
        <v>165</v>
      </c>
    </row>
    <row r="527" spans="1:14" x14ac:dyDescent="0.2">
      <c r="A527" s="5" t="str">
        <f t="shared" si="8"/>
        <v>Head&amp;Neck - Oral Cavity31996-20004</v>
      </c>
      <c r="B527" s="3" t="s">
        <v>43</v>
      </c>
      <c r="C527" s="3">
        <v>3</v>
      </c>
      <c r="D527" s="3" t="s">
        <v>121</v>
      </c>
      <c r="E527" s="3">
        <v>4</v>
      </c>
      <c r="F527" s="3">
        <v>1661</v>
      </c>
      <c r="G527" s="3">
        <v>3.3900977754407</v>
      </c>
      <c r="H527" s="3">
        <v>3.0163928096867498</v>
      </c>
      <c r="I527" s="3">
        <v>2.87132897554272</v>
      </c>
      <c r="J527" s="3">
        <v>3.1614566438307801</v>
      </c>
      <c r="K527" s="3">
        <v>1.4367969842016399</v>
      </c>
      <c r="L527" s="3">
        <v>91.036559008891999</v>
      </c>
      <c r="M527" s="6" t="s">
        <v>100</v>
      </c>
      <c r="N527" s="6" t="s">
        <v>165</v>
      </c>
    </row>
    <row r="528" spans="1:14" x14ac:dyDescent="0.2">
      <c r="A528" s="5" t="str">
        <f t="shared" si="8"/>
        <v>Head&amp;Neck - Oral Cavity31996-20005</v>
      </c>
      <c r="B528" s="3" t="s">
        <v>43</v>
      </c>
      <c r="C528" s="3">
        <v>3</v>
      </c>
      <c r="D528" s="3" t="s">
        <v>121</v>
      </c>
      <c r="E528" s="3">
        <v>5</v>
      </c>
      <c r="F528" s="3">
        <v>1880</v>
      </c>
      <c r="G528" s="3">
        <v>3.7589371229391202</v>
      </c>
      <c r="H528" s="3">
        <v>3.8187291143937601</v>
      </c>
      <c r="I528" s="3">
        <v>3.6461071720249598</v>
      </c>
      <c r="J528" s="3">
        <v>3.9913510567625599</v>
      </c>
      <c r="K528" s="3">
        <v>1.81897346307948</v>
      </c>
      <c r="L528" s="3">
        <v>153.26178749724599</v>
      </c>
      <c r="M528" s="6" t="s">
        <v>100</v>
      </c>
      <c r="N528" s="6" t="s">
        <v>165</v>
      </c>
    </row>
    <row r="529" spans="1:14" x14ac:dyDescent="0.2">
      <c r="A529" s="5" t="str">
        <f t="shared" si="8"/>
        <v>Head&amp;Neck - Oral Cavity31996-20006</v>
      </c>
      <c r="B529" s="3" t="s">
        <v>43</v>
      </c>
      <c r="C529" s="3">
        <v>3</v>
      </c>
      <c r="D529" s="3" t="s">
        <v>121</v>
      </c>
      <c r="E529" s="3">
        <v>6</v>
      </c>
      <c r="F529" s="3">
        <v>7725</v>
      </c>
      <c r="G529" s="3">
        <v>3.16290396215321</v>
      </c>
      <c r="H529" s="3">
        <v>2.7303988837674402</v>
      </c>
      <c r="I529" s="3">
        <v>2.6695107132704301</v>
      </c>
      <c r="J529" s="3">
        <v>2.7912870542644499</v>
      </c>
      <c r="K529" s="3">
        <v>0</v>
      </c>
      <c r="L529" s="3">
        <v>324.67058988595198</v>
      </c>
      <c r="M529" s="6" t="s">
        <v>100</v>
      </c>
      <c r="N529" s="6" t="s">
        <v>165</v>
      </c>
    </row>
    <row r="530" spans="1:14" x14ac:dyDescent="0.2">
      <c r="A530" s="5" t="str">
        <f t="shared" si="8"/>
        <v>Head&amp;Neck - Oral Cavity32001-20051</v>
      </c>
      <c r="B530" s="3" t="s">
        <v>47</v>
      </c>
      <c r="C530" s="3">
        <v>3</v>
      </c>
      <c r="D530" s="3" t="s">
        <v>121</v>
      </c>
      <c r="E530" s="3">
        <v>1</v>
      </c>
      <c r="F530" s="3">
        <v>1397</v>
      </c>
      <c r="G530" s="3">
        <v>2.80629251535672</v>
      </c>
      <c r="H530" s="3">
        <v>2.2426728962403</v>
      </c>
      <c r="I530" s="3">
        <v>2.12506843336697</v>
      </c>
      <c r="J530" s="3">
        <v>2.3602773591136299</v>
      </c>
      <c r="K530" s="3">
        <v>1</v>
      </c>
      <c r="L530" s="3">
        <v>0</v>
      </c>
      <c r="M530" s="6" t="s">
        <v>100</v>
      </c>
      <c r="N530" s="6" t="s">
        <v>165</v>
      </c>
    </row>
    <row r="531" spans="1:14" x14ac:dyDescent="0.2">
      <c r="A531" s="5" t="str">
        <f t="shared" si="8"/>
        <v>Head&amp;Neck - Oral Cavity32001-20052</v>
      </c>
      <c r="B531" s="3" t="s">
        <v>47</v>
      </c>
      <c r="C531" s="3">
        <v>3</v>
      </c>
      <c r="D531" s="3" t="s">
        <v>121</v>
      </c>
      <c r="E531" s="3">
        <v>2</v>
      </c>
      <c r="F531" s="3">
        <v>1657</v>
      </c>
      <c r="G531" s="3">
        <v>3.3281008972535902</v>
      </c>
      <c r="H531" s="3">
        <v>2.5707897433748998</v>
      </c>
      <c r="I531" s="3">
        <v>2.4470066374426902</v>
      </c>
      <c r="J531" s="3">
        <v>2.6945728493071099</v>
      </c>
      <c r="K531" s="3">
        <v>1.1463061544484101</v>
      </c>
      <c r="L531" s="3">
        <v>37.380699059846002</v>
      </c>
      <c r="M531" s="6" t="s">
        <v>100</v>
      </c>
      <c r="N531" s="6" t="s">
        <v>165</v>
      </c>
    </row>
    <row r="532" spans="1:14" x14ac:dyDescent="0.2">
      <c r="A532" s="5" t="str">
        <f t="shared" si="8"/>
        <v>Head&amp;Neck - Oral Cavity32001-20053</v>
      </c>
      <c r="B532" s="3" t="s">
        <v>47</v>
      </c>
      <c r="C532" s="3">
        <v>3</v>
      </c>
      <c r="D532" s="3" t="s">
        <v>121</v>
      </c>
      <c r="E532" s="3">
        <v>3</v>
      </c>
      <c r="F532" s="3">
        <v>1738</v>
      </c>
      <c r="G532" s="3">
        <v>3.4872991281591701</v>
      </c>
      <c r="H532" s="3">
        <v>2.78379036502416</v>
      </c>
      <c r="I532" s="3">
        <v>2.6529120447043999</v>
      </c>
      <c r="J532" s="3">
        <v>2.9146686853439201</v>
      </c>
      <c r="K532" s="3">
        <v>1.2412823866070699</v>
      </c>
      <c r="L532" s="3">
        <v>60.718038653458002</v>
      </c>
      <c r="M532" s="6" t="s">
        <v>100</v>
      </c>
      <c r="N532" s="6" t="s">
        <v>165</v>
      </c>
    </row>
    <row r="533" spans="1:14" x14ac:dyDescent="0.2">
      <c r="A533" s="5" t="str">
        <f t="shared" si="8"/>
        <v>Head&amp;Neck - Oral Cavity32001-20054</v>
      </c>
      <c r="B533" s="3" t="s">
        <v>47</v>
      </c>
      <c r="C533" s="3">
        <v>3</v>
      </c>
      <c r="D533" s="3" t="s">
        <v>121</v>
      </c>
      <c r="E533" s="3">
        <v>4</v>
      </c>
      <c r="F533" s="3">
        <v>1828</v>
      </c>
      <c r="G533" s="3">
        <v>3.6562515501066501</v>
      </c>
      <c r="H533" s="3">
        <v>3.2596052887754001</v>
      </c>
      <c r="I533" s="3">
        <v>3.1101769427397299</v>
      </c>
      <c r="J533" s="3">
        <v>3.4090336348110699</v>
      </c>
      <c r="K533" s="3">
        <v>1.4534465967996999</v>
      </c>
      <c r="L533" s="3">
        <v>99.648951525526002</v>
      </c>
      <c r="M533" s="6" t="s">
        <v>100</v>
      </c>
      <c r="N533" s="6" t="s">
        <v>165</v>
      </c>
    </row>
    <row r="534" spans="1:14" x14ac:dyDescent="0.2">
      <c r="A534" s="5" t="str">
        <f t="shared" si="8"/>
        <v>Head&amp;Neck - Oral Cavity32001-20055</v>
      </c>
      <c r="B534" s="3" t="s">
        <v>47</v>
      </c>
      <c r="C534" s="3">
        <v>3</v>
      </c>
      <c r="D534" s="3" t="s">
        <v>121</v>
      </c>
      <c r="E534" s="3">
        <v>5</v>
      </c>
      <c r="F534" s="3">
        <v>1980</v>
      </c>
      <c r="G534" s="3">
        <v>3.9500763811107902</v>
      </c>
      <c r="H534" s="3">
        <v>4.25399101464322</v>
      </c>
      <c r="I534" s="3">
        <v>4.0666123910530496</v>
      </c>
      <c r="J534" s="3">
        <v>4.4413696382333896</v>
      </c>
      <c r="K534" s="3">
        <v>1.89683971379632</v>
      </c>
      <c r="L534" s="3">
        <v>166.175132384862</v>
      </c>
      <c r="M534" s="6" t="s">
        <v>100</v>
      </c>
      <c r="N534" s="6" t="s">
        <v>165</v>
      </c>
    </row>
    <row r="535" spans="1:14" x14ac:dyDescent="0.2">
      <c r="A535" s="5" t="str">
        <f t="shared" ref="A535:A598" si="9">D535&amp;C535&amp;B535&amp;E535</f>
        <v>Head&amp;Neck - Oral Cavity32001-20056</v>
      </c>
      <c r="B535" s="3" t="s">
        <v>47</v>
      </c>
      <c r="C535" s="3">
        <v>3</v>
      </c>
      <c r="D535" s="3" t="s">
        <v>121</v>
      </c>
      <c r="E535" s="3">
        <v>6</v>
      </c>
      <c r="F535" s="3">
        <v>8600</v>
      </c>
      <c r="G535" s="3">
        <v>3.4464889667107901</v>
      </c>
      <c r="H535" s="3">
        <v>2.9494162316172399</v>
      </c>
      <c r="I535" s="3">
        <v>2.8870796602262798</v>
      </c>
      <c r="J535" s="3">
        <v>3.0117528030081999</v>
      </c>
      <c r="K535" s="3">
        <v>0</v>
      </c>
      <c r="L535" s="3">
        <v>363.92282162369202</v>
      </c>
      <c r="M535" s="6" t="s">
        <v>100</v>
      </c>
      <c r="N535" s="6" t="s">
        <v>165</v>
      </c>
    </row>
    <row r="536" spans="1:14" x14ac:dyDescent="0.2">
      <c r="A536" s="5" t="str">
        <f t="shared" si="9"/>
        <v>Head&amp;Neck - Oral Cavity32006-20101</v>
      </c>
      <c r="B536" s="3" t="s">
        <v>48</v>
      </c>
      <c r="C536" s="3">
        <v>3</v>
      </c>
      <c r="D536" s="3" t="s">
        <v>121</v>
      </c>
      <c r="E536" s="3">
        <v>1</v>
      </c>
      <c r="F536" s="3">
        <v>1837</v>
      </c>
      <c r="G536" s="3">
        <v>3.5695220874331999</v>
      </c>
      <c r="H536" s="3">
        <v>2.6636356124467602</v>
      </c>
      <c r="I536" s="3">
        <v>2.5418274740409799</v>
      </c>
      <c r="J536" s="3">
        <v>2.78544375085254</v>
      </c>
      <c r="K536" s="3">
        <v>1</v>
      </c>
      <c r="L536" s="3">
        <v>0</v>
      </c>
      <c r="M536" s="6" t="s">
        <v>100</v>
      </c>
      <c r="N536" s="6" t="s">
        <v>165</v>
      </c>
    </row>
    <row r="537" spans="1:14" x14ac:dyDescent="0.2">
      <c r="A537" s="5" t="str">
        <f t="shared" si="9"/>
        <v>Head&amp;Neck - Oral Cavity32006-20102</v>
      </c>
      <c r="B537" s="3" t="s">
        <v>48</v>
      </c>
      <c r="C537" s="3">
        <v>3</v>
      </c>
      <c r="D537" s="3" t="s">
        <v>121</v>
      </c>
      <c r="E537" s="3">
        <v>2</v>
      </c>
      <c r="F537" s="3">
        <v>2081</v>
      </c>
      <c r="G537" s="3">
        <v>4.0424571838028696</v>
      </c>
      <c r="H537" s="3">
        <v>2.9689232585881902</v>
      </c>
      <c r="I537" s="3">
        <v>2.8413619390023301</v>
      </c>
      <c r="J537" s="3">
        <v>3.0964845781740502</v>
      </c>
      <c r="K537" s="3">
        <v>1.1146131417956999</v>
      </c>
      <c r="L537" s="3">
        <v>30.532118920032001</v>
      </c>
      <c r="M537" s="6" t="s">
        <v>100</v>
      </c>
      <c r="N537" s="6" t="s">
        <v>165</v>
      </c>
    </row>
    <row r="538" spans="1:14" x14ac:dyDescent="0.2">
      <c r="A538" s="5" t="str">
        <f t="shared" si="9"/>
        <v>Head&amp;Neck - Oral Cavity32006-20103</v>
      </c>
      <c r="B538" s="3" t="s">
        <v>48</v>
      </c>
      <c r="C538" s="3">
        <v>3</v>
      </c>
      <c r="D538" s="3" t="s">
        <v>121</v>
      </c>
      <c r="E538" s="3">
        <v>3</v>
      </c>
      <c r="F538" s="3">
        <v>2137</v>
      </c>
      <c r="G538" s="3">
        <v>4.15202746687602</v>
      </c>
      <c r="H538" s="3">
        <v>3.25581861038529</v>
      </c>
      <c r="I538" s="3">
        <v>3.1177757303463101</v>
      </c>
      <c r="J538" s="3">
        <v>3.3938614904242699</v>
      </c>
      <c r="K538" s="3">
        <v>1.222321324723</v>
      </c>
      <c r="L538" s="3">
        <v>59.389634077554</v>
      </c>
      <c r="M538" s="6" t="s">
        <v>100</v>
      </c>
      <c r="N538" s="6" t="s">
        <v>165</v>
      </c>
    </row>
    <row r="539" spans="1:14" x14ac:dyDescent="0.2">
      <c r="A539" s="5" t="str">
        <f t="shared" si="9"/>
        <v>Head&amp;Neck - Oral Cavity32006-20104</v>
      </c>
      <c r="B539" s="3" t="s">
        <v>48</v>
      </c>
      <c r="C539" s="3">
        <v>3</v>
      </c>
      <c r="D539" s="3" t="s">
        <v>121</v>
      </c>
      <c r="E539" s="3">
        <v>4</v>
      </c>
      <c r="F539" s="3">
        <v>2216</v>
      </c>
      <c r="G539" s="3">
        <v>4.3038351463335998</v>
      </c>
      <c r="H539" s="3">
        <v>3.83782508242167</v>
      </c>
      <c r="I539" s="3">
        <v>3.67803259023801</v>
      </c>
      <c r="J539" s="3">
        <v>3.99761757460533</v>
      </c>
      <c r="K539" s="3">
        <v>1.44082210963396</v>
      </c>
      <c r="L539" s="3">
        <v>109.46516505923999</v>
      </c>
      <c r="M539" s="6" t="s">
        <v>100</v>
      </c>
      <c r="N539" s="6" t="s">
        <v>165</v>
      </c>
    </row>
    <row r="540" spans="1:14" x14ac:dyDescent="0.2">
      <c r="A540" s="5" t="str">
        <f t="shared" si="9"/>
        <v>Head&amp;Neck - Oral Cavity32006-20105</v>
      </c>
      <c r="B540" s="3" t="s">
        <v>48</v>
      </c>
      <c r="C540" s="3">
        <v>3</v>
      </c>
      <c r="D540" s="3" t="s">
        <v>121</v>
      </c>
      <c r="E540" s="3">
        <v>5</v>
      </c>
      <c r="F540" s="3">
        <v>2495</v>
      </c>
      <c r="G540" s="3">
        <v>4.8466693503681704</v>
      </c>
      <c r="H540" s="3">
        <v>5.1944635243740898</v>
      </c>
      <c r="I540" s="3">
        <v>4.9906366253040604</v>
      </c>
      <c r="J540" s="3">
        <v>5.39829042344412</v>
      </c>
      <c r="K540" s="3">
        <v>1.9501404396686901</v>
      </c>
      <c r="L540" s="3">
        <v>216.67574018236201</v>
      </c>
      <c r="M540" s="6" t="s">
        <v>100</v>
      </c>
      <c r="N540" s="6" t="s">
        <v>165</v>
      </c>
    </row>
    <row r="541" spans="1:14" x14ac:dyDescent="0.2">
      <c r="A541" s="5" t="str">
        <f t="shared" si="9"/>
        <v>Head&amp;Neck - Oral Cavity32006-20106</v>
      </c>
      <c r="B541" s="3" t="s">
        <v>48</v>
      </c>
      <c r="C541" s="3">
        <v>3</v>
      </c>
      <c r="D541" s="3" t="s">
        <v>121</v>
      </c>
      <c r="E541" s="3">
        <v>6</v>
      </c>
      <c r="F541" s="3">
        <v>10766</v>
      </c>
      <c r="G541" s="3">
        <v>4.1829444763347903</v>
      </c>
      <c r="H541" s="3">
        <v>3.4727311748339802</v>
      </c>
      <c r="I541" s="3">
        <v>3.4071317473114702</v>
      </c>
      <c r="J541" s="3">
        <v>3.5383306023564902</v>
      </c>
      <c r="K541" s="3">
        <v>0</v>
      </c>
      <c r="L541" s="3">
        <v>416.06265823918801</v>
      </c>
      <c r="M541" s="6" t="s">
        <v>100</v>
      </c>
      <c r="N541" s="6" t="s">
        <v>165</v>
      </c>
    </row>
    <row r="542" spans="1:14" x14ac:dyDescent="0.2">
      <c r="A542" s="5" t="str">
        <f t="shared" si="9"/>
        <v>Head&amp;Neck - Oropharynx11996-20001</v>
      </c>
      <c r="B542" s="3" t="s">
        <v>43</v>
      </c>
      <c r="C542" s="3">
        <v>1</v>
      </c>
      <c r="D542" s="3" t="s">
        <v>120</v>
      </c>
      <c r="E542" s="3">
        <v>1</v>
      </c>
      <c r="F542" s="3">
        <v>357</v>
      </c>
      <c r="G542" s="3">
        <v>1.51396075372685</v>
      </c>
      <c r="H542" s="3">
        <v>1.3900081293267399</v>
      </c>
      <c r="I542" s="3">
        <v>1.2458167476081701</v>
      </c>
      <c r="J542" s="3">
        <v>1.5341995110453099</v>
      </c>
      <c r="K542" s="3">
        <v>1</v>
      </c>
      <c r="L542" s="3">
        <v>0</v>
      </c>
      <c r="M542" s="6" t="s">
        <v>100</v>
      </c>
      <c r="N542" s="6" t="s">
        <v>165</v>
      </c>
    </row>
    <row r="543" spans="1:14" x14ac:dyDescent="0.2">
      <c r="A543" s="5" t="str">
        <f t="shared" si="9"/>
        <v>Head&amp;Neck - Oropharynx11996-20002</v>
      </c>
      <c r="B543" s="3" t="s">
        <v>43</v>
      </c>
      <c r="C543" s="3">
        <v>1</v>
      </c>
      <c r="D543" s="3" t="s">
        <v>120</v>
      </c>
      <c r="E543" s="3">
        <v>2</v>
      </c>
      <c r="F543" s="3">
        <v>444</v>
      </c>
      <c r="G543" s="3">
        <v>1.8787071143845699</v>
      </c>
      <c r="H543" s="3">
        <v>1.7024507625152701</v>
      </c>
      <c r="I543" s="3">
        <v>1.54409307666087</v>
      </c>
      <c r="J543" s="3">
        <v>1.8608084483696701</v>
      </c>
      <c r="K543" s="3">
        <v>1.22477755820023</v>
      </c>
      <c r="L543" s="3">
        <v>16.294367079244001</v>
      </c>
      <c r="M543" s="6" t="s">
        <v>100</v>
      </c>
      <c r="N543" s="6" t="s">
        <v>165</v>
      </c>
    </row>
    <row r="544" spans="1:14" x14ac:dyDescent="0.2">
      <c r="A544" s="5" t="str">
        <f t="shared" si="9"/>
        <v>Head&amp;Neck - Oropharynx11996-20003</v>
      </c>
      <c r="B544" s="3" t="s">
        <v>43</v>
      </c>
      <c r="C544" s="3">
        <v>1</v>
      </c>
      <c r="D544" s="3" t="s">
        <v>120</v>
      </c>
      <c r="E544" s="3">
        <v>3</v>
      </c>
      <c r="F544" s="3">
        <v>448</v>
      </c>
      <c r="G544" s="3">
        <v>1.8920420247873599</v>
      </c>
      <c r="H544" s="3">
        <v>1.78716942179863</v>
      </c>
      <c r="I544" s="3">
        <v>1.62167521736999</v>
      </c>
      <c r="J544" s="3">
        <v>1.9526636262272701</v>
      </c>
      <c r="K544" s="3">
        <v>1.2857258774912801</v>
      </c>
      <c r="L544" s="3">
        <v>20.370189206246</v>
      </c>
      <c r="M544" s="6" t="s">
        <v>100</v>
      </c>
      <c r="N544" s="6" t="s">
        <v>165</v>
      </c>
    </row>
    <row r="545" spans="1:14" x14ac:dyDescent="0.2">
      <c r="A545" s="5" t="str">
        <f t="shared" si="9"/>
        <v>Head&amp;Neck - Oropharynx11996-20004</v>
      </c>
      <c r="B545" s="3" t="s">
        <v>43</v>
      </c>
      <c r="C545" s="3">
        <v>1</v>
      </c>
      <c r="D545" s="3" t="s">
        <v>120</v>
      </c>
      <c r="E545" s="3">
        <v>4</v>
      </c>
      <c r="F545" s="3">
        <v>553</v>
      </c>
      <c r="G545" s="3">
        <v>2.32282700059146</v>
      </c>
      <c r="H545" s="3">
        <v>2.3639088885020998</v>
      </c>
      <c r="I545" s="3">
        <v>2.1668825714285198</v>
      </c>
      <c r="J545" s="3">
        <v>2.5609352055756802</v>
      </c>
      <c r="K545" s="3">
        <v>1.7006439305121701</v>
      </c>
      <c r="L545" s="3">
        <v>45.068325654878002</v>
      </c>
      <c r="M545" s="6" t="s">
        <v>100</v>
      </c>
      <c r="N545" s="6" t="s">
        <v>165</v>
      </c>
    </row>
    <row r="546" spans="1:14" x14ac:dyDescent="0.2">
      <c r="A546" s="5" t="str">
        <f t="shared" si="9"/>
        <v>Head&amp;Neck - Oropharynx11996-20005</v>
      </c>
      <c r="B546" s="3" t="s">
        <v>43</v>
      </c>
      <c r="C546" s="3">
        <v>1</v>
      </c>
      <c r="D546" s="3" t="s">
        <v>120</v>
      </c>
      <c r="E546" s="3">
        <v>5</v>
      </c>
      <c r="F546" s="3">
        <v>760</v>
      </c>
      <c r="G546" s="3">
        <v>3.1200154161603799</v>
      </c>
      <c r="H546" s="3">
        <v>3.4653607122987502</v>
      </c>
      <c r="I546" s="3">
        <v>3.2189850966047202</v>
      </c>
      <c r="J546" s="3">
        <v>3.7117363279927802</v>
      </c>
      <c r="K546" s="3">
        <v>2.4930506801979799</v>
      </c>
      <c r="L546" s="3">
        <v>90.046758770487997</v>
      </c>
      <c r="M546" s="6" t="s">
        <v>100</v>
      </c>
      <c r="N546" s="6" t="s">
        <v>165</v>
      </c>
    </row>
    <row r="547" spans="1:14" x14ac:dyDescent="0.2">
      <c r="A547" s="5" t="str">
        <f t="shared" si="9"/>
        <v>Head&amp;Neck - Oropharynx11996-20006</v>
      </c>
      <c r="B547" s="3" t="s">
        <v>43</v>
      </c>
      <c r="C547" s="3">
        <v>1</v>
      </c>
      <c r="D547" s="3" t="s">
        <v>120</v>
      </c>
      <c r="E547" s="3">
        <v>6</v>
      </c>
      <c r="F547" s="3">
        <v>2562</v>
      </c>
      <c r="G547" s="3">
        <v>2.1518927526217499</v>
      </c>
      <c r="H547" s="3">
        <v>2.0989742535002298</v>
      </c>
      <c r="I547" s="3">
        <v>2.0176961390239598</v>
      </c>
      <c r="J547" s="3">
        <v>2.1802523679764998</v>
      </c>
      <c r="K547" s="3">
        <v>0</v>
      </c>
      <c r="L547" s="3">
        <v>171.779640710856</v>
      </c>
      <c r="M547" s="6" t="s">
        <v>100</v>
      </c>
      <c r="N547" s="6" t="s">
        <v>165</v>
      </c>
    </row>
    <row r="548" spans="1:14" x14ac:dyDescent="0.2">
      <c r="A548" s="5" t="str">
        <f t="shared" si="9"/>
        <v>Head&amp;Neck - Oropharynx12001-20051</v>
      </c>
      <c r="B548" s="3" t="s">
        <v>47</v>
      </c>
      <c r="C548" s="3">
        <v>1</v>
      </c>
      <c r="D548" s="3" t="s">
        <v>120</v>
      </c>
      <c r="E548" s="3">
        <v>1</v>
      </c>
      <c r="F548" s="3">
        <v>615</v>
      </c>
      <c r="G548" s="3">
        <v>2.49771499691035</v>
      </c>
      <c r="H548" s="3">
        <v>2.18819449283684</v>
      </c>
      <c r="I548" s="3">
        <v>2.01525091707662</v>
      </c>
      <c r="J548" s="3">
        <v>2.36113806859706</v>
      </c>
      <c r="K548" s="3">
        <v>1</v>
      </c>
      <c r="L548" s="3">
        <v>0</v>
      </c>
      <c r="M548" s="6" t="s">
        <v>100</v>
      </c>
      <c r="N548" s="6" t="s">
        <v>165</v>
      </c>
    </row>
    <row r="549" spans="1:14" x14ac:dyDescent="0.2">
      <c r="A549" s="5" t="str">
        <f t="shared" si="9"/>
        <v>Head&amp;Neck - Oropharynx12001-20052</v>
      </c>
      <c r="B549" s="3" t="s">
        <v>47</v>
      </c>
      <c r="C549" s="3">
        <v>1</v>
      </c>
      <c r="D549" s="3" t="s">
        <v>120</v>
      </c>
      <c r="E549" s="3">
        <v>2</v>
      </c>
      <c r="F549" s="3">
        <v>625</v>
      </c>
      <c r="G549" s="3">
        <v>2.5606751988364298</v>
      </c>
      <c r="H549" s="3">
        <v>2.2237442600827499</v>
      </c>
      <c r="I549" s="3">
        <v>2.0494027100922598</v>
      </c>
      <c r="J549" s="3">
        <v>2.3980858100732401</v>
      </c>
      <c r="K549" s="3">
        <v>1.0162461642976801</v>
      </c>
      <c r="L549" s="3">
        <v>0.79137343080399902</v>
      </c>
      <c r="M549" s="6" t="s">
        <v>100</v>
      </c>
      <c r="N549" s="6" t="s">
        <v>165</v>
      </c>
    </row>
    <row r="550" spans="1:14" x14ac:dyDescent="0.2">
      <c r="A550" s="5" t="str">
        <f t="shared" si="9"/>
        <v>Head&amp;Neck - Oropharynx12001-20053</v>
      </c>
      <c r="B550" s="3" t="s">
        <v>47</v>
      </c>
      <c r="C550" s="3">
        <v>1</v>
      </c>
      <c r="D550" s="3" t="s">
        <v>120</v>
      </c>
      <c r="E550" s="3">
        <v>3</v>
      </c>
      <c r="F550" s="3">
        <v>702</v>
      </c>
      <c r="G550" s="3">
        <v>2.8849400826301101</v>
      </c>
      <c r="H550" s="3">
        <v>2.6668871773927201</v>
      </c>
      <c r="I550" s="3">
        <v>2.46960304395644</v>
      </c>
      <c r="J550" s="3">
        <v>2.8641713108290001</v>
      </c>
      <c r="K550" s="3">
        <v>1.2187614885801501</v>
      </c>
      <c r="L550" s="3">
        <v>23.376594234214</v>
      </c>
      <c r="M550" s="6" t="s">
        <v>100</v>
      </c>
      <c r="N550" s="6" t="s">
        <v>165</v>
      </c>
    </row>
    <row r="551" spans="1:14" x14ac:dyDescent="0.2">
      <c r="A551" s="5" t="str">
        <f t="shared" si="9"/>
        <v>Head&amp;Neck - Oropharynx12001-20054</v>
      </c>
      <c r="B551" s="3" t="s">
        <v>47</v>
      </c>
      <c r="C551" s="3">
        <v>1</v>
      </c>
      <c r="D551" s="3" t="s">
        <v>120</v>
      </c>
      <c r="E551" s="3">
        <v>4</v>
      </c>
      <c r="F551" s="3">
        <v>771</v>
      </c>
      <c r="G551" s="3">
        <v>3.1643961679531798</v>
      </c>
      <c r="H551" s="3">
        <v>3.2013111984292699</v>
      </c>
      <c r="I551" s="3">
        <v>2.9753380814374699</v>
      </c>
      <c r="J551" s="3">
        <v>3.4272843154210801</v>
      </c>
      <c r="K551" s="3">
        <v>1.4629920735606099</v>
      </c>
      <c r="L551" s="3">
        <v>47.5483742475</v>
      </c>
      <c r="M551" s="6" t="s">
        <v>100</v>
      </c>
      <c r="N551" s="6" t="s">
        <v>165</v>
      </c>
    </row>
    <row r="552" spans="1:14" x14ac:dyDescent="0.2">
      <c r="A552" s="5" t="str">
        <f t="shared" si="9"/>
        <v>Head&amp;Neck - Oropharynx12001-20055</v>
      </c>
      <c r="B552" s="3" t="s">
        <v>47</v>
      </c>
      <c r="C552" s="3">
        <v>1</v>
      </c>
      <c r="D552" s="3" t="s">
        <v>120</v>
      </c>
      <c r="E552" s="3">
        <v>5</v>
      </c>
      <c r="F552" s="3">
        <v>943</v>
      </c>
      <c r="G552" s="3">
        <v>3.8568947269377798</v>
      </c>
      <c r="H552" s="3">
        <v>4.4639036098634399</v>
      </c>
      <c r="I552" s="3">
        <v>4.1789887942573403</v>
      </c>
      <c r="J552" s="3">
        <v>4.7488184254695396</v>
      </c>
      <c r="K552" s="3">
        <v>2.03999398795502</v>
      </c>
      <c r="L552" s="3">
        <v>94.900999943165999</v>
      </c>
      <c r="M552" s="6" t="s">
        <v>100</v>
      </c>
      <c r="N552" s="6" t="s">
        <v>165</v>
      </c>
    </row>
    <row r="553" spans="1:14" x14ac:dyDescent="0.2">
      <c r="A553" s="5" t="str">
        <f t="shared" si="9"/>
        <v>Head&amp;Neck - Oropharynx12001-20056</v>
      </c>
      <c r="B553" s="3" t="s">
        <v>47</v>
      </c>
      <c r="C553" s="3">
        <v>1</v>
      </c>
      <c r="D553" s="3" t="s">
        <v>120</v>
      </c>
      <c r="E553" s="3">
        <v>6</v>
      </c>
      <c r="F553" s="3">
        <v>3656</v>
      </c>
      <c r="G553" s="3">
        <v>2.9923566404576301</v>
      </c>
      <c r="H553" s="3">
        <v>2.8571449364238202</v>
      </c>
      <c r="I553" s="3">
        <v>2.76452910079106</v>
      </c>
      <c r="J553" s="3">
        <v>2.9497607720565799</v>
      </c>
      <c r="K553" s="3">
        <v>0</v>
      </c>
      <c r="L553" s="3">
        <v>166.617341855684</v>
      </c>
      <c r="M553" s="6" t="s">
        <v>100</v>
      </c>
      <c r="N553" s="6" t="s">
        <v>165</v>
      </c>
    </row>
    <row r="554" spans="1:14" x14ac:dyDescent="0.2">
      <c r="A554" s="5" t="str">
        <f t="shared" si="9"/>
        <v>Head&amp;Neck - Oropharynx12006-20101</v>
      </c>
      <c r="B554" s="3" t="s">
        <v>48</v>
      </c>
      <c r="C554" s="3">
        <v>1</v>
      </c>
      <c r="D554" s="3" t="s">
        <v>120</v>
      </c>
      <c r="E554" s="3">
        <v>1</v>
      </c>
      <c r="F554" s="3">
        <v>949</v>
      </c>
      <c r="G554" s="3">
        <v>3.7152288443947099</v>
      </c>
      <c r="H554" s="3">
        <v>3.1771020344773899</v>
      </c>
      <c r="I554" s="3">
        <v>2.97496116574712</v>
      </c>
      <c r="J554" s="3">
        <v>3.3792429032076599</v>
      </c>
      <c r="K554" s="3">
        <v>1</v>
      </c>
      <c r="L554" s="3">
        <v>0</v>
      </c>
      <c r="M554" s="6" t="s">
        <v>100</v>
      </c>
      <c r="N554" s="6" t="s">
        <v>165</v>
      </c>
    </row>
    <row r="555" spans="1:14" x14ac:dyDescent="0.2">
      <c r="A555" s="5" t="str">
        <f t="shared" si="9"/>
        <v>Head&amp;Neck - Oropharynx12006-20102</v>
      </c>
      <c r="B555" s="3" t="s">
        <v>48</v>
      </c>
      <c r="C555" s="3">
        <v>1</v>
      </c>
      <c r="D555" s="3" t="s">
        <v>120</v>
      </c>
      <c r="E555" s="3">
        <v>2</v>
      </c>
      <c r="F555" s="3">
        <v>1021</v>
      </c>
      <c r="G555" s="3">
        <v>4.0301397613786198</v>
      </c>
      <c r="H555" s="3">
        <v>3.4037617279291998</v>
      </c>
      <c r="I555" s="3">
        <v>3.1949752582059601</v>
      </c>
      <c r="J555" s="3">
        <v>3.6125481976524401</v>
      </c>
      <c r="K555" s="3">
        <v>1.0713416475115201</v>
      </c>
      <c r="L555" s="3">
        <v>14.343599215654001</v>
      </c>
      <c r="M555" s="6" t="s">
        <v>100</v>
      </c>
      <c r="N555" s="6" t="s">
        <v>165</v>
      </c>
    </row>
    <row r="556" spans="1:14" x14ac:dyDescent="0.2">
      <c r="A556" s="5" t="str">
        <f t="shared" si="9"/>
        <v>Head&amp;Neck - Oropharynx12006-20103</v>
      </c>
      <c r="B556" s="3" t="s">
        <v>48</v>
      </c>
      <c r="C556" s="3">
        <v>1</v>
      </c>
      <c r="D556" s="3" t="s">
        <v>120</v>
      </c>
      <c r="E556" s="3">
        <v>3</v>
      </c>
      <c r="F556" s="3">
        <v>1120</v>
      </c>
      <c r="G556" s="3">
        <v>4.4311823727881698</v>
      </c>
      <c r="H556" s="3">
        <v>4.0035250500794604</v>
      </c>
      <c r="I556" s="3">
        <v>3.7690537938554098</v>
      </c>
      <c r="J556" s="3">
        <v>4.2379963063035104</v>
      </c>
      <c r="K556" s="3">
        <v>1.2601185000147499</v>
      </c>
      <c r="L556" s="3">
        <v>46.651085392681999</v>
      </c>
      <c r="M556" s="6" t="s">
        <v>100</v>
      </c>
      <c r="N556" s="6" t="s">
        <v>165</v>
      </c>
    </row>
    <row r="557" spans="1:14" x14ac:dyDescent="0.2">
      <c r="A557" s="5" t="str">
        <f t="shared" si="9"/>
        <v>Head&amp;Neck - Oropharynx12006-20104</v>
      </c>
      <c r="B557" s="3" t="s">
        <v>48</v>
      </c>
      <c r="C557" s="3">
        <v>1</v>
      </c>
      <c r="D557" s="3" t="s">
        <v>120</v>
      </c>
      <c r="E557" s="3">
        <v>4</v>
      </c>
      <c r="F557" s="3">
        <v>1139</v>
      </c>
      <c r="G557" s="3">
        <v>4.5085132724257901</v>
      </c>
      <c r="H557" s="3">
        <v>4.5174542363302601</v>
      </c>
      <c r="I557" s="3">
        <v>4.2551000666393799</v>
      </c>
      <c r="J557" s="3">
        <v>4.7798084060211403</v>
      </c>
      <c r="K557" s="3">
        <v>1.4218788654904899</v>
      </c>
      <c r="L557" s="3">
        <v>67.713379632403999</v>
      </c>
      <c r="M557" s="6" t="s">
        <v>100</v>
      </c>
      <c r="N557" s="6" t="s">
        <v>165</v>
      </c>
    </row>
    <row r="558" spans="1:14" x14ac:dyDescent="0.2">
      <c r="A558" s="5" t="str">
        <f t="shared" si="9"/>
        <v>Head&amp;Neck - Oropharynx12006-20105</v>
      </c>
      <c r="B558" s="3" t="s">
        <v>48</v>
      </c>
      <c r="C558" s="3">
        <v>1</v>
      </c>
      <c r="D558" s="3" t="s">
        <v>120</v>
      </c>
      <c r="E558" s="3">
        <v>5</v>
      </c>
      <c r="F558" s="3">
        <v>1265</v>
      </c>
      <c r="G558" s="3">
        <v>5.0154113878305404</v>
      </c>
      <c r="H558" s="3">
        <v>5.7565458643698504</v>
      </c>
      <c r="I558" s="3">
        <v>5.4393169406320201</v>
      </c>
      <c r="J558" s="3">
        <v>6.0737747881076798</v>
      </c>
      <c r="K558" s="3">
        <v>1.8118857379777999</v>
      </c>
      <c r="L558" s="3">
        <v>112.114840499058</v>
      </c>
      <c r="M558" s="6" t="s">
        <v>100</v>
      </c>
      <c r="N558" s="6" t="s">
        <v>165</v>
      </c>
    </row>
    <row r="559" spans="1:14" x14ac:dyDescent="0.2">
      <c r="A559" s="5" t="str">
        <f t="shared" si="9"/>
        <v>Head&amp;Neck - Oropharynx12006-20106</v>
      </c>
      <c r="B559" s="3" t="s">
        <v>48</v>
      </c>
      <c r="C559" s="3">
        <v>1</v>
      </c>
      <c r="D559" s="3" t="s">
        <v>120</v>
      </c>
      <c r="E559" s="3">
        <v>6</v>
      </c>
      <c r="F559" s="3">
        <v>5494</v>
      </c>
      <c r="G559" s="3">
        <v>4.3383290526881098</v>
      </c>
      <c r="H559" s="3">
        <v>4.05847854260369</v>
      </c>
      <c r="I559" s="3">
        <v>3.95115994274297</v>
      </c>
      <c r="J559" s="3">
        <v>4.1657971424644096</v>
      </c>
      <c r="K559" s="3">
        <v>0</v>
      </c>
      <c r="L559" s="3">
        <v>240.82290473979799</v>
      </c>
      <c r="M559" s="6" t="s">
        <v>100</v>
      </c>
      <c r="N559" s="6" t="s">
        <v>165</v>
      </c>
    </row>
    <row r="560" spans="1:14" x14ac:dyDescent="0.2">
      <c r="A560" s="5" t="str">
        <f t="shared" si="9"/>
        <v>Head&amp;Neck - Oropharynx21996-20001</v>
      </c>
      <c r="B560" s="3" t="s">
        <v>43</v>
      </c>
      <c r="C560" s="3">
        <v>2</v>
      </c>
      <c r="D560" s="3" t="s">
        <v>120</v>
      </c>
      <c r="E560" s="3">
        <v>1</v>
      </c>
      <c r="F560" s="3">
        <v>150</v>
      </c>
      <c r="G560" s="3">
        <v>0.61200042252509201</v>
      </c>
      <c r="H560" s="3">
        <v>0.52593432005492902</v>
      </c>
      <c r="I560" s="3">
        <v>0.44176729952791899</v>
      </c>
      <c r="J560" s="3">
        <v>0.61010134058193899</v>
      </c>
      <c r="K560" s="3">
        <v>1</v>
      </c>
      <c r="L560" s="3">
        <v>0</v>
      </c>
      <c r="M560" s="6" t="s">
        <v>100</v>
      </c>
      <c r="N560" s="6" t="s">
        <v>165</v>
      </c>
    </row>
    <row r="561" spans="1:14" x14ac:dyDescent="0.2">
      <c r="A561" s="5" t="str">
        <f t="shared" si="9"/>
        <v>Head&amp;Neck - Oropharynx21996-20002</v>
      </c>
      <c r="B561" s="3" t="s">
        <v>43</v>
      </c>
      <c r="C561" s="3">
        <v>2</v>
      </c>
      <c r="D561" s="3" t="s">
        <v>120</v>
      </c>
      <c r="E561" s="3">
        <v>2</v>
      </c>
      <c r="F561" s="3">
        <v>163</v>
      </c>
      <c r="G561" s="3">
        <v>0.65612112301852399</v>
      </c>
      <c r="H561" s="3">
        <v>0.53899587593120801</v>
      </c>
      <c r="I561" s="3">
        <v>0.45624974207579599</v>
      </c>
      <c r="J561" s="3">
        <v>0.62174200978661998</v>
      </c>
      <c r="K561" s="3">
        <v>1.0248349563400101</v>
      </c>
      <c r="L561" s="3">
        <v>1.922571504222</v>
      </c>
      <c r="M561" s="6" t="s">
        <v>100</v>
      </c>
      <c r="N561" s="6" t="s">
        <v>165</v>
      </c>
    </row>
    <row r="562" spans="1:14" x14ac:dyDescent="0.2">
      <c r="A562" s="5" t="str">
        <f t="shared" si="9"/>
        <v>Head&amp;Neck - Oropharynx21996-20003</v>
      </c>
      <c r="B562" s="3" t="s">
        <v>43</v>
      </c>
      <c r="C562" s="3">
        <v>2</v>
      </c>
      <c r="D562" s="3" t="s">
        <v>120</v>
      </c>
      <c r="E562" s="3">
        <v>3</v>
      </c>
      <c r="F562" s="3">
        <v>178</v>
      </c>
      <c r="G562" s="3">
        <v>0.71248123832761601</v>
      </c>
      <c r="H562" s="3">
        <v>0.61138419731587801</v>
      </c>
      <c r="I562" s="3">
        <v>0.52156683862812603</v>
      </c>
      <c r="J562" s="3">
        <v>0.70120155600362999</v>
      </c>
      <c r="K562" s="3">
        <v>1.1624725255655901</v>
      </c>
      <c r="L562" s="3">
        <v>5.3542123315680001</v>
      </c>
      <c r="M562" s="6" t="s">
        <v>100</v>
      </c>
      <c r="N562" s="6" t="s">
        <v>165</v>
      </c>
    </row>
    <row r="563" spans="1:14" x14ac:dyDescent="0.2">
      <c r="A563" s="5" t="str">
        <f t="shared" si="9"/>
        <v>Head&amp;Neck - Oropharynx21996-20004</v>
      </c>
      <c r="B563" s="3" t="s">
        <v>43</v>
      </c>
      <c r="C563" s="3">
        <v>2</v>
      </c>
      <c r="D563" s="3" t="s">
        <v>120</v>
      </c>
      <c r="E563" s="3">
        <v>4</v>
      </c>
      <c r="F563" s="3">
        <v>206</v>
      </c>
      <c r="G563" s="3">
        <v>0.81783548326136901</v>
      </c>
      <c r="H563" s="3">
        <v>0.73708682700302297</v>
      </c>
      <c r="I563" s="3">
        <v>0.63643049255562101</v>
      </c>
      <c r="J563" s="3">
        <v>0.83774316145042504</v>
      </c>
      <c r="K563" s="3">
        <v>1.4014807531975499</v>
      </c>
      <c r="L563" s="3">
        <v>12.770506580508</v>
      </c>
      <c r="M563" s="6" t="s">
        <v>100</v>
      </c>
      <c r="N563" s="6" t="s">
        <v>165</v>
      </c>
    </row>
    <row r="564" spans="1:14" x14ac:dyDescent="0.2">
      <c r="A564" s="5" t="str">
        <f t="shared" si="9"/>
        <v>Head&amp;Neck - Oropharynx21996-20005</v>
      </c>
      <c r="B564" s="3" t="s">
        <v>43</v>
      </c>
      <c r="C564" s="3">
        <v>2</v>
      </c>
      <c r="D564" s="3" t="s">
        <v>120</v>
      </c>
      <c r="E564" s="3">
        <v>5</v>
      </c>
      <c r="F564" s="3">
        <v>233</v>
      </c>
      <c r="G564" s="3">
        <v>0.90819497457132004</v>
      </c>
      <c r="H564" s="3">
        <v>0.95286019513831399</v>
      </c>
      <c r="I564" s="3">
        <v>0.83050925919226304</v>
      </c>
      <c r="J564" s="3">
        <v>1.0752111310843699</v>
      </c>
      <c r="K564" s="3">
        <v>1.8117475106754699</v>
      </c>
      <c r="L564" s="3">
        <v>19.878957041378001</v>
      </c>
      <c r="M564" s="6" t="s">
        <v>100</v>
      </c>
      <c r="N564" s="6" t="s">
        <v>165</v>
      </c>
    </row>
    <row r="565" spans="1:14" x14ac:dyDescent="0.2">
      <c r="A565" s="5" t="str">
        <f t="shared" si="9"/>
        <v>Head&amp;Neck - Oropharynx21996-20006</v>
      </c>
      <c r="B565" s="3" t="s">
        <v>43</v>
      </c>
      <c r="C565" s="3">
        <v>2</v>
      </c>
      <c r="D565" s="3" t="s">
        <v>120</v>
      </c>
      <c r="E565" s="3">
        <v>6</v>
      </c>
      <c r="F565" s="3">
        <v>930</v>
      </c>
      <c r="G565" s="3">
        <v>0.74293256044061895</v>
      </c>
      <c r="H565" s="3">
        <v>0.66362203910645901</v>
      </c>
      <c r="I565" s="3">
        <v>0.62097043221917803</v>
      </c>
      <c r="J565" s="3">
        <v>0.70627364599373998</v>
      </c>
      <c r="K565" s="3">
        <v>0</v>
      </c>
      <c r="L565" s="3">
        <v>39.926247457675998</v>
      </c>
      <c r="M565" s="6" t="s">
        <v>100</v>
      </c>
      <c r="N565" s="6" t="s">
        <v>165</v>
      </c>
    </row>
    <row r="566" spans="1:14" x14ac:dyDescent="0.2">
      <c r="A566" s="5" t="str">
        <f t="shared" si="9"/>
        <v>Head&amp;Neck - Oropharynx22001-20051</v>
      </c>
      <c r="B566" s="3" t="s">
        <v>47</v>
      </c>
      <c r="C566" s="3">
        <v>2</v>
      </c>
      <c r="D566" s="3" t="s">
        <v>120</v>
      </c>
      <c r="E566" s="3">
        <v>1</v>
      </c>
      <c r="F566" s="3">
        <v>167</v>
      </c>
      <c r="G566" s="3">
        <v>0.66379214195707703</v>
      </c>
      <c r="H566" s="3">
        <v>0.53620244907818904</v>
      </c>
      <c r="I566" s="3">
        <v>0.45487697024026202</v>
      </c>
      <c r="J566" s="3">
        <v>0.61752792791611599</v>
      </c>
      <c r="K566" s="3">
        <v>1</v>
      </c>
      <c r="L566" s="3">
        <v>0</v>
      </c>
      <c r="M566" s="6" t="s">
        <v>100</v>
      </c>
      <c r="N566" s="6" t="s">
        <v>165</v>
      </c>
    </row>
    <row r="567" spans="1:14" x14ac:dyDescent="0.2">
      <c r="A567" s="5" t="str">
        <f t="shared" si="9"/>
        <v>Head&amp;Neck - Oropharynx22001-20052</v>
      </c>
      <c r="B567" s="3" t="s">
        <v>47</v>
      </c>
      <c r="C567" s="3">
        <v>2</v>
      </c>
      <c r="D567" s="3" t="s">
        <v>120</v>
      </c>
      <c r="E567" s="3">
        <v>2</v>
      </c>
      <c r="F567" s="3">
        <v>246</v>
      </c>
      <c r="G567" s="3">
        <v>0.96924693728802902</v>
      </c>
      <c r="H567" s="3">
        <v>0.74189776880079805</v>
      </c>
      <c r="I567" s="3">
        <v>0.64918648759203501</v>
      </c>
      <c r="J567" s="3">
        <v>0.83460905000956098</v>
      </c>
      <c r="K567" s="3">
        <v>1.3836150321137599</v>
      </c>
      <c r="L567" s="3">
        <v>14.639645168217999</v>
      </c>
      <c r="M567" s="6" t="s">
        <v>100</v>
      </c>
      <c r="N567" s="6" t="s">
        <v>165</v>
      </c>
    </row>
    <row r="568" spans="1:14" x14ac:dyDescent="0.2">
      <c r="A568" s="5" t="str">
        <f t="shared" si="9"/>
        <v>Head&amp;Neck - Oropharynx22001-20053</v>
      </c>
      <c r="B568" s="3" t="s">
        <v>47</v>
      </c>
      <c r="C568" s="3">
        <v>2</v>
      </c>
      <c r="D568" s="3" t="s">
        <v>120</v>
      </c>
      <c r="E568" s="3">
        <v>3</v>
      </c>
      <c r="F568" s="3">
        <v>252</v>
      </c>
      <c r="G568" s="3">
        <v>0.98805182645497003</v>
      </c>
      <c r="H568" s="3">
        <v>0.84021940517549798</v>
      </c>
      <c r="I568" s="3">
        <v>0.73647886417699904</v>
      </c>
      <c r="J568" s="3">
        <v>0.94395994617399703</v>
      </c>
      <c r="K568" s="3">
        <v>1.5669816626536499</v>
      </c>
      <c r="L568" s="3">
        <v>17.047586575050001</v>
      </c>
      <c r="M568" s="6" t="s">
        <v>100</v>
      </c>
      <c r="N568" s="6" t="s">
        <v>165</v>
      </c>
    </row>
    <row r="569" spans="1:14" x14ac:dyDescent="0.2">
      <c r="A569" s="5" t="str">
        <f t="shared" si="9"/>
        <v>Head&amp;Neck - Oropharynx22001-20054</v>
      </c>
      <c r="B569" s="3" t="s">
        <v>47</v>
      </c>
      <c r="C569" s="3">
        <v>2</v>
      </c>
      <c r="D569" s="3" t="s">
        <v>120</v>
      </c>
      <c r="E569" s="3">
        <v>4</v>
      </c>
      <c r="F569" s="3">
        <v>306</v>
      </c>
      <c r="G569" s="3">
        <v>1.19383317281609</v>
      </c>
      <c r="H569" s="3">
        <v>1.09608323752054</v>
      </c>
      <c r="I569" s="3">
        <v>0.97327177755752003</v>
      </c>
      <c r="J569" s="3">
        <v>1.2188946974835599</v>
      </c>
      <c r="K569" s="3">
        <v>2.0441593271438299</v>
      </c>
      <c r="L569" s="3">
        <v>30.150435120194</v>
      </c>
      <c r="M569" s="6" t="s">
        <v>100</v>
      </c>
      <c r="N569" s="6" t="s">
        <v>165</v>
      </c>
    </row>
    <row r="570" spans="1:14" x14ac:dyDescent="0.2">
      <c r="A570" s="5" t="str">
        <f t="shared" si="9"/>
        <v>Head&amp;Neck - Oropharynx22001-20055</v>
      </c>
      <c r="B570" s="3" t="s">
        <v>47</v>
      </c>
      <c r="C570" s="3">
        <v>2</v>
      </c>
      <c r="D570" s="3" t="s">
        <v>120</v>
      </c>
      <c r="E570" s="3">
        <v>5</v>
      </c>
      <c r="F570" s="3">
        <v>294</v>
      </c>
      <c r="G570" s="3">
        <v>1.1450429842904799</v>
      </c>
      <c r="H570" s="3">
        <v>1.23162894280528</v>
      </c>
      <c r="I570" s="3">
        <v>1.09084202789718</v>
      </c>
      <c r="J570" s="3">
        <v>1.37241585771338</v>
      </c>
      <c r="K570" s="3">
        <v>2.2969476266336102</v>
      </c>
      <c r="L570" s="3">
        <v>31.584262780726</v>
      </c>
      <c r="M570" s="6" t="s">
        <v>100</v>
      </c>
      <c r="N570" s="6" t="s">
        <v>165</v>
      </c>
    </row>
    <row r="571" spans="1:14" x14ac:dyDescent="0.2">
      <c r="A571" s="5" t="str">
        <f t="shared" si="9"/>
        <v>Head&amp;Neck - Oropharynx22001-20056</v>
      </c>
      <c r="B571" s="3" t="s">
        <v>47</v>
      </c>
      <c r="C571" s="3">
        <v>2</v>
      </c>
      <c r="D571" s="3" t="s">
        <v>120</v>
      </c>
      <c r="E571" s="3">
        <v>6</v>
      </c>
      <c r="F571" s="3">
        <v>1265</v>
      </c>
      <c r="G571" s="3">
        <v>0.99331490431872604</v>
      </c>
      <c r="H571" s="3">
        <v>0.86806010596456096</v>
      </c>
      <c r="I571" s="3">
        <v>0.82022347273988605</v>
      </c>
      <c r="J571" s="3">
        <v>0.91589673918923598</v>
      </c>
      <c r="K571" s="3">
        <v>0</v>
      </c>
      <c r="L571" s="3">
        <v>93.421929644187998</v>
      </c>
      <c r="M571" s="6" t="s">
        <v>100</v>
      </c>
      <c r="N571" s="6" t="s">
        <v>165</v>
      </c>
    </row>
    <row r="572" spans="1:14" x14ac:dyDescent="0.2">
      <c r="A572" s="5" t="str">
        <f t="shared" si="9"/>
        <v>Head&amp;Neck - Oropharynx22006-20101</v>
      </c>
      <c r="B572" s="3" t="s">
        <v>48</v>
      </c>
      <c r="C572" s="3">
        <v>2</v>
      </c>
      <c r="D572" s="3" t="s">
        <v>120</v>
      </c>
      <c r="E572" s="3">
        <v>1</v>
      </c>
      <c r="F572" s="3">
        <v>288</v>
      </c>
      <c r="G572" s="3">
        <v>1.11111291152555</v>
      </c>
      <c r="H572" s="3">
        <v>0.88569825003406</v>
      </c>
      <c r="I572" s="3">
        <v>0.78340532104898297</v>
      </c>
      <c r="J572" s="3">
        <v>0.98799117901913702</v>
      </c>
      <c r="K572" s="3">
        <v>1</v>
      </c>
      <c r="L572" s="3">
        <v>0</v>
      </c>
      <c r="M572" s="6" t="s">
        <v>100</v>
      </c>
      <c r="N572" s="6" t="s">
        <v>165</v>
      </c>
    </row>
    <row r="573" spans="1:14" x14ac:dyDescent="0.2">
      <c r="A573" s="5" t="str">
        <f t="shared" si="9"/>
        <v>Head&amp;Neck - Oropharynx22006-20102</v>
      </c>
      <c r="B573" s="3" t="s">
        <v>48</v>
      </c>
      <c r="C573" s="3">
        <v>2</v>
      </c>
      <c r="D573" s="3" t="s">
        <v>120</v>
      </c>
      <c r="E573" s="3">
        <v>2</v>
      </c>
      <c r="F573" s="3">
        <v>335</v>
      </c>
      <c r="G573" s="3">
        <v>1.28134112582533</v>
      </c>
      <c r="H573" s="3">
        <v>1.01070904420472</v>
      </c>
      <c r="I573" s="3">
        <v>0.90247601344958395</v>
      </c>
      <c r="J573" s="3">
        <v>1.11894207495986</v>
      </c>
      <c r="K573" s="3">
        <v>1.1411437746047799</v>
      </c>
      <c r="L573" s="3">
        <v>7.8943316668300003</v>
      </c>
      <c r="M573" s="6" t="s">
        <v>100</v>
      </c>
      <c r="N573" s="6" t="s">
        <v>165</v>
      </c>
    </row>
    <row r="574" spans="1:14" x14ac:dyDescent="0.2">
      <c r="A574" s="5" t="str">
        <f t="shared" si="9"/>
        <v>Head&amp;Neck - Oropharynx22006-20103</v>
      </c>
      <c r="B574" s="3" t="s">
        <v>48</v>
      </c>
      <c r="C574" s="3">
        <v>2</v>
      </c>
      <c r="D574" s="3" t="s">
        <v>120</v>
      </c>
      <c r="E574" s="3">
        <v>3</v>
      </c>
      <c r="F574" s="3">
        <v>392</v>
      </c>
      <c r="G574" s="3">
        <v>1.4965596308384399</v>
      </c>
      <c r="H574" s="3">
        <v>1.26305841415405</v>
      </c>
      <c r="I574" s="3">
        <v>1.13802201039842</v>
      </c>
      <c r="J574" s="3">
        <v>1.3880948179096799</v>
      </c>
      <c r="K574" s="3">
        <v>1.42605951192235</v>
      </c>
      <c r="L574" s="3">
        <v>23.030997474182001</v>
      </c>
      <c r="M574" s="6" t="s">
        <v>100</v>
      </c>
      <c r="N574" s="6" t="s">
        <v>165</v>
      </c>
    </row>
    <row r="575" spans="1:14" x14ac:dyDescent="0.2">
      <c r="A575" s="5" t="str">
        <f t="shared" si="9"/>
        <v>Head&amp;Neck - Oropharynx22006-20104</v>
      </c>
      <c r="B575" s="3" t="s">
        <v>48</v>
      </c>
      <c r="C575" s="3">
        <v>2</v>
      </c>
      <c r="D575" s="3" t="s">
        <v>120</v>
      </c>
      <c r="E575" s="3">
        <v>4</v>
      </c>
      <c r="F575" s="3">
        <v>391</v>
      </c>
      <c r="G575" s="3">
        <v>1.4909071441677499</v>
      </c>
      <c r="H575" s="3">
        <v>1.4032664135156701</v>
      </c>
      <c r="I575" s="3">
        <v>1.2641725970880899</v>
      </c>
      <c r="J575" s="3">
        <v>1.5423602299432499</v>
      </c>
      <c r="K575" s="3">
        <v>1.58436173207038</v>
      </c>
      <c r="L575" s="3">
        <v>27.162007557273999</v>
      </c>
      <c r="M575" s="6" t="s">
        <v>100</v>
      </c>
      <c r="N575" s="6" t="s">
        <v>165</v>
      </c>
    </row>
    <row r="576" spans="1:14" x14ac:dyDescent="0.2">
      <c r="A576" s="5" t="str">
        <f t="shared" si="9"/>
        <v>Head&amp;Neck - Oropharynx22006-20105</v>
      </c>
      <c r="B576" s="3" t="s">
        <v>48</v>
      </c>
      <c r="C576" s="3">
        <v>2</v>
      </c>
      <c r="D576" s="3" t="s">
        <v>120</v>
      </c>
      <c r="E576" s="3">
        <v>5</v>
      </c>
      <c r="F576" s="3">
        <v>408</v>
      </c>
      <c r="G576" s="3">
        <v>1.55390727126913</v>
      </c>
      <c r="H576" s="3">
        <v>1.71608933035355</v>
      </c>
      <c r="I576" s="3">
        <v>1.5495695302237</v>
      </c>
      <c r="J576" s="3">
        <v>1.8826091304834001</v>
      </c>
      <c r="K576" s="3">
        <v>1.9375552907410201</v>
      </c>
      <c r="L576" s="3">
        <v>37.279120409542003</v>
      </c>
      <c r="M576" s="6" t="s">
        <v>100</v>
      </c>
      <c r="N576" s="6" t="s">
        <v>165</v>
      </c>
    </row>
    <row r="577" spans="1:14" x14ac:dyDescent="0.2">
      <c r="A577" s="5" t="str">
        <f t="shared" si="9"/>
        <v>Head&amp;Neck - Oropharynx22006-20106</v>
      </c>
      <c r="B577" s="3" t="s">
        <v>48</v>
      </c>
      <c r="C577" s="3">
        <v>2</v>
      </c>
      <c r="D577" s="3" t="s">
        <v>120</v>
      </c>
      <c r="E577" s="3">
        <v>6</v>
      </c>
      <c r="F577" s="3">
        <v>1814</v>
      </c>
      <c r="G577" s="3">
        <v>1.38748781387581</v>
      </c>
      <c r="H577" s="3">
        <v>1.2248070673040199</v>
      </c>
      <c r="I577" s="3">
        <v>1.16844263805847</v>
      </c>
      <c r="J577" s="3">
        <v>1.28117149654957</v>
      </c>
      <c r="K577" s="3">
        <v>0</v>
      </c>
      <c r="L577" s="3">
        <v>95.366457107827998</v>
      </c>
      <c r="M577" s="6" t="s">
        <v>100</v>
      </c>
      <c r="N577" s="6" t="s">
        <v>165</v>
      </c>
    </row>
    <row r="578" spans="1:14" x14ac:dyDescent="0.2">
      <c r="A578" s="5" t="str">
        <f t="shared" si="9"/>
        <v>Head&amp;Neck - Oropharynx31996-20001</v>
      </c>
      <c r="B578" s="3" t="s">
        <v>43</v>
      </c>
      <c r="C578" s="3">
        <v>3</v>
      </c>
      <c r="D578" s="3" t="s">
        <v>120</v>
      </c>
      <c r="E578" s="3">
        <v>1</v>
      </c>
      <c r="F578" s="3">
        <v>507</v>
      </c>
      <c r="G578" s="3">
        <v>1.0542662443141599</v>
      </c>
      <c r="H578" s="3">
        <v>0.94137022015042804</v>
      </c>
      <c r="I578" s="3">
        <v>0.85942709045647003</v>
      </c>
      <c r="J578" s="3">
        <v>1.02331334984439</v>
      </c>
      <c r="K578" s="3">
        <v>1</v>
      </c>
      <c r="L578" s="3">
        <v>0</v>
      </c>
      <c r="M578" s="6" t="s">
        <v>100</v>
      </c>
      <c r="N578" s="6" t="s">
        <v>165</v>
      </c>
    </row>
    <row r="579" spans="1:14" x14ac:dyDescent="0.2">
      <c r="A579" s="5" t="str">
        <f t="shared" si="9"/>
        <v>Head&amp;Neck - Oropharynx31996-20002</v>
      </c>
      <c r="B579" s="3" t="s">
        <v>43</v>
      </c>
      <c r="C579" s="3">
        <v>3</v>
      </c>
      <c r="D579" s="3" t="s">
        <v>120</v>
      </c>
      <c r="E579" s="3">
        <v>2</v>
      </c>
      <c r="F579" s="3">
        <v>607</v>
      </c>
      <c r="G579" s="3">
        <v>1.2521596143331899</v>
      </c>
      <c r="H579" s="3">
        <v>1.0958179458210999</v>
      </c>
      <c r="I579" s="3">
        <v>1.00864130421025</v>
      </c>
      <c r="J579" s="3">
        <v>1.1829945874319501</v>
      </c>
      <c r="K579" s="3">
        <v>1.1640669338849401</v>
      </c>
      <c r="L579" s="3">
        <v>18.219650734725999</v>
      </c>
      <c r="M579" s="6" t="s">
        <v>100</v>
      </c>
      <c r="N579" s="6" t="s">
        <v>165</v>
      </c>
    </row>
    <row r="580" spans="1:14" x14ac:dyDescent="0.2">
      <c r="A580" s="5" t="str">
        <f t="shared" si="9"/>
        <v>Head&amp;Neck - Oropharynx31996-20003</v>
      </c>
      <c r="B580" s="3" t="s">
        <v>43</v>
      </c>
      <c r="C580" s="3">
        <v>3</v>
      </c>
      <c r="D580" s="3" t="s">
        <v>120</v>
      </c>
      <c r="E580" s="3">
        <v>3</v>
      </c>
      <c r="F580" s="3">
        <v>626</v>
      </c>
      <c r="G580" s="3">
        <v>1.28644494945515</v>
      </c>
      <c r="H580" s="3">
        <v>1.1708790649719401</v>
      </c>
      <c r="I580" s="3">
        <v>1.0791554958053899</v>
      </c>
      <c r="J580" s="3">
        <v>1.2626026341384899</v>
      </c>
      <c r="K580" s="3">
        <v>1.24380295861159</v>
      </c>
      <c r="L580" s="3">
        <v>24.423406215425999</v>
      </c>
      <c r="M580" s="6" t="s">
        <v>100</v>
      </c>
      <c r="N580" s="6" t="s">
        <v>165</v>
      </c>
    </row>
    <row r="581" spans="1:14" x14ac:dyDescent="0.2">
      <c r="A581" s="5" t="str">
        <f t="shared" si="9"/>
        <v>Head&amp;Neck - Oropharynx31996-20004</v>
      </c>
      <c r="B581" s="3" t="s">
        <v>43</v>
      </c>
      <c r="C581" s="3">
        <v>3</v>
      </c>
      <c r="D581" s="3" t="s">
        <v>120</v>
      </c>
      <c r="E581" s="3">
        <v>4</v>
      </c>
      <c r="F581" s="3">
        <v>759</v>
      </c>
      <c r="G581" s="3">
        <v>1.5491175265258801</v>
      </c>
      <c r="H581" s="3">
        <v>1.51399910328946</v>
      </c>
      <c r="I581" s="3">
        <v>1.4062879189145501</v>
      </c>
      <c r="J581" s="3">
        <v>1.6217102876643701</v>
      </c>
      <c r="K581" s="3">
        <v>1.60829296580842</v>
      </c>
      <c r="L581" s="3">
        <v>57.260376411928</v>
      </c>
      <c r="M581" s="6" t="s">
        <v>100</v>
      </c>
      <c r="N581" s="6" t="s">
        <v>165</v>
      </c>
    </row>
    <row r="582" spans="1:14" x14ac:dyDescent="0.2">
      <c r="A582" s="5" t="str">
        <f t="shared" si="9"/>
        <v>Head&amp;Neck - Oropharynx31996-20005</v>
      </c>
      <c r="B582" s="3" t="s">
        <v>43</v>
      </c>
      <c r="C582" s="3">
        <v>3</v>
      </c>
      <c r="D582" s="3" t="s">
        <v>120</v>
      </c>
      <c r="E582" s="3">
        <v>5</v>
      </c>
      <c r="F582" s="3">
        <v>993</v>
      </c>
      <c r="G582" s="3">
        <v>1.9854385973822</v>
      </c>
      <c r="H582" s="3">
        <v>2.1548654386678701</v>
      </c>
      <c r="I582" s="3">
        <v>2.0208355666846498</v>
      </c>
      <c r="J582" s="3">
        <v>2.2888953106510899</v>
      </c>
      <c r="K582" s="3">
        <v>2.28907330245005</v>
      </c>
      <c r="L582" s="3">
        <v>109.88337757591199</v>
      </c>
      <c r="M582" s="6" t="s">
        <v>100</v>
      </c>
      <c r="N582" s="6" t="s">
        <v>165</v>
      </c>
    </row>
    <row r="583" spans="1:14" x14ac:dyDescent="0.2">
      <c r="A583" s="5" t="str">
        <f t="shared" si="9"/>
        <v>Head&amp;Neck - Oropharynx31996-20006</v>
      </c>
      <c r="B583" s="3" t="s">
        <v>43</v>
      </c>
      <c r="C583" s="3">
        <v>3</v>
      </c>
      <c r="D583" s="3" t="s">
        <v>120</v>
      </c>
      <c r="E583" s="3">
        <v>6</v>
      </c>
      <c r="F583" s="3">
        <v>3492</v>
      </c>
      <c r="G583" s="3">
        <v>1.4297554221150801</v>
      </c>
      <c r="H583" s="3">
        <v>1.3504273664308599</v>
      </c>
      <c r="I583" s="3">
        <v>1.3056364256694899</v>
      </c>
      <c r="J583" s="3">
        <v>1.3952183071922299</v>
      </c>
      <c r="K583" s="3">
        <v>0</v>
      </c>
      <c r="L583" s="3">
        <v>209.78681093799199</v>
      </c>
      <c r="M583" s="6" t="s">
        <v>100</v>
      </c>
      <c r="N583" s="6" t="s">
        <v>165</v>
      </c>
    </row>
    <row r="584" spans="1:14" x14ac:dyDescent="0.2">
      <c r="A584" s="5" t="str">
        <f t="shared" si="9"/>
        <v>Head&amp;Neck - Oropharynx32001-20051</v>
      </c>
      <c r="B584" s="3" t="s">
        <v>47</v>
      </c>
      <c r="C584" s="3">
        <v>3</v>
      </c>
      <c r="D584" s="3" t="s">
        <v>120</v>
      </c>
      <c r="E584" s="3">
        <v>1</v>
      </c>
      <c r="F584" s="3">
        <v>782</v>
      </c>
      <c r="G584" s="3">
        <v>1.5708809928482099</v>
      </c>
      <c r="H584" s="3">
        <v>1.33397001147525</v>
      </c>
      <c r="I584" s="3">
        <v>1.24047277784271</v>
      </c>
      <c r="J584" s="3">
        <v>1.4274672451077901</v>
      </c>
      <c r="K584" s="3">
        <v>1</v>
      </c>
      <c r="L584" s="3">
        <v>0</v>
      </c>
      <c r="M584" s="6" t="s">
        <v>100</v>
      </c>
      <c r="N584" s="6" t="s">
        <v>165</v>
      </c>
    </row>
    <row r="585" spans="1:14" x14ac:dyDescent="0.2">
      <c r="A585" s="5" t="str">
        <f t="shared" si="9"/>
        <v>Head&amp;Neck - Oropharynx32001-20052</v>
      </c>
      <c r="B585" s="3" t="s">
        <v>47</v>
      </c>
      <c r="C585" s="3">
        <v>3</v>
      </c>
      <c r="D585" s="3" t="s">
        <v>120</v>
      </c>
      <c r="E585" s="3">
        <v>2</v>
      </c>
      <c r="F585" s="3">
        <v>871</v>
      </c>
      <c r="G585" s="3">
        <v>1.7494121191960601</v>
      </c>
      <c r="H585" s="3">
        <v>1.4656153325813901</v>
      </c>
      <c r="I585" s="3">
        <v>1.3682807897062299</v>
      </c>
      <c r="J585" s="3">
        <v>1.5629498754565501</v>
      </c>
      <c r="K585" s="3">
        <v>1.0986868670012699</v>
      </c>
      <c r="L585" s="3">
        <v>14.723523386036</v>
      </c>
      <c r="M585" s="6" t="s">
        <v>100</v>
      </c>
      <c r="N585" s="6" t="s">
        <v>165</v>
      </c>
    </row>
    <row r="586" spans="1:14" x14ac:dyDescent="0.2">
      <c r="A586" s="5" t="str">
        <f t="shared" si="9"/>
        <v>Head&amp;Neck - Oropharynx32001-20053</v>
      </c>
      <c r="B586" s="3" t="s">
        <v>47</v>
      </c>
      <c r="C586" s="3">
        <v>3</v>
      </c>
      <c r="D586" s="3" t="s">
        <v>120</v>
      </c>
      <c r="E586" s="3">
        <v>3</v>
      </c>
      <c r="F586" s="3">
        <v>954</v>
      </c>
      <c r="G586" s="3">
        <v>1.91420216816102</v>
      </c>
      <c r="H586" s="3">
        <v>1.71997311618816</v>
      </c>
      <c r="I586" s="3">
        <v>1.6108281921908001</v>
      </c>
      <c r="J586" s="3">
        <v>1.82911804018552</v>
      </c>
      <c r="K586" s="3">
        <v>1.28936415466043</v>
      </c>
      <c r="L586" s="3">
        <v>38.998785295871997</v>
      </c>
      <c r="M586" s="6" t="s">
        <v>100</v>
      </c>
      <c r="N586" s="6" t="s">
        <v>165</v>
      </c>
    </row>
    <row r="587" spans="1:14" x14ac:dyDescent="0.2">
      <c r="A587" s="5" t="str">
        <f t="shared" si="9"/>
        <v>Head&amp;Neck - Oropharynx32001-20054</v>
      </c>
      <c r="B587" s="3" t="s">
        <v>47</v>
      </c>
      <c r="C587" s="3">
        <v>3</v>
      </c>
      <c r="D587" s="3" t="s">
        <v>120</v>
      </c>
      <c r="E587" s="3">
        <v>4</v>
      </c>
      <c r="F587" s="3">
        <v>1077</v>
      </c>
      <c r="G587" s="3">
        <v>2.1541482053965302</v>
      </c>
      <c r="H587" s="3">
        <v>2.1116617954981098</v>
      </c>
      <c r="I587" s="3">
        <v>1.9855451001414499</v>
      </c>
      <c r="J587" s="3">
        <v>2.2377784908547702</v>
      </c>
      <c r="K587" s="3">
        <v>1.5829904550573799</v>
      </c>
      <c r="L587" s="3">
        <v>75.898168934471997</v>
      </c>
      <c r="M587" s="6" t="s">
        <v>100</v>
      </c>
      <c r="N587" s="6" t="s">
        <v>165</v>
      </c>
    </row>
    <row r="588" spans="1:14" x14ac:dyDescent="0.2">
      <c r="A588" s="5" t="str">
        <f t="shared" si="9"/>
        <v>Head&amp;Neck - Oropharynx32001-20055</v>
      </c>
      <c r="B588" s="3" t="s">
        <v>47</v>
      </c>
      <c r="C588" s="3">
        <v>3</v>
      </c>
      <c r="D588" s="3" t="s">
        <v>120</v>
      </c>
      <c r="E588" s="3">
        <v>5</v>
      </c>
      <c r="F588" s="3">
        <v>1237</v>
      </c>
      <c r="G588" s="3">
        <v>2.4678002441586102</v>
      </c>
      <c r="H588" s="3">
        <v>2.7937854002856901</v>
      </c>
      <c r="I588" s="3">
        <v>2.6380941289362898</v>
      </c>
      <c r="J588" s="3">
        <v>2.94947667163509</v>
      </c>
      <c r="K588" s="3">
        <v>2.09433898532397</v>
      </c>
      <c r="L588" s="3">
        <v>125.348372647744</v>
      </c>
      <c r="M588" s="6" t="s">
        <v>100</v>
      </c>
      <c r="N588" s="6" t="s">
        <v>165</v>
      </c>
    </row>
    <row r="589" spans="1:14" x14ac:dyDescent="0.2">
      <c r="A589" s="5" t="str">
        <f t="shared" si="9"/>
        <v>Head&amp;Neck - Oropharynx32001-20056</v>
      </c>
      <c r="B589" s="3" t="s">
        <v>47</v>
      </c>
      <c r="C589" s="3">
        <v>3</v>
      </c>
      <c r="D589" s="3" t="s">
        <v>120</v>
      </c>
      <c r="E589" s="3">
        <v>6</v>
      </c>
      <c r="F589" s="3">
        <v>4921</v>
      </c>
      <c r="G589" s="3">
        <v>1.9721130471143899</v>
      </c>
      <c r="H589" s="3">
        <v>1.8303059986950601</v>
      </c>
      <c r="I589" s="3">
        <v>1.7791668973599</v>
      </c>
      <c r="J589" s="3">
        <v>1.8814451000302299</v>
      </c>
      <c r="K589" s="3">
        <v>0</v>
      </c>
      <c r="L589" s="3">
        <v>254.968850264124</v>
      </c>
      <c r="M589" s="6" t="s">
        <v>100</v>
      </c>
      <c r="N589" s="6" t="s">
        <v>165</v>
      </c>
    </row>
    <row r="590" spans="1:14" x14ac:dyDescent="0.2">
      <c r="A590" s="5" t="str">
        <f t="shared" si="9"/>
        <v>Head&amp;Neck - Oropharynx32006-20101</v>
      </c>
      <c r="B590" s="3" t="s">
        <v>48</v>
      </c>
      <c r="C590" s="3">
        <v>3</v>
      </c>
      <c r="D590" s="3" t="s">
        <v>120</v>
      </c>
      <c r="E590" s="3">
        <v>1</v>
      </c>
      <c r="F590" s="3">
        <v>1237</v>
      </c>
      <c r="G590" s="3">
        <v>2.4036466097740199</v>
      </c>
      <c r="H590" s="3">
        <v>2.0040036917739399</v>
      </c>
      <c r="I590" s="3">
        <v>1.8923251489161901</v>
      </c>
      <c r="J590" s="3">
        <v>2.1156822346316901</v>
      </c>
      <c r="K590" s="3">
        <v>1</v>
      </c>
      <c r="L590" s="3">
        <v>0</v>
      </c>
      <c r="M590" s="6" t="s">
        <v>100</v>
      </c>
      <c r="N590" s="6" t="s">
        <v>165</v>
      </c>
    </row>
    <row r="591" spans="1:14" x14ac:dyDescent="0.2">
      <c r="A591" s="5" t="str">
        <f t="shared" si="9"/>
        <v>Head&amp;Neck - Oropharynx32006-20102</v>
      </c>
      <c r="B591" s="3" t="s">
        <v>48</v>
      </c>
      <c r="C591" s="3">
        <v>3</v>
      </c>
      <c r="D591" s="3" t="s">
        <v>120</v>
      </c>
      <c r="E591" s="3">
        <v>2</v>
      </c>
      <c r="F591" s="3">
        <v>1356</v>
      </c>
      <c r="G591" s="3">
        <v>2.6341047290902</v>
      </c>
      <c r="H591" s="3">
        <v>2.1758655721479601</v>
      </c>
      <c r="I591" s="3">
        <v>2.0600523120091201</v>
      </c>
      <c r="J591" s="3">
        <v>2.2916788322868</v>
      </c>
      <c r="K591" s="3">
        <v>1.0857592633583899</v>
      </c>
      <c r="L591" s="3">
        <v>21.391396643394</v>
      </c>
      <c r="M591" s="6" t="s">
        <v>100</v>
      </c>
      <c r="N591" s="6" t="s">
        <v>165</v>
      </c>
    </row>
    <row r="592" spans="1:14" x14ac:dyDescent="0.2">
      <c r="A592" s="5" t="str">
        <f t="shared" si="9"/>
        <v>Head&amp;Neck - Oropharynx32006-20103</v>
      </c>
      <c r="B592" s="3" t="s">
        <v>48</v>
      </c>
      <c r="C592" s="3">
        <v>3</v>
      </c>
      <c r="D592" s="3" t="s">
        <v>120</v>
      </c>
      <c r="E592" s="3">
        <v>3</v>
      </c>
      <c r="F592" s="3">
        <v>1512</v>
      </c>
      <c r="G592" s="3">
        <v>2.9377002947667501</v>
      </c>
      <c r="H592" s="3">
        <v>2.5931226928009998</v>
      </c>
      <c r="I592" s="3">
        <v>2.4624143701361101</v>
      </c>
      <c r="J592" s="3">
        <v>2.72383101546589</v>
      </c>
      <c r="K592" s="3">
        <v>1.2939710158445801</v>
      </c>
      <c r="L592" s="3">
        <v>67.831031835966002</v>
      </c>
      <c r="M592" s="6" t="s">
        <v>100</v>
      </c>
      <c r="N592" s="6" t="s">
        <v>165</v>
      </c>
    </row>
    <row r="593" spans="1:14" x14ac:dyDescent="0.2">
      <c r="A593" s="5" t="str">
        <f t="shared" si="9"/>
        <v>Head&amp;Neck - Oropharynx32006-20104</v>
      </c>
      <c r="B593" s="3" t="s">
        <v>48</v>
      </c>
      <c r="C593" s="3">
        <v>3</v>
      </c>
      <c r="D593" s="3" t="s">
        <v>120</v>
      </c>
      <c r="E593" s="3">
        <v>4</v>
      </c>
      <c r="F593" s="3">
        <v>1530</v>
      </c>
      <c r="G593" s="3">
        <v>2.97151072828989</v>
      </c>
      <c r="H593" s="3">
        <v>2.9056267979813302</v>
      </c>
      <c r="I593" s="3">
        <v>2.76003054836705</v>
      </c>
      <c r="J593" s="3">
        <v>3.0512230475956099</v>
      </c>
      <c r="K593" s="3">
        <v>1.4499109008174</v>
      </c>
      <c r="L593" s="3">
        <v>93.790327197470006</v>
      </c>
      <c r="M593" s="6" t="s">
        <v>100</v>
      </c>
      <c r="N593" s="6" t="s">
        <v>165</v>
      </c>
    </row>
    <row r="594" spans="1:14" x14ac:dyDescent="0.2">
      <c r="A594" s="5" t="str">
        <f t="shared" si="9"/>
        <v>Head&amp;Neck - Oropharynx32006-20105</v>
      </c>
      <c r="B594" s="3" t="s">
        <v>48</v>
      </c>
      <c r="C594" s="3">
        <v>3</v>
      </c>
      <c r="D594" s="3" t="s">
        <v>120</v>
      </c>
      <c r="E594" s="3">
        <v>5</v>
      </c>
      <c r="F594" s="3">
        <v>1673</v>
      </c>
      <c r="G594" s="3">
        <v>3.2498909110885599</v>
      </c>
      <c r="H594" s="3">
        <v>3.6726770781451901</v>
      </c>
      <c r="I594" s="3">
        <v>3.4966859215839099</v>
      </c>
      <c r="J594" s="3">
        <v>3.8486682347064698</v>
      </c>
      <c r="K594" s="3">
        <v>1.8326698165381901</v>
      </c>
      <c r="L594" s="3">
        <v>149.02295773661601</v>
      </c>
      <c r="M594" s="6" t="s">
        <v>100</v>
      </c>
      <c r="N594" s="6" t="s">
        <v>165</v>
      </c>
    </row>
    <row r="595" spans="1:14" x14ac:dyDescent="0.2">
      <c r="A595" s="5" t="str">
        <f t="shared" si="9"/>
        <v>Head&amp;Neck - Oropharynx32006-20106</v>
      </c>
      <c r="B595" s="3" t="s">
        <v>48</v>
      </c>
      <c r="C595" s="3">
        <v>3</v>
      </c>
      <c r="D595" s="3" t="s">
        <v>120</v>
      </c>
      <c r="E595" s="3">
        <v>6</v>
      </c>
      <c r="F595" s="3">
        <v>7308</v>
      </c>
      <c r="G595" s="3">
        <v>2.8393979410230901</v>
      </c>
      <c r="H595" s="3">
        <v>2.6008951557588298</v>
      </c>
      <c r="I595" s="3">
        <v>2.5412631183583301</v>
      </c>
      <c r="J595" s="3">
        <v>2.66052719315933</v>
      </c>
      <c r="K595" s="3">
        <v>0</v>
      </c>
      <c r="L595" s="3">
        <v>332.03571341344605</v>
      </c>
      <c r="M595" s="6" t="s">
        <v>100</v>
      </c>
      <c r="N595" s="6" t="s">
        <v>165</v>
      </c>
    </row>
    <row r="596" spans="1:14" x14ac:dyDescent="0.2">
      <c r="A596" s="5" t="str">
        <f t="shared" si="9"/>
        <v>Head&amp;Neck - Salivary Glands11996-20001</v>
      </c>
      <c r="B596" s="3" t="s">
        <v>43</v>
      </c>
      <c r="C596" s="3">
        <v>1</v>
      </c>
      <c r="D596" s="3" t="s">
        <v>122</v>
      </c>
      <c r="E596" s="3">
        <v>1</v>
      </c>
      <c r="F596" s="3">
        <v>233</v>
      </c>
      <c r="G596" s="3">
        <v>0.98810323702620495</v>
      </c>
      <c r="H596" s="3">
        <v>0.86523983780304103</v>
      </c>
      <c r="I596" s="3">
        <v>0.75413969476721499</v>
      </c>
      <c r="J596" s="3">
        <v>0.97633998083886697</v>
      </c>
      <c r="K596" s="3">
        <v>1</v>
      </c>
      <c r="L596" s="3">
        <v>0</v>
      </c>
      <c r="M596" s="6" t="s">
        <v>100</v>
      </c>
      <c r="N596" s="6" t="s">
        <v>165</v>
      </c>
    </row>
    <row r="597" spans="1:14" x14ac:dyDescent="0.2">
      <c r="A597" s="5" t="str">
        <f t="shared" si="9"/>
        <v>Head&amp;Neck - Salivary Glands11996-20002</v>
      </c>
      <c r="B597" s="3" t="s">
        <v>43</v>
      </c>
      <c r="C597" s="3">
        <v>1</v>
      </c>
      <c r="D597" s="3" t="s">
        <v>122</v>
      </c>
      <c r="E597" s="3">
        <v>2</v>
      </c>
      <c r="F597" s="3">
        <v>235</v>
      </c>
      <c r="G597" s="3">
        <v>0.99436074747832204</v>
      </c>
      <c r="H597" s="3">
        <v>0.82305387577423805</v>
      </c>
      <c r="I597" s="3">
        <v>0.71782125060885504</v>
      </c>
      <c r="J597" s="3">
        <v>0.92828650093962095</v>
      </c>
      <c r="K597" s="3">
        <v>0.95124362034009102</v>
      </c>
      <c r="L597" s="3">
        <v>-2.4223192498000999E-2</v>
      </c>
      <c r="M597" s="6" t="s">
        <v>100</v>
      </c>
      <c r="N597" s="6" t="s">
        <v>165</v>
      </c>
    </row>
    <row r="598" spans="1:14" x14ac:dyDescent="0.2">
      <c r="A598" s="5" t="str">
        <f t="shared" si="9"/>
        <v>Head&amp;Neck - Salivary Glands11996-20003</v>
      </c>
      <c r="B598" s="3" t="s">
        <v>43</v>
      </c>
      <c r="C598" s="3">
        <v>1</v>
      </c>
      <c r="D598" s="3" t="s">
        <v>122</v>
      </c>
      <c r="E598" s="3">
        <v>3</v>
      </c>
      <c r="F598" s="3">
        <v>231</v>
      </c>
      <c r="G598" s="3">
        <v>0.97558416903098</v>
      </c>
      <c r="H598" s="3">
        <v>0.83121012003540895</v>
      </c>
      <c r="I598" s="3">
        <v>0.72401848299578697</v>
      </c>
      <c r="J598" s="3">
        <v>0.93840175707503104</v>
      </c>
      <c r="K598" s="3">
        <v>0.96067019076001103</v>
      </c>
      <c r="L598" s="3">
        <v>-0.438294660700001</v>
      </c>
      <c r="M598" s="6" t="s">
        <v>100</v>
      </c>
      <c r="N598" s="6" t="s">
        <v>165</v>
      </c>
    </row>
    <row r="599" spans="1:14" x14ac:dyDescent="0.2">
      <c r="A599" s="5" t="str">
        <f t="shared" ref="A599:A662" si="10">D599&amp;C599&amp;B599&amp;E599</f>
        <v>Head&amp;Neck - Salivary Glands11996-20004</v>
      </c>
      <c r="B599" s="3" t="s">
        <v>43</v>
      </c>
      <c r="C599" s="3">
        <v>1</v>
      </c>
      <c r="D599" s="3" t="s">
        <v>122</v>
      </c>
      <c r="E599" s="3">
        <v>4</v>
      </c>
      <c r="F599" s="3">
        <v>218</v>
      </c>
      <c r="G599" s="3">
        <v>0.91568948667077499</v>
      </c>
      <c r="H599" s="3">
        <v>0.84217352372461796</v>
      </c>
      <c r="I599" s="3">
        <v>0.73037671452708497</v>
      </c>
      <c r="J599" s="3">
        <v>0.95397033292215105</v>
      </c>
      <c r="K599" s="3">
        <v>0.97334113263093403</v>
      </c>
      <c r="L599" s="3">
        <v>-0.783099163564001</v>
      </c>
      <c r="M599" s="6" t="s">
        <v>100</v>
      </c>
      <c r="N599" s="6" t="s">
        <v>165</v>
      </c>
    </row>
    <row r="600" spans="1:14" x14ac:dyDescent="0.2">
      <c r="A600" s="5" t="str">
        <f t="shared" si="10"/>
        <v>Head&amp;Neck - Salivary Glands11996-20005</v>
      </c>
      <c r="B600" s="3" t="s">
        <v>43</v>
      </c>
      <c r="C600" s="3">
        <v>1</v>
      </c>
      <c r="D600" s="3" t="s">
        <v>122</v>
      </c>
      <c r="E600" s="3">
        <v>5</v>
      </c>
      <c r="F600" s="3">
        <v>218</v>
      </c>
      <c r="G600" s="3">
        <v>0.89495179042495199</v>
      </c>
      <c r="H600" s="3">
        <v>0.91129048037058102</v>
      </c>
      <c r="I600" s="3">
        <v>0.79031853683696796</v>
      </c>
      <c r="J600" s="3">
        <v>1.03226242390419</v>
      </c>
      <c r="K600" s="3">
        <v>1.0532229799826001</v>
      </c>
      <c r="L600" s="3">
        <v>1.686079875026</v>
      </c>
      <c r="M600" s="6" t="s">
        <v>100</v>
      </c>
      <c r="N600" s="6" t="s">
        <v>165</v>
      </c>
    </row>
    <row r="601" spans="1:14" x14ac:dyDescent="0.2">
      <c r="A601" s="5" t="str">
        <f t="shared" si="10"/>
        <v>Head&amp;Neck - Salivary Glands11996-20006</v>
      </c>
      <c r="B601" s="3" t="s">
        <v>43</v>
      </c>
      <c r="C601" s="3">
        <v>1</v>
      </c>
      <c r="D601" s="3" t="s">
        <v>122</v>
      </c>
      <c r="E601" s="3">
        <v>6</v>
      </c>
      <c r="F601" s="3">
        <v>1135</v>
      </c>
      <c r="G601" s="3">
        <v>0.95331704692649799</v>
      </c>
      <c r="H601" s="3">
        <v>0.85384969743587202</v>
      </c>
      <c r="I601" s="3">
        <v>0.80417450371157895</v>
      </c>
      <c r="J601" s="3">
        <v>0.90352489116016599</v>
      </c>
      <c r="K601" s="3">
        <v>0</v>
      </c>
      <c r="L601" s="3">
        <v>0.44046285826399689</v>
      </c>
      <c r="M601" s="6" t="s">
        <v>100</v>
      </c>
      <c r="N601" s="6" t="s">
        <v>165</v>
      </c>
    </row>
    <row r="602" spans="1:14" x14ac:dyDescent="0.2">
      <c r="A602" s="5" t="str">
        <f t="shared" si="10"/>
        <v>Head&amp;Neck - Salivary Glands12001-20051</v>
      </c>
      <c r="B602" s="3" t="s">
        <v>47</v>
      </c>
      <c r="C602" s="3">
        <v>1</v>
      </c>
      <c r="D602" s="3" t="s">
        <v>122</v>
      </c>
      <c r="E602" s="3">
        <v>1</v>
      </c>
      <c r="F602" s="3">
        <v>235</v>
      </c>
      <c r="G602" s="3">
        <v>0.95441142158362802</v>
      </c>
      <c r="H602" s="3">
        <v>0.78908777158821397</v>
      </c>
      <c r="I602" s="3">
        <v>0.68819792690822001</v>
      </c>
      <c r="J602" s="3">
        <v>0.88997761626820804</v>
      </c>
      <c r="K602" s="3">
        <v>1</v>
      </c>
      <c r="L602" s="3">
        <v>0</v>
      </c>
      <c r="M602" s="6" t="s">
        <v>100</v>
      </c>
      <c r="N602" s="6" t="s">
        <v>165</v>
      </c>
    </row>
    <row r="603" spans="1:14" x14ac:dyDescent="0.2">
      <c r="A603" s="5" t="str">
        <f t="shared" si="10"/>
        <v>Head&amp;Neck - Salivary Glands12001-20052</v>
      </c>
      <c r="B603" s="3" t="s">
        <v>47</v>
      </c>
      <c r="C603" s="3">
        <v>1</v>
      </c>
      <c r="D603" s="3" t="s">
        <v>122</v>
      </c>
      <c r="E603" s="3">
        <v>2</v>
      </c>
      <c r="F603" s="3">
        <v>303</v>
      </c>
      <c r="G603" s="3">
        <v>1.2414153363959</v>
      </c>
      <c r="H603" s="3">
        <v>0.99599603247269197</v>
      </c>
      <c r="I603" s="3">
        <v>0.88384781747859298</v>
      </c>
      <c r="J603" s="3">
        <v>1.10814424746679</v>
      </c>
      <c r="K603" s="3">
        <v>1.26221197227278</v>
      </c>
      <c r="L603" s="3">
        <v>10.826896515108</v>
      </c>
      <c r="M603" s="6" t="s">
        <v>100</v>
      </c>
      <c r="N603" s="6" t="s">
        <v>165</v>
      </c>
    </row>
    <row r="604" spans="1:14" x14ac:dyDescent="0.2">
      <c r="A604" s="5" t="str">
        <f t="shared" si="10"/>
        <v>Head&amp;Neck - Salivary Glands12001-20053</v>
      </c>
      <c r="B604" s="3" t="s">
        <v>47</v>
      </c>
      <c r="C604" s="3">
        <v>1</v>
      </c>
      <c r="D604" s="3" t="s">
        <v>122</v>
      </c>
      <c r="E604" s="3">
        <v>3</v>
      </c>
      <c r="F604" s="3">
        <v>272</v>
      </c>
      <c r="G604" s="3">
        <v>1.1178115419877299</v>
      </c>
      <c r="H604" s="3">
        <v>0.91341593745591199</v>
      </c>
      <c r="I604" s="3">
        <v>0.80486334385449299</v>
      </c>
      <c r="J604" s="3">
        <v>1.0219685310573301</v>
      </c>
      <c r="K604" s="3">
        <v>1.15755936201807</v>
      </c>
      <c r="L604" s="3">
        <v>6.0606875853200002</v>
      </c>
      <c r="M604" s="6" t="s">
        <v>100</v>
      </c>
      <c r="N604" s="6" t="s">
        <v>165</v>
      </c>
    </row>
    <row r="605" spans="1:14" x14ac:dyDescent="0.2">
      <c r="A605" s="5" t="str">
        <f t="shared" si="10"/>
        <v>Head&amp;Neck - Salivary Glands12001-20054</v>
      </c>
      <c r="B605" s="3" t="s">
        <v>47</v>
      </c>
      <c r="C605" s="3">
        <v>1</v>
      </c>
      <c r="D605" s="3" t="s">
        <v>122</v>
      </c>
      <c r="E605" s="3">
        <v>4</v>
      </c>
      <c r="F605" s="3">
        <v>250</v>
      </c>
      <c r="G605" s="3">
        <v>1.0260687963531701</v>
      </c>
      <c r="H605" s="3">
        <v>0.91642392314657495</v>
      </c>
      <c r="I605" s="3">
        <v>0.80282283668969201</v>
      </c>
      <c r="J605" s="3">
        <v>1.03002500960346</v>
      </c>
      <c r="K605" s="3">
        <v>1.1613713406077399</v>
      </c>
      <c r="L605" s="3">
        <v>5.7688288889460004</v>
      </c>
      <c r="M605" s="6" t="s">
        <v>100</v>
      </c>
      <c r="N605" s="6" t="s">
        <v>165</v>
      </c>
    </row>
    <row r="606" spans="1:14" x14ac:dyDescent="0.2">
      <c r="A606" s="5" t="str">
        <f t="shared" si="10"/>
        <v>Head&amp;Neck - Salivary Glands12001-20055</v>
      </c>
      <c r="B606" s="3" t="s">
        <v>47</v>
      </c>
      <c r="C606" s="3">
        <v>1</v>
      </c>
      <c r="D606" s="3" t="s">
        <v>122</v>
      </c>
      <c r="E606" s="3">
        <v>5</v>
      </c>
      <c r="F606" s="3">
        <v>228</v>
      </c>
      <c r="G606" s="3">
        <v>0.93252597851730101</v>
      </c>
      <c r="H606" s="3">
        <v>0.96149973813900103</v>
      </c>
      <c r="I606" s="3">
        <v>0.83669306172048297</v>
      </c>
      <c r="J606" s="3">
        <v>1.0863064145575201</v>
      </c>
      <c r="K606" s="3">
        <v>1.21849529641521</v>
      </c>
      <c r="L606" s="3">
        <v>7.3113930741640001</v>
      </c>
      <c r="M606" s="6" t="s">
        <v>100</v>
      </c>
      <c r="N606" s="6" t="s">
        <v>165</v>
      </c>
    </row>
    <row r="607" spans="1:14" x14ac:dyDescent="0.2">
      <c r="A607" s="5" t="str">
        <f t="shared" si="10"/>
        <v>Head&amp;Neck - Salivary Glands12001-20056</v>
      </c>
      <c r="B607" s="3" t="s">
        <v>47</v>
      </c>
      <c r="C607" s="3">
        <v>1</v>
      </c>
      <c r="D607" s="3" t="s">
        <v>122</v>
      </c>
      <c r="E607" s="3">
        <v>6</v>
      </c>
      <c r="F607" s="3">
        <v>1288</v>
      </c>
      <c r="G607" s="3">
        <v>1.0542000418242401</v>
      </c>
      <c r="H607" s="3">
        <v>0.91312679453562795</v>
      </c>
      <c r="I607" s="3">
        <v>0.86325795908010705</v>
      </c>
      <c r="J607" s="3">
        <v>0.96299562999114896</v>
      </c>
      <c r="K607" s="3">
        <v>0</v>
      </c>
      <c r="L607" s="3">
        <v>29.967806063537999</v>
      </c>
      <c r="M607" s="6" t="s">
        <v>100</v>
      </c>
      <c r="N607" s="6" t="s">
        <v>165</v>
      </c>
    </row>
    <row r="608" spans="1:14" x14ac:dyDescent="0.2">
      <c r="A608" s="5" t="str">
        <f t="shared" si="10"/>
        <v>Head&amp;Neck - Salivary Glands12006-20101</v>
      </c>
      <c r="B608" s="3" t="s">
        <v>48</v>
      </c>
      <c r="C608" s="3">
        <v>1</v>
      </c>
      <c r="D608" s="3" t="s">
        <v>122</v>
      </c>
      <c r="E608" s="3">
        <v>1</v>
      </c>
      <c r="F608" s="3">
        <v>302</v>
      </c>
      <c r="G608" s="3">
        <v>1.1822962181319301</v>
      </c>
      <c r="H608" s="3">
        <v>0.90940183820265696</v>
      </c>
      <c r="I608" s="3">
        <v>0.80683465525310305</v>
      </c>
      <c r="J608" s="3">
        <v>1.0119690211522101</v>
      </c>
      <c r="K608" s="3">
        <v>1</v>
      </c>
      <c r="L608" s="3">
        <v>0</v>
      </c>
      <c r="M608" s="6" t="s">
        <v>100</v>
      </c>
      <c r="N608" s="6" t="s">
        <v>165</v>
      </c>
    </row>
    <row r="609" spans="1:14" x14ac:dyDescent="0.2">
      <c r="A609" s="5" t="str">
        <f t="shared" si="10"/>
        <v>Head&amp;Neck - Salivary Glands12006-20102</v>
      </c>
      <c r="B609" s="3" t="s">
        <v>48</v>
      </c>
      <c r="C609" s="3">
        <v>1</v>
      </c>
      <c r="D609" s="3" t="s">
        <v>122</v>
      </c>
      <c r="E609" s="3">
        <v>2</v>
      </c>
      <c r="F609" s="3">
        <v>350</v>
      </c>
      <c r="G609" s="3">
        <v>1.38153664689767</v>
      </c>
      <c r="H609" s="3">
        <v>1.0396973767190101</v>
      </c>
      <c r="I609" s="3">
        <v>0.93077201836992496</v>
      </c>
      <c r="J609" s="3">
        <v>1.1486227350681</v>
      </c>
      <c r="K609" s="3">
        <v>1.14327608879027</v>
      </c>
      <c r="L609" s="3">
        <v>7.1293295948140001</v>
      </c>
      <c r="M609" s="6" t="s">
        <v>100</v>
      </c>
      <c r="N609" s="6" t="s">
        <v>165</v>
      </c>
    </row>
    <row r="610" spans="1:14" x14ac:dyDescent="0.2">
      <c r="A610" s="5" t="str">
        <f t="shared" si="10"/>
        <v>Head&amp;Neck - Salivary Glands12006-20103</v>
      </c>
      <c r="B610" s="3" t="s">
        <v>48</v>
      </c>
      <c r="C610" s="3">
        <v>1</v>
      </c>
      <c r="D610" s="3" t="s">
        <v>122</v>
      </c>
      <c r="E610" s="3">
        <v>3</v>
      </c>
      <c r="F610" s="3">
        <v>310</v>
      </c>
      <c r="G610" s="3">
        <v>1.22648797818244</v>
      </c>
      <c r="H610" s="3">
        <v>0.98556207853080902</v>
      </c>
      <c r="I610" s="3">
        <v>0.87584879593701404</v>
      </c>
      <c r="J610" s="3">
        <v>1.0952753611246</v>
      </c>
      <c r="K610" s="3">
        <v>1.0837476208302801</v>
      </c>
      <c r="L610" s="3">
        <v>2.0437738801740002</v>
      </c>
      <c r="M610" s="6" t="s">
        <v>100</v>
      </c>
      <c r="N610" s="6" t="s">
        <v>165</v>
      </c>
    </row>
    <row r="611" spans="1:14" x14ac:dyDescent="0.2">
      <c r="A611" s="5" t="str">
        <f t="shared" si="10"/>
        <v>Head&amp;Neck - Salivary Glands12006-20104</v>
      </c>
      <c r="B611" s="3" t="s">
        <v>48</v>
      </c>
      <c r="C611" s="3">
        <v>1</v>
      </c>
      <c r="D611" s="3" t="s">
        <v>122</v>
      </c>
      <c r="E611" s="3">
        <v>4</v>
      </c>
      <c r="F611" s="3">
        <v>319</v>
      </c>
      <c r="G611" s="3">
        <v>1.26270038095156</v>
      </c>
      <c r="H611" s="3">
        <v>1.11840702034706</v>
      </c>
      <c r="I611" s="3">
        <v>0.99567422822807705</v>
      </c>
      <c r="J611" s="3">
        <v>1.24113981246604</v>
      </c>
      <c r="K611" s="3">
        <v>1.2298270944310801</v>
      </c>
      <c r="L611" s="3">
        <v>9.9594177350919999</v>
      </c>
      <c r="M611" s="6" t="s">
        <v>100</v>
      </c>
      <c r="N611" s="6" t="s">
        <v>165</v>
      </c>
    </row>
    <row r="612" spans="1:14" x14ac:dyDescent="0.2">
      <c r="A612" s="5" t="str">
        <f t="shared" si="10"/>
        <v>Head&amp;Neck - Salivary Glands12006-20105</v>
      </c>
      <c r="B612" s="3" t="s">
        <v>48</v>
      </c>
      <c r="C612" s="3">
        <v>1</v>
      </c>
      <c r="D612" s="3" t="s">
        <v>122</v>
      </c>
      <c r="E612" s="3">
        <v>5</v>
      </c>
      <c r="F612" s="3">
        <v>260</v>
      </c>
      <c r="G612" s="3">
        <v>1.0308355421627999</v>
      </c>
      <c r="H612" s="3">
        <v>1.0485504859361401</v>
      </c>
      <c r="I612" s="3">
        <v>0.92109493833419498</v>
      </c>
      <c r="J612" s="3">
        <v>1.17600603353809</v>
      </c>
      <c r="K612" s="3">
        <v>1.1530111793137501</v>
      </c>
      <c r="L612" s="3">
        <v>6.6624307392380002</v>
      </c>
      <c r="M612" s="6" t="s">
        <v>100</v>
      </c>
      <c r="N612" s="6" t="s">
        <v>165</v>
      </c>
    </row>
    <row r="613" spans="1:14" x14ac:dyDescent="0.2">
      <c r="A613" s="5" t="str">
        <f t="shared" si="10"/>
        <v>Head&amp;Neck - Salivary Glands12006-20106</v>
      </c>
      <c r="B613" s="3" t="s">
        <v>48</v>
      </c>
      <c r="C613" s="3">
        <v>1</v>
      </c>
      <c r="D613" s="3" t="s">
        <v>122</v>
      </c>
      <c r="E613" s="3">
        <v>6</v>
      </c>
      <c r="F613" s="3">
        <v>1541</v>
      </c>
      <c r="G613" s="3">
        <v>1.2168483928271501</v>
      </c>
      <c r="H613" s="3">
        <v>1.0180762762092499</v>
      </c>
      <c r="I613" s="3">
        <v>0.96724452529190796</v>
      </c>
      <c r="J613" s="3">
        <v>1.0689080271265901</v>
      </c>
      <c r="K613" s="3">
        <v>0</v>
      </c>
      <c r="L613" s="3">
        <v>25.794951949318001</v>
      </c>
      <c r="M613" s="6" t="s">
        <v>100</v>
      </c>
      <c r="N613" s="6" t="s">
        <v>165</v>
      </c>
    </row>
    <row r="614" spans="1:14" x14ac:dyDescent="0.2">
      <c r="A614" s="5" t="str">
        <f t="shared" si="10"/>
        <v>Head&amp;Neck - Salivary Glands21996-20001</v>
      </c>
      <c r="B614" s="3" t="s">
        <v>43</v>
      </c>
      <c r="C614" s="3">
        <v>2</v>
      </c>
      <c r="D614" s="3" t="s">
        <v>122</v>
      </c>
      <c r="E614" s="3">
        <v>1</v>
      </c>
      <c r="F614" s="3">
        <v>179</v>
      </c>
      <c r="G614" s="3">
        <v>0.73032050421327599</v>
      </c>
      <c r="H614" s="3">
        <v>0.60299765040299003</v>
      </c>
      <c r="I614" s="3">
        <v>0.51466013587039094</v>
      </c>
      <c r="J614" s="3">
        <v>0.691335164935589</v>
      </c>
      <c r="K614" s="3">
        <v>1</v>
      </c>
      <c r="L614" s="3">
        <v>0</v>
      </c>
      <c r="M614" s="6" t="s">
        <v>100</v>
      </c>
      <c r="N614" s="6" t="s">
        <v>165</v>
      </c>
    </row>
    <row r="615" spans="1:14" x14ac:dyDescent="0.2">
      <c r="A615" s="5" t="str">
        <f t="shared" si="10"/>
        <v>Head&amp;Neck - Salivary Glands21996-20002</v>
      </c>
      <c r="B615" s="3" t="s">
        <v>43</v>
      </c>
      <c r="C615" s="3">
        <v>2</v>
      </c>
      <c r="D615" s="3" t="s">
        <v>122</v>
      </c>
      <c r="E615" s="3">
        <v>2</v>
      </c>
      <c r="F615" s="3">
        <v>197</v>
      </c>
      <c r="G615" s="3">
        <v>0.79298074377085404</v>
      </c>
      <c r="H615" s="3">
        <v>0.618661991701554</v>
      </c>
      <c r="I615" s="3">
        <v>0.53226942167872904</v>
      </c>
      <c r="J615" s="3">
        <v>0.70505456172437897</v>
      </c>
      <c r="K615" s="3">
        <v>1.0259774499752901</v>
      </c>
      <c r="L615" s="3">
        <v>2.3684496480439998</v>
      </c>
      <c r="M615" s="6" t="s">
        <v>100</v>
      </c>
      <c r="N615" s="6" t="s">
        <v>165</v>
      </c>
    </row>
    <row r="616" spans="1:14" x14ac:dyDescent="0.2">
      <c r="A616" s="5" t="str">
        <f t="shared" si="10"/>
        <v>Head&amp;Neck - Salivary Glands21996-20003</v>
      </c>
      <c r="B616" s="3" t="s">
        <v>43</v>
      </c>
      <c r="C616" s="3">
        <v>2</v>
      </c>
      <c r="D616" s="3" t="s">
        <v>122</v>
      </c>
      <c r="E616" s="3">
        <v>3</v>
      </c>
      <c r="F616" s="3">
        <v>215</v>
      </c>
      <c r="G616" s="3">
        <v>0.86058127101369397</v>
      </c>
      <c r="H616" s="3">
        <v>0.71092612722109705</v>
      </c>
      <c r="I616" s="3">
        <v>0.61589599868999201</v>
      </c>
      <c r="J616" s="3">
        <v>0.80595625575220198</v>
      </c>
      <c r="K616" s="3">
        <v>1.17898656279337</v>
      </c>
      <c r="L616" s="3">
        <v>6.217167593488</v>
      </c>
      <c r="M616" s="6" t="s">
        <v>100</v>
      </c>
      <c r="N616" s="6" t="s">
        <v>165</v>
      </c>
    </row>
    <row r="617" spans="1:14" x14ac:dyDescent="0.2">
      <c r="A617" s="5" t="str">
        <f t="shared" si="10"/>
        <v>Head&amp;Neck - Salivary Glands21996-20004</v>
      </c>
      <c r="B617" s="3" t="s">
        <v>43</v>
      </c>
      <c r="C617" s="3">
        <v>2</v>
      </c>
      <c r="D617" s="3" t="s">
        <v>122</v>
      </c>
      <c r="E617" s="3">
        <v>4</v>
      </c>
      <c r="F617" s="3">
        <v>219</v>
      </c>
      <c r="G617" s="3">
        <v>0.86944646036038797</v>
      </c>
      <c r="H617" s="3">
        <v>0.68746242620418796</v>
      </c>
      <c r="I617" s="3">
        <v>0.59641179090843999</v>
      </c>
      <c r="J617" s="3">
        <v>0.77851306149993604</v>
      </c>
      <c r="K617" s="3">
        <v>1.14007480086324</v>
      </c>
      <c r="L617" s="3">
        <v>8.4253460397380007</v>
      </c>
      <c r="M617" s="6" t="s">
        <v>100</v>
      </c>
      <c r="N617" s="6" t="s">
        <v>165</v>
      </c>
    </row>
    <row r="618" spans="1:14" x14ac:dyDescent="0.2">
      <c r="A618" s="5" t="str">
        <f t="shared" si="10"/>
        <v>Head&amp;Neck - Salivary Glands21996-20005</v>
      </c>
      <c r="B618" s="3" t="s">
        <v>43</v>
      </c>
      <c r="C618" s="3">
        <v>2</v>
      </c>
      <c r="D618" s="3" t="s">
        <v>122</v>
      </c>
      <c r="E618" s="3">
        <v>5</v>
      </c>
      <c r="F618" s="3">
        <v>191</v>
      </c>
      <c r="G618" s="3">
        <v>0.74448600919794905</v>
      </c>
      <c r="H618" s="3">
        <v>0.67591223640710396</v>
      </c>
      <c r="I618" s="3">
        <v>0.58005394219166895</v>
      </c>
      <c r="J618" s="3">
        <v>0.77177053062253897</v>
      </c>
      <c r="K618" s="3">
        <v>1.1209201826166</v>
      </c>
      <c r="L618" s="3">
        <v>5.0816343378740001</v>
      </c>
      <c r="M618" s="6" t="s">
        <v>100</v>
      </c>
      <c r="N618" s="6" t="s">
        <v>165</v>
      </c>
    </row>
    <row r="619" spans="1:14" x14ac:dyDescent="0.2">
      <c r="A619" s="5" t="str">
        <f t="shared" si="10"/>
        <v>Head&amp;Neck - Salivary Glands21996-20006</v>
      </c>
      <c r="B619" s="3" t="s">
        <v>43</v>
      </c>
      <c r="C619" s="3">
        <v>2</v>
      </c>
      <c r="D619" s="3" t="s">
        <v>122</v>
      </c>
      <c r="E619" s="3">
        <v>6</v>
      </c>
      <c r="F619" s="3">
        <v>1001</v>
      </c>
      <c r="G619" s="3">
        <v>0.79965106774307504</v>
      </c>
      <c r="H619" s="3">
        <v>0.65785770490679996</v>
      </c>
      <c r="I619" s="3">
        <v>0.61710363386419798</v>
      </c>
      <c r="J619" s="3">
        <v>0.69861177594940205</v>
      </c>
      <c r="K619" s="3">
        <v>0</v>
      </c>
      <c r="L619" s="3">
        <v>22.092597619144001</v>
      </c>
      <c r="M619" s="6" t="s">
        <v>100</v>
      </c>
      <c r="N619" s="6" t="s">
        <v>165</v>
      </c>
    </row>
    <row r="620" spans="1:14" x14ac:dyDescent="0.2">
      <c r="A620" s="5" t="str">
        <f t="shared" si="10"/>
        <v>Head&amp;Neck - Salivary Glands22001-20051</v>
      </c>
      <c r="B620" s="3" t="s">
        <v>47</v>
      </c>
      <c r="C620" s="3">
        <v>2</v>
      </c>
      <c r="D620" s="3" t="s">
        <v>122</v>
      </c>
      <c r="E620" s="3">
        <v>1</v>
      </c>
      <c r="F620" s="3">
        <v>168</v>
      </c>
      <c r="G620" s="3">
        <v>0.66776694520232904</v>
      </c>
      <c r="H620" s="3">
        <v>0.53841380798915806</v>
      </c>
      <c r="I620" s="3">
        <v>0.45699633483535601</v>
      </c>
      <c r="J620" s="3">
        <v>0.61983128114296004</v>
      </c>
      <c r="K620" s="3">
        <v>1</v>
      </c>
      <c r="L620" s="3">
        <v>0</v>
      </c>
      <c r="M620" s="6" t="s">
        <v>100</v>
      </c>
      <c r="N620" s="6" t="s">
        <v>165</v>
      </c>
    </row>
    <row r="621" spans="1:14" x14ac:dyDescent="0.2">
      <c r="A621" s="5" t="str">
        <f t="shared" si="10"/>
        <v>Head&amp;Neck - Salivary Glands22001-20052</v>
      </c>
      <c r="B621" s="3" t="s">
        <v>47</v>
      </c>
      <c r="C621" s="3">
        <v>2</v>
      </c>
      <c r="D621" s="3" t="s">
        <v>122</v>
      </c>
      <c r="E621" s="3">
        <v>2</v>
      </c>
      <c r="F621" s="3">
        <v>198</v>
      </c>
      <c r="G621" s="3">
        <v>0.78012558367085305</v>
      </c>
      <c r="H621" s="3">
        <v>0.59538943191094096</v>
      </c>
      <c r="I621" s="3">
        <v>0.51245696236021199</v>
      </c>
      <c r="J621" s="3">
        <v>0.67832190146167004</v>
      </c>
      <c r="K621" s="3">
        <v>1.10582125323749</v>
      </c>
      <c r="L621" s="3">
        <v>4.3286445060960004</v>
      </c>
      <c r="M621" s="6" t="s">
        <v>100</v>
      </c>
      <c r="N621" s="6" t="s">
        <v>165</v>
      </c>
    </row>
    <row r="622" spans="1:14" x14ac:dyDescent="0.2">
      <c r="A622" s="5" t="str">
        <f t="shared" si="10"/>
        <v>Head&amp;Neck - Salivary Glands22001-20053</v>
      </c>
      <c r="B622" s="3" t="s">
        <v>47</v>
      </c>
      <c r="C622" s="3">
        <v>2</v>
      </c>
      <c r="D622" s="3" t="s">
        <v>122</v>
      </c>
      <c r="E622" s="3">
        <v>3</v>
      </c>
      <c r="F622" s="3">
        <v>236</v>
      </c>
      <c r="G622" s="3">
        <v>0.92531837715624199</v>
      </c>
      <c r="H622" s="3">
        <v>0.72446810521318505</v>
      </c>
      <c r="I622" s="3">
        <v>0.63203674582830005</v>
      </c>
      <c r="J622" s="3">
        <v>0.81689946459806995</v>
      </c>
      <c r="K622" s="3">
        <v>1.3455600403691299</v>
      </c>
      <c r="L622" s="3">
        <v>11.877193851984</v>
      </c>
      <c r="M622" s="6" t="s">
        <v>100</v>
      </c>
      <c r="N622" s="6" t="s">
        <v>165</v>
      </c>
    </row>
    <row r="623" spans="1:14" x14ac:dyDescent="0.2">
      <c r="A623" s="5" t="str">
        <f t="shared" si="10"/>
        <v>Head&amp;Neck - Salivary Glands22001-20054</v>
      </c>
      <c r="B623" s="3" t="s">
        <v>47</v>
      </c>
      <c r="C623" s="3">
        <v>2</v>
      </c>
      <c r="D623" s="3" t="s">
        <v>122</v>
      </c>
      <c r="E623" s="3">
        <v>4</v>
      </c>
      <c r="F623" s="3">
        <v>195</v>
      </c>
      <c r="G623" s="3">
        <v>0.76077604150044997</v>
      </c>
      <c r="H623" s="3">
        <v>0.60328260387127397</v>
      </c>
      <c r="I623" s="3">
        <v>0.51860675327850803</v>
      </c>
      <c r="J623" s="3">
        <v>0.68795845446404003</v>
      </c>
      <c r="K623" s="3">
        <v>1.12048130066423</v>
      </c>
      <c r="L623" s="3">
        <v>5.3273685557960002</v>
      </c>
      <c r="M623" s="6" t="s">
        <v>100</v>
      </c>
      <c r="N623" s="6" t="s">
        <v>165</v>
      </c>
    </row>
    <row r="624" spans="1:14" x14ac:dyDescent="0.2">
      <c r="A624" s="5" t="str">
        <f t="shared" si="10"/>
        <v>Head&amp;Neck - Salivary Glands22001-20055</v>
      </c>
      <c r="B624" s="3" t="s">
        <v>47</v>
      </c>
      <c r="C624" s="3">
        <v>2</v>
      </c>
      <c r="D624" s="3" t="s">
        <v>122</v>
      </c>
      <c r="E624" s="3">
        <v>5</v>
      </c>
      <c r="F624" s="3">
        <v>170</v>
      </c>
      <c r="G624" s="3">
        <v>0.66209968479381398</v>
      </c>
      <c r="H624" s="3">
        <v>0.573564259443475</v>
      </c>
      <c r="I624" s="3">
        <v>0.48734313309740102</v>
      </c>
      <c r="J624" s="3">
        <v>0.65978538578954904</v>
      </c>
      <c r="K624" s="3">
        <v>1.0652851968741199</v>
      </c>
      <c r="L624" s="3">
        <v>4.1798881498259997</v>
      </c>
      <c r="M624" s="6" t="s">
        <v>100</v>
      </c>
      <c r="N624" s="6" t="s">
        <v>165</v>
      </c>
    </row>
    <row r="625" spans="1:14" x14ac:dyDescent="0.2">
      <c r="A625" s="5" t="str">
        <f t="shared" si="10"/>
        <v>Head&amp;Neck - Salivary Glands22001-20056</v>
      </c>
      <c r="B625" s="3" t="s">
        <v>47</v>
      </c>
      <c r="C625" s="3">
        <v>2</v>
      </c>
      <c r="D625" s="3" t="s">
        <v>122</v>
      </c>
      <c r="E625" s="3">
        <v>6</v>
      </c>
      <c r="F625" s="3">
        <v>967</v>
      </c>
      <c r="G625" s="3">
        <v>0.75931661065312905</v>
      </c>
      <c r="H625" s="3">
        <v>0.60894341073745994</v>
      </c>
      <c r="I625" s="3">
        <v>0.57056210285084397</v>
      </c>
      <c r="J625" s="3">
        <v>0.64732471862407603</v>
      </c>
      <c r="K625" s="3">
        <v>0</v>
      </c>
      <c r="L625" s="3">
        <v>25.713095063701999</v>
      </c>
      <c r="M625" s="6" t="s">
        <v>100</v>
      </c>
      <c r="N625" s="6" t="s">
        <v>165</v>
      </c>
    </row>
    <row r="626" spans="1:14" x14ac:dyDescent="0.2">
      <c r="A626" s="5" t="str">
        <f t="shared" si="10"/>
        <v>Head&amp;Neck - Salivary Glands22006-20101</v>
      </c>
      <c r="B626" s="3" t="s">
        <v>48</v>
      </c>
      <c r="C626" s="3">
        <v>2</v>
      </c>
      <c r="D626" s="3" t="s">
        <v>122</v>
      </c>
      <c r="E626" s="3">
        <v>1</v>
      </c>
      <c r="F626" s="3">
        <v>241</v>
      </c>
      <c r="G626" s="3">
        <v>0.92978545721409001</v>
      </c>
      <c r="H626" s="3">
        <v>0.686762294876063</v>
      </c>
      <c r="I626" s="3">
        <v>0.600055328206758</v>
      </c>
      <c r="J626" s="3">
        <v>0.77346926154536799</v>
      </c>
      <c r="K626" s="3">
        <v>1</v>
      </c>
      <c r="L626" s="3">
        <v>0</v>
      </c>
      <c r="M626" s="6" t="s">
        <v>100</v>
      </c>
      <c r="N626" s="6" t="s">
        <v>165</v>
      </c>
    </row>
    <row r="627" spans="1:14" x14ac:dyDescent="0.2">
      <c r="A627" s="5" t="str">
        <f t="shared" si="10"/>
        <v>Head&amp;Neck - Salivary Glands22006-20102</v>
      </c>
      <c r="B627" s="3" t="s">
        <v>48</v>
      </c>
      <c r="C627" s="3">
        <v>2</v>
      </c>
      <c r="D627" s="3" t="s">
        <v>122</v>
      </c>
      <c r="E627" s="3">
        <v>2</v>
      </c>
      <c r="F627" s="3">
        <v>268</v>
      </c>
      <c r="G627" s="3">
        <v>1.0250729006602599</v>
      </c>
      <c r="H627" s="3">
        <v>0.78588475907391098</v>
      </c>
      <c r="I627" s="3">
        <v>0.69179387681664495</v>
      </c>
      <c r="J627" s="3">
        <v>0.87997564133117701</v>
      </c>
      <c r="K627" s="3">
        <v>1.14433300275423</v>
      </c>
      <c r="L627" s="3">
        <v>2.28280370376</v>
      </c>
      <c r="M627" s="6" t="s">
        <v>100</v>
      </c>
      <c r="N627" s="6" t="s">
        <v>165</v>
      </c>
    </row>
    <row r="628" spans="1:14" x14ac:dyDescent="0.2">
      <c r="A628" s="5" t="str">
        <f t="shared" si="10"/>
        <v>Head&amp;Neck - Salivary Glands22006-20103</v>
      </c>
      <c r="B628" s="3" t="s">
        <v>48</v>
      </c>
      <c r="C628" s="3">
        <v>2</v>
      </c>
      <c r="D628" s="3" t="s">
        <v>122</v>
      </c>
      <c r="E628" s="3">
        <v>3</v>
      </c>
      <c r="F628" s="3">
        <v>273</v>
      </c>
      <c r="G628" s="3">
        <v>1.04224688576249</v>
      </c>
      <c r="H628" s="3">
        <v>0.80215435917248501</v>
      </c>
      <c r="I628" s="3">
        <v>0.70699912206267301</v>
      </c>
      <c r="J628" s="3">
        <v>0.89730959628229701</v>
      </c>
      <c r="K628" s="3">
        <v>1.16802329591674</v>
      </c>
      <c r="L628" s="3">
        <v>4.2944646574240002</v>
      </c>
      <c r="M628" s="6" t="s">
        <v>100</v>
      </c>
      <c r="N628" s="6" t="s">
        <v>165</v>
      </c>
    </row>
    <row r="629" spans="1:14" x14ac:dyDescent="0.2">
      <c r="A629" s="5" t="str">
        <f t="shared" si="10"/>
        <v>Head&amp;Neck - Salivary Glands22006-20104</v>
      </c>
      <c r="B629" s="3" t="s">
        <v>48</v>
      </c>
      <c r="C629" s="3">
        <v>2</v>
      </c>
      <c r="D629" s="3" t="s">
        <v>122</v>
      </c>
      <c r="E629" s="3">
        <v>4</v>
      </c>
      <c r="F629" s="3">
        <v>231</v>
      </c>
      <c r="G629" s="3">
        <v>0.88081726420140505</v>
      </c>
      <c r="H629" s="3">
        <v>0.72831522515110203</v>
      </c>
      <c r="I629" s="3">
        <v>0.63439276272788003</v>
      </c>
      <c r="J629" s="3">
        <v>0.82223768757432403</v>
      </c>
      <c r="K629" s="3">
        <v>1.0605055498606499</v>
      </c>
      <c r="L629" s="3">
        <v>0.46425932771399803</v>
      </c>
      <c r="M629" s="6" t="s">
        <v>100</v>
      </c>
      <c r="N629" s="6" t="s">
        <v>165</v>
      </c>
    </row>
    <row r="630" spans="1:14" x14ac:dyDescent="0.2">
      <c r="A630" s="5" t="str">
        <f t="shared" si="10"/>
        <v>Head&amp;Neck - Salivary Glands22006-20105</v>
      </c>
      <c r="B630" s="3" t="s">
        <v>48</v>
      </c>
      <c r="C630" s="3">
        <v>2</v>
      </c>
      <c r="D630" s="3" t="s">
        <v>122</v>
      </c>
      <c r="E630" s="3">
        <v>5</v>
      </c>
      <c r="F630" s="3">
        <v>234</v>
      </c>
      <c r="G630" s="3">
        <v>0.89121152322788599</v>
      </c>
      <c r="H630" s="3">
        <v>0.83361707631960602</v>
      </c>
      <c r="I630" s="3">
        <v>0.72680638031351696</v>
      </c>
      <c r="J630" s="3">
        <v>0.94042777232569497</v>
      </c>
      <c r="K630" s="3">
        <v>1.2138364067731</v>
      </c>
      <c r="L630" s="3">
        <v>6.588220885838</v>
      </c>
      <c r="M630" s="6" t="s">
        <v>100</v>
      </c>
      <c r="N630" s="6" t="s">
        <v>165</v>
      </c>
    </row>
    <row r="631" spans="1:14" x14ac:dyDescent="0.2">
      <c r="A631" s="5" t="str">
        <f t="shared" si="10"/>
        <v>Head&amp;Neck - Salivary Glands22006-20106</v>
      </c>
      <c r="B631" s="3" t="s">
        <v>48</v>
      </c>
      <c r="C631" s="3">
        <v>2</v>
      </c>
      <c r="D631" s="3" t="s">
        <v>122</v>
      </c>
      <c r="E631" s="3">
        <v>6</v>
      </c>
      <c r="F631" s="3">
        <v>1247</v>
      </c>
      <c r="G631" s="3">
        <v>0.95380226235012699</v>
      </c>
      <c r="H631" s="3">
        <v>0.76457304351189903</v>
      </c>
      <c r="I631" s="3">
        <v>0.722136321806364</v>
      </c>
      <c r="J631" s="3">
        <v>0.80700976521743395</v>
      </c>
      <c r="K631" s="3">
        <v>0</v>
      </c>
      <c r="L631" s="3">
        <v>13.629748574735999</v>
      </c>
      <c r="M631" s="6" t="s">
        <v>100</v>
      </c>
      <c r="N631" s="6" t="s">
        <v>165</v>
      </c>
    </row>
    <row r="632" spans="1:14" x14ac:dyDescent="0.2">
      <c r="A632" s="5" t="str">
        <f t="shared" si="10"/>
        <v>Head&amp;Neck - Salivary Glands31996-20001</v>
      </c>
      <c r="B632" s="3" t="s">
        <v>43</v>
      </c>
      <c r="C632" s="3">
        <v>3</v>
      </c>
      <c r="D632" s="3" t="s">
        <v>122</v>
      </c>
      <c r="E632" s="3">
        <v>1</v>
      </c>
      <c r="F632" s="3">
        <v>412</v>
      </c>
      <c r="G632" s="3">
        <v>0.85672128729277097</v>
      </c>
      <c r="H632" s="3">
        <v>0.70981278662088798</v>
      </c>
      <c r="I632" s="3">
        <v>0.64127165319493995</v>
      </c>
      <c r="J632" s="3">
        <v>0.77835392004683701</v>
      </c>
      <c r="K632" s="3">
        <v>1</v>
      </c>
      <c r="L632" s="3">
        <v>0</v>
      </c>
      <c r="M632" s="6" t="s">
        <v>100</v>
      </c>
      <c r="N632" s="6" t="s">
        <v>165</v>
      </c>
    </row>
    <row r="633" spans="1:14" x14ac:dyDescent="0.2">
      <c r="A633" s="5" t="str">
        <f t="shared" si="10"/>
        <v>Head&amp;Neck - Salivary Glands31996-20002</v>
      </c>
      <c r="B633" s="3" t="s">
        <v>43</v>
      </c>
      <c r="C633" s="3">
        <v>3</v>
      </c>
      <c r="D633" s="3" t="s">
        <v>122</v>
      </c>
      <c r="E633" s="3">
        <v>2</v>
      </c>
      <c r="F633" s="3">
        <v>432</v>
      </c>
      <c r="G633" s="3">
        <v>0.89115807807567904</v>
      </c>
      <c r="H633" s="3">
        <v>0.68951236348841505</v>
      </c>
      <c r="I633" s="3">
        <v>0.62449097253904495</v>
      </c>
      <c r="J633" s="3">
        <v>0.75453375443778503</v>
      </c>
      <c r="K633" s="3">
        <v>0.97140031355434697</v>
      </c>
      <c r="L633" s="3">
        <v>0.97056066548200204</v>
      </c>
      <c r="M633" s="6" t="s">
        <v>100</v>
      </c>
      <c r="N633" s="6" t="s">
        <v>165</v>
      </c>
    </row>
    <row r="634" spans="1:14" x14ac:dyDescent="0.2">
      <c r="A634" s="5" t="str">
        <f t="shared" si="10"/>
        <v>Head&amp;Neck - Salivary Glands31996-20003</v>
      </c>
      <c r="B634" s="3" t="s">
        <v>43</v>
      </c>
      <c r="C634" s="3">
        <v>3</v>
      </c>
      <c r="D634" s="3" t="s">
        <v>122</v>
      </c>
      <c r="E634" s="3">
        <v>3</v>
      </c>
      <c r="F634" s="3">
        <v>446</v>
      </c>
      <c r="G634" s="3">
        <v>0.91654065088976899</v>
      </c>
      <c r="H634" s="3">
        <v>0.74546573838265895</v>
      </c>
      <c r="I634" s="3">
        <v>0.67628003986275198</v>
      </c>
      <c r="J634" s="3">
        <v>0.81465143690256603</v>
      </c>
      <c r="K634" s="3">
        <v>1.05022866935308</v>
      </c>
      <c r="L634" s="3">
        <v>4.6369464960100002</v>
      </c>
      <c r="M634" s="6" t="s">
        <v>100</v>
      </c>
      <c r="N634" s="6" t="s">
        <v>165</v>
      </c>
    </row>
    <row r="635" spans="1:14" x14ac:dyDescent="0.2">
      <c r="A635" s="5" t="str">
        <f t="shared" si="10"/>
        <v>Head&amp;Neck - Salivary Glands31996-20004</v>
      </c>
      <c r="B635" s="3" t="s">
        <v>43</v>
      </c>
      <c r="C635" s="3">
        <v>3</v>
      </c>
      <c r="D635" s="3" t="s">
        <v>122</v>
      </c>
      <c r="E635" s="3">
        <v>4</v>
      </c>
      <c r="F635" s="3">
        <v>437</v>
      </c>
      <c r="G635" s="3">
        <v>0.89191615163611404</v>
      </c>
      <c r="H635" s="3">
        <v>0.741680356278965</v>
      </c>
      <c r="I635" s="3">
        <v>0.67214076567496805</v>
      </c>
      <c r="J635" s="3">
        <v>0.81121994688296295</v>
      </c>
      <c r="K635" s="3">
        <v>1.04489573907197</v>
      </c>
      <c r="L635" s="3">
        <v>6.3397445159380004</v>
      </c>
      <c r="M635" s="6" t="s">
        <v>100</v>
      </c>
      <c r="N635" s="6" t="s">
        <v>165</v>
      </c>
    </row>
    <row r="636" spans="1:14" x14ac:dyDescent="0.2">
      <c r="A636" s="5" t="str">
        <f t="shared" si="10"/>
        <v>Head&amp;Neck - Salivary Glands31996-20005</v>
      </c>
      <c r="B636" s="3" t="s">
        <v>43</v>
      </c>
      <c r="C636" s="3">
        <v>3</v>
      </c>
      <c r="D636" s="3" t="s">
        <v>122</v>
      </c>
      <c r="E636" s="3">
        <v>5</v>
      </c>
      <c r="F636" s="3">
        <v>409</v>
      </c>
      <c r="G636" s="3">
        <v>0.81776876770324403</v>
      </c>
      <c r="H636" s="3">
        <v>0.76650189535423996</v>
      </c>
      <c r="I636" s="3">
        <v>0.69221577964613101</v>
      </c>
      <c r="J636" s="3">
        <v>0.84078801106234902</v>
      </c>
      <c r="K636" s="3">
        <v>1.0798648739525001</v>
      </c>
      <c r="L636" s="3">
        <v>5.6314554633979998</v>
      </c>
      <c r="M636" s="6" t="s">
        <v>100</v>
      </c>
      <c r="N636" s="6" t="s">
        <v>165</v>
      </c>
    </row>
    <row r="637" spans="1:14" x14ac:dyDescent="0.2">
      <c r="A637" s="5" t="str">
        <f t="shared" si="10"/>
        <v>Head&amp;Neck - Salivary Glands31996-20006</v>
      </c>
      <c r="B637" s="3" t="s">
        <v>43</v>
      </c>
      <c r="C637" s="3">
        <v>3</v>
      </c>
      <c r="D637" s="3" t="s">
        <v>122</v>
      </c>
      <c r="E637" s="3">
        <v>6</v>
      </c>
      <c r="F637" s="3">
        <v>2136</v>
      </c>
      <c r="G637" s="3">
        <v>0.87455829943809205</v>
      </c>
      <c r="H637" s="3">
        <v>0.72937232096492899</v>
      </c>
      <c r="I637" s="3">
        <v>0.69844055430163599</v>
      </c>
      <c r="J637" s="3">
        <v>0.76030408762822199</v>
      </c>
      <c r="K637" s="3">
        <v>0</v>
      </c>
      <c r="L637" s="3">
        <v>17.578707140828001</v>
      </c>
      <c r="M637" s="6" t="s">
        <v>100</v>
      </c>
      <c r="N637" s="6" t="s">
        <v>165</v>
      </c>
    </row>
    <row r="638" spans="1:14" x14ac:dyDescent="0.2">
      <c r="A638" s="5" t="str">
        <f t="shared" si="10"/>
        <v>Head&amp;Neck - Salivary Glands32001-20051</v>
      </c>
      <c r="B638" s="3" t="s">
        <v>47</v>
      </c>
      <c r="C638" s="3">
        <v>3</v>
      </c>
      <c r="D638" s="3" t="s">
        <v>122</v>
      </c>
      <c r="E638" s="3">
        <v>1</v>
      </c>
      <c r="F638" s="3">
        <v>403</v>
      </c>
      <c r="G638" s="3">
        <v>0.809546087107199</v>
      </c>
      <c r="H638" s="3">
        <v>0.64530310539031199</v>
      </c>
      <c r="I638" s="3">
        <v>0.58229922427369796</v>
      </c>
      <c r="J638" s="3">
        <v>0.70830698650692603</v>
      </c>
      <c r="K638" s="3">
        <v>1</v>
      </c>
      <c r="L638" s="3">
        <v>0</v>
      </c>
      <c r="M638" s="6" t="s">
        <v>100</v>
      </c>
      <c r="N638" s="6" t="s">
        <v>165</v>
      </c>
    </row>
    <row r="639" spans="1:14" x14ac:dyDescent="0.2">
      <c r="A639" s="5" t="str">
        <f t="shared" si="10"/>
        <v>Head&amp;Neck - Salivary Glands32001-20052</v>
      </c>
      <c r="B639" s="3" t="s">
        <v>47</v>
      </c>
      <c r="C639" s="3">
        <v>3</v>
      </c>
      <c r="D639" s="3" t="s">
        <v>122</v>
      </c>
      <c r="E639" s="3">
        <v>2</v>
      </c>
      <c r="F639" s="3">
        <v>501</v>
      </c>
      <c r="G639" s="3">
        <v>1.00626345776949</v>
      </c>
      <c r="H639" s="3">
        <v>0.76686732542611602</v>
      </c>
      <c r="I639" s="3">
        <v>0.69971555885079295</v>
      </c>
      <c r="J639" s="3">
        <v>0.83401909200143898</v>
      </c>
      <c r="K639" s="3">
        <v>1.18838313192724</v>
      </c>
      <c r="L639" s="3">
        <v>15.285676365024001</v>
      </c>
      <c r="M639" s="6" t="s">
        <v>100</v>
      </c>
      <c r="N639" s="6" t="s">
        <v>165</v>
      </c>
    </row>
    <row r="640" spans="1:14" x14ac:dyDescent="0.2">
      <c r="A640" s="5" t="str">
        <f t="shared" si="10"/>
        <v>Head&amp;Neck - Salivary Glands32001-20053</v>
      </c>
      <c r="B640" s="3" t="s">
        <v>47</v>
      </c>
      <c r="C640" s="3">
        <v>3</v>
      </c>
      <c r="D640" s="3" t="s">
        <v>122</v>
      </c>
      <c r="E640" s="3">
        <v>3</v>
      </c>
      <c r="F640" s="3">
        <v>508</v>
      </c>
      <c r="G640" s="3">
        <v>1.01930262203962</v>
      </c>
      <c r="H640" s="3">
        <v>0.79271739638262995</v>
      </c>
      <c r="I640" s="3">
        <v>0.72378194808549301</v>
      </c>
      <c r="J640" s="3">
        <v>0.86165284467976699</v>
      </c>
      <c r="K640" s="3">
        <v>1.22844193644962</v>
      </c>
      <c r="L640" s="3">
        <v>17.543733202034002</v>
      </c>
      <c r="M640" s="6" t="s">
        <v>100</v>
      </c>
      <c r="N640" s="6" t="s">
        <v>165</v>
      </c>
    </row>
    <row r="641" spans="1:14" x14ac:dyDescent="0.2">
      <c r="A641" s="5" t="str">
        <f t="shared" si="10"/>
        <v>Head&amp;Neck - Salivary Glands32001-20054</v>
      </c>
      <c r="B641" s="3" t="s">
        <v>47</v>
      </c>
      <c r="C641" s="3">
        <v>3</v>
      </c>
      <c r="D641" s="3" t="s">
        <v>122</v>
      </c>
      <c r="E641" s="3">
        <v>4</v>
      </c>
      <c r="F641" s="3">
        <v>445</v>
      </c>
      <c r="G641" s="3">
        <v>0.890061236213051</v>
      </c>
      <c r="H641" s="3">
        <v>0.738711361547854</v>
      </c>
      <c r="I641" s="3">
        <v>0.67007553872355796</v>
      </c>
      <c r="J641" s="3">
        <v>0.80734718437215003</v>
      </c>
      <c r="K641" s="3">
        <v>1.1447509788458901</v>
      </c>
      <c r="L641" s="3">
        <v>10.002011762487999</v>
      </c>
      <c r="M641" s="6" t="s">
        <v>100</v>
      </c>
      <c r="N641" s="6" t="s">
        <v>165</v>
      </c>
    </row>
    <row r="642" spans="1:14" x14ac:dyDescent="0.2">
      <c r="A642" s="5" t="str">
        <f t="shared" si="10"/>
        <v>Head&amp;Neck - Salivary Glands32001-20055</v>
      </c>
      <c r="B642" s="3" t="s">
        <v>47</v>
      </c>
      <c r="C642" s="3">
        <v>3</v>
      </c>
      <c r="D642" s="3" t="s">
        <v>122</v>
      </c>
      <c r="E642" s="3">
        <v>5</v>
      </c>
      <c r="F642" s="3">
        <v>398</v>
      </c>
      <c r="G642" s="3">
        <v>0.79400525236469399</v>
      </c>
      <c r="H642" s="3">
        <v>0.733459648866578</v>
      </c>
      <c r="I642" s="3">
        <v>0.66140022897751405</v>
      </c>
      <c r="J642" s="3">
        <v>0.80551906875564205</v>
      </c>
      <c r="K642" s="3">
        <v>1.1366126131113901</v>
      </c>
      <c r="L642" s="3">
        <v>10.498425108224</v>
      </c>
      <c r="M642" s="6" t="s">
        <v>100</v>
      </c>
      <c r="N642" s="6" t="s">
        <v>165</v>
      </c>
    </row>
    <row r="643" spans="1:14" x14ac:dyDescent="0.2">
      <c r="A643" s="5" t="str">
        <f t="shared" si="10"/>
        <v>Head&amp;Neck - Salivary Glands32001-20056</v>
      </c>
      <c r="B643" s="3" t="s">
        <v>47</v>
      </c>
      <c r="C643" s="3">
        <v>3</v>
      </c>
      <c r="D643" s="3" t="s">
        <v>122</v>
      </c>
      <c r="E643" s="3">
        <v>6</v>
      </c>
      <c r="F643" s="3">
        <v>2255</v>
      </c>
      <c r="G643" s="3">
        <v>0.90370146743405</v>
      </c>
      <c r="H643" s="3">
        <v>0.73564907332659701</v>
      </c>
      <c r="I643" s="3">
        <v>0.70528545731956405</v>
      </c>
      <c r="J643" s="3">
        <v>0.76601268933362998</v>
      </c>
      <c r="K643" s="3">
        <v>0</v>
      </c>
      <c r="L643" s="3">
        <v>53.329846437770001</v>
      </c>
      <c r="M643" s="6" t="s">
        <v>100</v>
      </c>
      <c r="N643" s="6" t="s">
        <v>165</v>
      </c>
    </row>
    <row r="644" spans="1:14" x14ac:dyDescent="0.2">
      <c r="A644" s="5" t="str">
        <f t="shared" si="10"/>
        <v>Head&amp;Neck - Salivary Glands32006-20101</v>
      </c>
      <c r="B644" s="3" t="s">
        <v>48</v>
      </c>
      <c r="C644" s="3">
        <v>3</v>
      </c>
      <c r="D644" s="3" t="s">
        <v>122</v>
      </c>
      <c r="E644" s="3">
        <v>1</v>
      </c>
      <c r="F644" s="3">
        <v>543</v>
      </c>
      <c r="G644" s="3">
        <v>1.0551173072815601</v>
      </c>
      <c r="H644" s="3">
        <v>0.78312725536925998</v>
      </c>
      <c r="I644" s="3">
        <v>0.71725712914708295</v>
      </c>
      <c r="J644" s="3">
        <v>0.84899738159143701</v>
      </c>
      <c r="K644" s="3">
        <v>1</v>
      </c>
      <c r="L644" s="3">
        <v>0</v>
      </c>
      <c r="M644" s="6" t="s">
        <v>100</v>
      </c>
      <c r="N644" s="6" t="s">
        <v>165</v>
      </c>
    </row>
    <row r="645" spans="1:14" x14ac:dyDescent="0.2">
      <c r="A645" s="5" t="str">
        <f t="shared" si="10"/>
        <v>Head&amp;Neck - Salivary Glands32006-20102</v>
      </c>
      <c r="B645" s="3" t="s">
        <v>48</v>
      </c>
      <c r="C645" s="3">
        <v>3</v>
      </c>
      <c r="D645" s="3" t="s">
        <v>122</v>
      </c>
      <c r="E645" s="3">
        <v>2</v>
      </c>
      <c r="F645" s="3">
        <v>618</v>
      </c>
      <c r="G645" s="3">
        <v>1.20049905794819</v>
      </c>
      <c r="H645" s="3">
        <v>0.89160414757250195</v>
      </c>
      <c r="I645" s="3">
        <v>0.82130761334534097</v>
      </c>
      <c r="J645" s="3">
        <v>0.96190068179966304</v>
      </c>
      <c r="K645" s="3">
        <v>1.1385175799456699</v>
      </c>
      <c r="L645" s="3">
        <v>8.9599587688979891</v>
      </c>
      <c r="M645" s="6" t="s">
        <v>100</v>
      </c>
      <c r="N645" s="6" t="s">
        <v>165</v>
      </c>
    </row>
    <row r="646" spans="1:14" x14ac:dyDescent="0.2">
      <c r="A646" s="5" t="str">
        <f t="shared" si="10"/>
        <v>Head&amp;Neck - Salivary Glands32006-20103</v>
      </c>
      <c r="B646" s="3" t="s">
        <v>48</v>
      </c>
      <c r="C646" s="3">
        <v>3</v>
      </c>
      <c r="D646" s="3" t="s">
        <v>122</v>
      </c>
      <c r="E646" s="3">
        <v>3</v>
      </c>
      <c r="F646" s="3">
        <v>583</v>
      </c>
      <c r="G646" s="3">
        <v>1.1327243861435301</v>
      </c>
      <c r="H646" s="3">
        <v>0.87200973310681895</v>
      </c>
      <c r="I646" s="3">
        <v>0.80122442505781699</v>
      </c>
      <c r="J646" s="3">
        <v>0.94279504115582102</v>
      </c>
      <c r="K646" s="3">
        <v>1.1134968514097401</v>
      </c>
      <c r="L646" s="3">
        <v>5.5525017248420001</v>
      </c>
      <c r="M646" s="6" t="s">
        <v>100</v>
      </c>
      <c r="N646" s="6" t="s">
        <v>165</v>
      </c>
    </row>
    <row r="647" spans="1:14" x14ac:dyDescent="0.2">
      <c r="A647" s="5" t="str">
        <f t="shared" si="10"/>
        <v>Head&amp;Neck - Salivary Glands32006-20104</v>
      </c>
      <c r="B647" s="3" t="s">
        <v>48</v>
      </c>
      <c r="C647" s="3">
        <v>3</v>
      </c>
      <c r="D647" s="3" t="s">
        <v>122</v>
      </c>
      <c r="E647" s="3">
        <v>4</v>
      </c>
      <c r="F647" s="3">
        <v>550</v>
      </c>
      <c r="G647" s="3">
        <v>1.0681901310846</v>
      </c>
      <c r="H647" s="3">
        <v>0.89492427460635604</v>
      </c>
      <c r="I647" s="3">
        <v>0.82013126400575698</v>
      </c>
      <c r="J647" s="3">
        <v>0.96971728520695499</v>
      </c>
      <c r="K647" s="3">
        <v>1.1427571553289699</v>
      </c>
      <c r="L647" s="3">
        <v>8.2580636123039994</v>
      </c>
      <c r="M647" s="6" t="s">
        <v>100</v>
      </c>
      <c r="N647" s="6" t="s">
        <v>165</v>
      </c>
    </row>
    <row r="648" spans="1:14" x14ac:dyDescent="0.2">
      <c r="A648" s="5" t="str">
        <f t="shared" si="10"/>
        <v>Head&amp;Neck - Salivary Glands32006-20105</v>
      </c>
      <c r="B648" s="3" t="s">
        <v>48</v>
      </c>
      <c r="C648" s="3">
        <v>3</v>
      </c>
      <c r="D648" s="3" t="s">
        <v>122</v>
      </c>
      <c r="E648" s="3">
        <v>5</v>
      </c>
      <c r="F648" s="3">
        <v>494</v>
      </c>
      <c r="G648" s="3">
        <v>0.95962110584444005</v>
      </c>
      <c r="H648" s="3">
        <v>0.91741551999967996</v>
      </c>
      <c r="I648" s="3">
        <v>0.83651362772826199</v>
      </c>
      <c r="J648" s="3">
        <v>0.99831741227109805</v>
      </c>
      <c r="K648" s="3">
        <v>1.1714769390411499</v>
      </c>
      <c r="L648" s="3">
        <v>12.280154918896001</v>
      </c>
      <c r="M648" s="6" t="s">
        <v>100</v>
      </c>
      <c r="N648" s="6" t="s">
        <v>165</v>
      </c>
    </row>
    <row r="649" spans="1:14" x14ac:dyDescent="0.2">
      <c r="A649" s="5" t="str">
        <f t="shared" si="10"/>
        <v>Head&amp;Neck - Salivary Glands32006-20106</v>
      </c>
      <c r="B649" s="3" t="s">
        <v>48</v>
      </c>
      <c r="C649" s="3">
        <v>3</v>
      </c>
      <c r="D649" s="3" t="s">
        <v>122</v>
      </c>
      <c r="E649" s="3">
        <v>6</v>
      </c>
      <c r="F649" s="3">
        <v>2788</v>
      </c>
      <c r="G649" s="3">
        <v>1.0832295374346499</v>
      </c>
      <c r="H649" s="3">
        <v>0.86966962797514502</v>
      </c>
      <c r="I649" s="3">
        <v>0.83738736359993104</v>
      </c>
      <c r="J649" s="3">
        <v>0.901951892350359</v>
      </c>
      <c r="K649" s="3">
        <v>0</v>
      </c>
      <c r="L649" s="3">
        <v>35.050679024939988</v>
      </c>
      <c r="M649" s="6" t="s">
        <v>100</v>
      </c>
      <c r="N649" s="6" t="s">
        <v>165</v>
      </c>
    </row>
    <row r="650" spans="1:14" x14ac:dyDescent="0.2">
      <c r="A650" s="5" t="str">
        <f t="shared" si="10"/>
        <v>Head&amp;Neck - Thyroid11996-20001</v>
      </c>
      <c r="B650" s="3" t="s">
        <v>43</v>
      </c>
      <c r="C650" s="3">
        <v>1</v>
      </c>
      <c r="D650" s="3" t="s">
        <v>124</v>
      </c>
      <c r="E650" s="3">
        <v>1</v>
      </c>
      <c r="F650" s="3">
        <v>335</v>
      </c>
      <c r="G650" s="3">
        <v>1.4206634523767301</v>
      </c>
      <c r="H650" s="3">
        <v>1.2972934573460999</v>
      </c>
      <c r="I650" s="3">
        <v>1.1583711794932701</v>
      </c>
      <c r="J650" s="3">
        <v>1.43621573519893</v>
      </c>
      <c r="K650" s="3">
        <v>1</v>
      </c>
      <c r="L650" s="3">
        <v>0</v>
      </c>
      <c r="M650" s="6" t="s">
        <v>100</v>
      </c>
      <c r="N650" s="6" t="s">
        <v>165</v>
      </c>
    </row>
    <row r="651" spans="1:14" x14ac:dyDescent="0.2">
      <c r="A651" s="5" t="str">
        <f t="shared" si="10"/>
        <v>Head&amp;Neck - Thyroid11996-20002</v>
      </c>
      <c r="B651" s="3" t="s">
        <v>43</v>
      </c>
      <c r="C651" s="3">
        <v>1</v>
      </c>
      <c r="D651" s="3" t="s">
        <v>124</v>
      </c>
      <c r="E651" s="3">
        <v>2</v>
      </c>
      <c r="F651" s="3">
        <v>339</v>
      </c>
      <c r="G651" s="3">
        <v>1.4344182697665999</v>
      </c>
      <c r="H651" s="3">
        <v>1.2909329780665</v>
      </c>
      <c r="I651" s="3">
        <v>1.15350982222049</v>
      </c>
      <c r="J651" s="3">
        <v>1.4283561339125099</v>
      </c>
      <c r="K651" s="3">
        <v>0.99509711604295603</v>
      </c>
      <c r="L651" s="3">
        <v>-0.116262314428</v>
      </c>
      <c r="M651" s="6" t="s">
        <v>100</v>
      </c>
      <c r="N651" s="6" t="s">
        <v>165</v>
      </c>
    </row>
    <row r="652" spans="1:14" x14ac:dyDescent="0.2">
      <c r="A652" s="5" t="str">
        <f t="shared" si="10"/>
        <v>Head&amp;Neck - Thyroid11996-20003</v>
      </c>
      <c r="B652" s="3" t="s">
        <v>43</v>
      </c>
      <c r="C652" s="3">
        <v>1</v>
      </c>
      <c r="D652" s="3" t="s">
        <v>124</v>
      </c>
      <c r="E652" s="3">
        <v>3</v>
      </c>
      <c r="F652" s="3">
        <v>332</v>
      </c>
      <c r="G652" s="3">
        <v>1.4021382862263401</v>
      </c>
      <c r="H652" s="3">
        <v>1.2645088140709699</v>
      </c>
      <c r="I652" s="3">
        <v>1.12848689732857</v>
      </c>
      <c r="J652" s="3">
        <v>1.4005307308133701</v>
      </c>
      <c r="K652" s="3">
        <v>0.97472842933919401</v>
      </c>
      <c r="L652" s="3">
        <v>-0.20898987472799799</v>
      </c>
      <c r="M652" s="6" t="s">
        <v>100</v>
      </c>
      <c r="N652" s="6" t="s">
        <v>165</v>
      </c>
    </row>
    <row r="653" spans="1:14" x14ac:dyDescent="0.2">
      <c r="A653" s="5" t="str">
        <f t="shared" si="10"/>
        <v>Head&amp;Neck - Thyroid11996-20004</v>
      </c>
      <c r="B653" s="3" t="s">
        <v>43</v>
      </c>
      <c r="C653" s="3">
        <v>1</v>
      </c>
      <c r="D653" s="3" t="s">
        <v>124</v>
      </c>
      <c r="E653" s="3">
        <v>4</v>
      </c>
      <c r="F653" s="3">
        <v>300</v>
      </c>
      <c r="G653" s="3">
        <v>1.2601231467946401</v>
      </c>
      <c r="H653" s="3">
        <v>1.17634493755346</v>
      </c>
      <c r="I653" s="3">
        <v>1.0432289765476199</v>
      </c>
      <c r="J653" s="3">
        <v>1.3094608985592999</v>
      </c>
      <c r="K653" s="3">
        <v>0.90676857336499295</v>
      </c>
      <c r="L653" s="3">
        <v>-4.2169289836899999</v>
      </c>
      <c r="M653" s="6" t="s">
        <v>100</v>
      </c>
      <c r="N653" s="6" t="s">
        <v>165</v>
      </c>
    </row>
    <row r="654" spans="1:14" x14ac:dyDescent="0.2">
      <c r="A654" s="5" t="str">
        <f t="shared" si="10"/>
        <v>Head&amp;Neck - Thyroid11996-20005</v>
      </c>
      <c r="B654" s="3" t="s">
        <v>43</v>
      </c>
      <c r="C654" s="3">
        <v>1</v>
      </c>
      <c r="D654" s="3" t="s">
        <v>124</v>
      </c>
      <c r="E654" s="3">
        <v>5</v>
      </c>
      <c r="F654" s="3">
        <v>253</v>
      </c>
      <c r="G654" s="3">
        <v>1.0386367109060199</v>
      </c>
      <c r="H654" s="3">
        <v>1.05815198528898</v>
      </c>
      <c r="I654" s="3">
        <v>0.927762112427435</v>
      </c>
      <c r="J654" s="3">
        <v>1.18854185815053</v>
      </c>
      <c r="K654" s="3">
        <v>0.81566123632016496</v>
      </c>
      <c r="L654" s="3">
        <v>-10.998273974724</v>
      </c>
      <c r="M654" s="6" t="s">
        <v>100</v>
      </c>
      <c r="N654" s="6" t="s">
        <v>165</v>
      </c>
    </row>
    <row r="655" spans="1:14" x14ac:dyDescent="0.2">
      <c r="A655" s="5" t="str">
        <f t="shared" si="10"/>
        <v>Head&amp;Neck - Thyroid11996-20006</v>
      </c>
      <c r="B655" s="3" t="s">
        <v>43</v>
      </c>
      <c r="C655" s="3">
        <v>1</v>
      </c>
      <c r="D655" s="3" t="s">
        <v>124</v>
      </c>
      <c r="E655" s="3">
        <v>6</v>
      </c>
      <c r="F655" s="3">
        <v>1559</v>
      </c>
      <c r="G655" s="3">
        <v>1.3094460582893499</v>
      </c>
      <c r="H655" s="3">
        <v>1.2236674707959101</v>
      </c>
      <c r="I655" s="3">
        <v>1.1629244439812001</v>
      </c>
      <c r="J655" s="3">
        <v>1.2844104976106201</v>
      </c>
      <c r="K655" s="3">
        <v>0</v>
      </c>
      <c r="L655" s="3">
        <v>-15.540455147569999</v>
      </c>
      <c r="M655" s="6" t="s">
        <v>100</v>
      </c>
      <c r="N655" s="6" t="s">
        <v>165</v>
      </c>
    </row>
    <row r="656" spans="1:14" x14ac:dyDescent="0.2">
      <c r="A656" s="5" t="str">
        <f t="shared" si="10"/>
        <v>Head&amp;Neck - Thyroid12001-20051</v>
      </c>
      <c r="B656" s="3" t="s">
        <v>47</v>
      </c>
      <c r="C656" s="3">
        <v>1</v>
      </c>
      <c r="D656" s="3" t="s">
        <v>124</v>
      </c>
      <c r="E656" s="3">
        <v>1</v>
      </c>
      <c r="F656" s="3">
        <v>396</v>
      </c>
      <c r="G656" s="3">
        <v>1.60828477849837</v>
      </c>
      <c r="H656" s="3">
        <v>1.43461595056947</v>
      </c>
      <c r="I656" s="3">
        <v>1.2933153090612299</v>
      </c>
      <c r="J656" s="3">
        <v>1.5759165920777101</v>
      </c>
      <c r="K656" s="3">
        <v>1</v>
      </c>
      <c r="L656" s="3">
        <v>0</v>
      </c>
      <c r="M656" s="6" t="s">
        <v>100</v>
      </c>
      <c r="N656" s="6" t="s">
        <v>165</v>
      </c>
    </row>
    <row r="657" spans="1:14" x14ac:dyDescent="0.2">
      <c r="A657" s="5" t="str">
        <f t="shared" si="10"/>
        <v>Head&amp;Neck - Thyroid12001-20052</v>
      </c>
      <c r="B657" s="3" t="s">
        <v>47</v>
      </c>
      <c r="C657" s="3">
        <v>1</v>
      </c>
      <c r="D657" s="3" t="s">
        <v>124</v>
      </c>
      <c r="E657" s="3">
        <v>2</v>
      </c>
      <c r="F657" s="3">
        <v>389</v>
      </c>
      <c r="G657" s="3">
        <v>1.59376424375579</v>
      </c>
      <c r="H657" s="3">
        <v>1.37182318925078</v>
      </c>
      <c r="I657" s="3">
        <v>1.23549696371162</v>
      </c>
      <c r="J657" s="3">
        <v>1.5081494147899399</v>
      </c>
      <c r="K657" s="3">
        <v>0.95623026406909795</v>
      </c>
      <c r="L657" s="3">
        <v>-3.837292794688</v>
      </c>
      <c r="M657" s="6" t="s">
        <v>100</v>
      </c>
      <c r="N657" s="6" t="s">
        <v>165</v>
      </c>
    </row>
    <row r="658" spans="1:14" x14ac:dyDescent="0.2">
      <c r="A658" s="5" t="str">
        <f t="shared" si="10"/>
        <v>Head&amp;Neck - Thyroid12001-20053</v>
      </c>
      <c r="B658" s="3" t="s">
        <v>47</v>
      </c>
      <c r="C658" s="3">
        <v>1</v>
      </c>
      <c r="D658" s="3" t="s">
        <v>124</v>
      </c>
      <c r="E658" s="3">
        <v>3</v>
      </c>
      <c r="F658" s="3">
        <v>362</v>
      </c>
      <c r="G658" s="3">
        <v>1.48767565514544</v>
      </c>
      <c r="H658" s="3">
        <v>1.3100950209739901</v>
      </c>
      <c r="I658" s="3">
        <v>1.17513517243261</v>
      </c>
      <c r="J658" s="3">
        <v>1.44505486951537</v>
      </c>
      <c r="K658" s="3">
        <v>0.91320260342424897</v>
      </c>
      <c r="L658" s="3">
        <v>-6.1423548068339997</v>
      </c>
      <c r="M658" s="6" t="s">
        <v>100</v>
      </c>
      <c r="N658" s="6" t="s">
        <v>165</v>
      </c>
    </row>
    <row r="659" spans="1:14" x14ac:dyDescent="0.2">
      <c r="A659" s="5" t="str">
        <f t="shared" si="10"/>
        <v>Head&amp;Neck - Thyroid12001-20054</v>
      </c>
      <c r="B659" s="3" t="s">
        <v>47</v>
      </c>
      <c r="C659" s="3">
        <v>1</v>
      </c>
      <c r="D659" s="3" t="s">
        <v>124</v>
      </c>
      <c r="E659" s="3">
        <v>4</v>
      </c>
      <c r="F659" s="3">
        <v>339</v>
      </c>
      <c r="G659" s="3">
        <v>1.3913492878549001</v>
      </c>
      <c r="H659" s="3">
        <v>1.3082484234831799</v>
      </c>
      <c r="I659" s="3">
        <v>1.1689819936682899</v>
      </c>
      <c r="J659" s="3">
        <v>1.4475148532980699</v>
      </c>
      <c r="K659" s="3">
        <v>0.91191543141833498</v>
      </c>
      <c r="L659" s="3">
        <v>-7.0215265721920002</v>
      </c>
      <c r="M659" s="6" t="s">
        <v>100</v>
      </c>
      <c r="N659" s="6" t="s">
        <v>165</v>
      </c>
    </row>
    <row r="660" spans="1:14" x14ac:dyDescent="0.2">
      <c r="A660" s="5" t="str">
        <f t="shared" si="10"/>
        <v>Head&amp;Neck - Thyroid12001-20055</v>
      </c>
      <c r="B660" s="3" t="s">
        <v>47</v>
      </c>
      <c r="C660" s="3">
        <v>1</v>
      </c>
      <c r="D660" s="3" t="s">
        <v>124</v>
      </c>
      <c r="E660" s="3">
        <v>5</v>
      </c>
      <c r="F660" s="3">
        <v>316</v>
      </c>
      <c r="G660" s="3">
        <v>1.29244828601521</v>
      </c>
      <c r="H660" s="3">
        <v>1.3461763859475</v>
      </c>
      <c r="I660" s="3">
        <v>1.197748843042</v>
      </c>
      <c r="J660" s="3">
        <v>1.494603928853</v>
      </c>
      <c r="K660" s="3">
        <v>0.93835314281367899</v>
      </c>
      <c r="L660" s="3">
        <v>-5.560817542214</v>
      </c>
      <c r="M660" s="6" t="s">
        <v>100</v>
      </c>
      <c r="N660" s="6" t="s">
        <v>165</v>
      </c>
    </row>
    <row r="661" spans="1:14" x14ac:dyDescent="0.2">
      <c r="A661" s="5" t="str">
        <f t="shared" si="10"/>
        <v>Head&amp;Neck - Thyroid12001-20056</v>
      </c>
      <c r="B661" s="3" t="s">
        <v>47</v>
      </c>
      <c r="C661" s="3">
        <v>1</v>
      </c>
      <c r="D661" s="3" t="s">
        <v>124</v>
      </c>
      <c r="E661" s="3">
        <v>6</v>
      </c>
      <c r="F661" s="3">
        <v>1802</v>
      </c>
      <c r="G661" s="3">
        <v>1.4748978846019301</v>
      </c>
      <c r="H661" s="3">
        <v>1.35787739235586</v>
      </c>
      <c r="I661" s="3">
        <v>1.29518147868831</v>
      </c>
      <c r="J661" s="3">
        <v>1.42057330602341</v>
      </c>
      <c r="K661" s="3">
        <v>0</v>
      </c>
      <c r="L661" s="3">
        <v>-22.561991715927999</v>
      </c>
      <c r="M661" s="6" t="s">
        <v>100</v>
      </c>
      <c r="N661" s="6" t="s">
        <v>165</v>
      </c>
    </row>
    <row r="662" spans="1:14" x14ac:dyDescent="0.2">
      <c r="A662" s="5" t="str">
        <f t="shared" si="10"/>
        <v>Head&amp;Neck - Thyroid12006-20101</v>
      </c>
      <c r="B662" s="3" t="s">
        <v>48</v>
      </c>
      <c r="C662" s="3">
        <v>1</v>
      </c>
      <c r="D662" s="3" t="s">
        <v>124</v>
      </c>
      <c r="E662" s="3">
        <v>1</v>
      </c>
      <c r="F662" s="3">
        <v>595</v>
      </c>
      <c r="G662" s="3">
        <v>2.3293584430082701</v>
      </c>
      <c r="H662" s="3">
        <v>2.0262185752932398</v>
      </c>
      <c r="I662" s="3">
        <v>1.8634075238864001</v>
      </c>
      <c r="J662" s="3">
        <v>2.1890296267000799</v>
      </c>
      <c r="K662" s="3">
        <v>1</v>
      </c>
      <c r="L662" s="3">
        <v>0</v>
      </c>
      <c r="M662" s="6" t="s">
        <v>100</v>
      </c>
      <c r="N662" s="6" t="s">
        <v>165</v>
      </c>
    </row>
    <row r="663" spans="1:14" x14ac:dyDescent="0.2">
      <c r="A663" s="5" t="str">
        <f t="shared" ref="A663:A726" si="11">D663&amp;C663&amp;B663&amp;E663</f>
        <v>Head&amp;Neck - Thyroid12006-20102</v>
      </c>
      <c r="B663" s="3" t="s">
        <v>48</v>
      </c>
      <c r="C663" s="3">
        <v>1</v>
      </c>
      <c r="D663" s="3" t="s">
        <v>124</v>
      </c>
      <c r="E663" s="3">
        <v>2</v>
      </c>
      <c r="F663" s="3">
        <v>564</v>
      </c>
      <c r="G663" s="3">
        <v>2.22624762528653</v>
      </c>
      <c r="H663" s="3">
        <v>1.89061575256449</v>
      </c>
      <c r="I663" s="3">
        <v>1.73458155513845</v>
      </c>
      <c r="J663" s="3">
        <v>2.0466499499905302</v>
      </c>
      <c r="K663" s="3">
        <v>0.93307591570711002</v>
      </c>
      <c r="L663" s="3">
        <v>-8.1024252405439992</v>
      </c>
      <c r="M663" s="6" t="s">
        <v>100</v>
      </c>
      <c r="N663" s="6" t="s">
        <v>165</v>
      </c>
    </row>
    <row r="664" spans="1:14" x14ac:dyDescent="0.2">
      <c r="A664" s="5" t="str">
        <f t="shared" si="11"/>
        <v>Head&amp;Neck - Thyroid12006-20103</v>
      </c>
      <c r="B664" s="3" t="s">
        <v>48</v>
      </c>
      <c r="C664" s="3">
        <v>1</v>
      </c>
      <c r="D664" s="3" t="s">
        <v>124</v>
      </c>
      <c r="E664" s="3">
        <v>3</v>
      </c>
      <c r="F664" s="3">
        <v>508</v>
      </c>
      <c r="G664" s="3">
        <v>2.0098577190860598</v>
      </c>
      <c r="H664" s="3">
        <v>1.76423618454483</v>
      </c>
      <c r="I664" s="3">
        <v>1.6108165512195101</v>
      </c>
      <c r="J664" s="3">
        <v>1.9176558178701499</v>
      </c>
      <c r="K664" s="3">
        <v>0.87070378588820796</v>
      </c>
      <c r="L664" s="3">
        <v>-15.519867666242</v>
      </c>
      <c r="M664" s="6" t="s">
        <v>100</v>
      </c>
      <c r="N664" s="6" t="s">
        <v>165</v>
      </c>
    </row>
    <row r="665" spans="1:14" x14ac:dyDescent="0.2">
      <c r="A665" s="5" t="str">
        <f t="shared" si="11"/>
        <v>Head&amp;Neck - Thyroid12006-20104</v>
      </c>
      <c r="B665" s="3" t="s">
        <v>48</v>
      </c>
      <c r="C665" s="3">
        <v>1</v>
      </c>
      <c r="D665" s="3" t="s">
        <v>124</v>
      </c>
      <c r="E665" s="3">
        <v>4</v>
      </c>
      <c r="F665" s="3">
        <v>479</v>
      </c>
      <c r="G665" s="3">
        <v>1.89602972562946</v>
      </c>
      <c r="H665" s="3">
        <v>1.7664824764940601</v>
      </c>
      <c r="I665" s="3">
        <v>1.60828569329194</v>
      </c>
      <c r="J665" s="3">
        <v>1.9246792596961799</v>
      </c>
      <c r="K665" s="3">
        <v>0.87181239873808702</v>
      </c>
      <c r="L665" s="3">
        <v>-14.24223936492</v>
      </c>
      <c r="M665" s="6" t="s">
        <v>100</v>
      </c>
      <c r="N665" s="6" t="s">
        <v>165</v>
      </c>
    </row>
    <row r="666" spans="1:14" x14ac:dyDescent="0.2">
      <c r="A666" s="5" t="str">
        <f t="shared" si="11"/>
        <v>Head&amp;Neck - Thyroid12006-20105</v>
      </c>
      <c r="B666" s="3" t="s">
        <v>48</v>
      </c>
      <c r="C666" s="3">
        <v>1</v>
      </c>
      <c r="D666" s="3" t="s">
        <v>124</v>
      </c>
      <c r="E666" s="3">
        <v>5</v>
      </c>
      <c r="F666" s="3">
        <v>457</v>
      </c>
      <c r="G666" s="3">
        <v>1.81189170295538</v>
      </c>
      <c r="H666" s="3">
        <v>1.8761018103003499</v>
      </c>
      <c r="I666" s="3">
        <v>1.704091541773</v>
      </c>
      <c r="J666" s="3">
        <v>2.0481120788277001</v>
      </c>
      <c r="K666" s="3">
        <v>0.92591284729923196</v>
      </c>
      <c r="L666" s="3">
        <v>-7.6222875380520003</v>
      </c>
      <c r="M666" s="6" t="s">
        <v>100</v>
      </c>
      <c r="N666" s="6" t="s">
        <v>165</v>
      </c>
    </row>
    <row r="667" spans="1:14" x14ac:dyDescent="0.2">
      <c r="A667" s="5" t="str">
        <f t="shared" si="11"/>
        <v>Head&amp;Neck - Thyroid12006-20106</v>
      </c>
      <c r="B667" s="3" t="s">
        <v>48</v>
      </c>
      <c r="C667" s="3">
        <v>1</v>
      </c>
      <c r="D667" s="3" t="s">
        <v>124</v>
      </c>
      <c r="E667" s="3">
        <v>6</v>
      </c>
      <c r="F667" s="3">
        <v>2603</v>
      </c>
      <c r="G667" s="3">
        <v>2.0554551372674101</v>
      </c>
      <c r="H667" s="3">
        <v>1.8677544515928399</v>
      </c>
      <c r="I667" s="3">
        <v>1.7960016657476301</v>
      </c>
      <c r="J667" s="3">
        <v>1.93950723743805</v>
      </c>
      <c r="K667" s="3">
        <v>0</v>
      </c>
      <c r="L667" s="3">
        <v>-45.486819809757996</v>
      </c>
      <c r="M667" s="6" t="s">
        <v>100</v>
      </c>
      <c r="N667" s="6" t="s">
        <v>165</v>
      </c>
    </row>
    <row r="668" spans="1:14" x14ac:dyDescent="0.2">
      <c r="A668" s="5" t="str">
        <f t="shared" si="11"/>
        <v>Head&amp;Neck - Thyroid21996-20001</v>
      </c>
      <c r="B668" s="3" t="s">
        <v>43</v>
      </c>
      <c r="C668" s="3">
        <v>2</v>
      </c>
      <c r="D668" s="3" t="s">
        <v>124</v>
      </c>
      <c r="E668" s="3">
        <v>1</v>
      </c>
      <c r="F668" s="3">
        <v>807</v>
      </c>
      <c r="G668" s="3">
        <v>3.29256227318499</v>
      </c>
      <c r="H668" s="3">
        <v>2.9345442628938598</v>
      </c>
      <c r="I668" s="3">
        <v>2.7320745959177799</v>
      </c>
      <c r="J668" s="3">
        <v>3.1370139298699402</v>
      </c>
      <c r="K668" s="3">
        <v>1</v>
      </c>
      <c r="L668" s="3">
        <v>0</v>
      </c>
      <c r="M668" s="6" t="s">
        <v>100</v>
      </c>
      <c r="N668" s="6" t="s">
        <v>165</v>
      </c>
    </row>
    <row r="669" spans="1:14" x14ac:dyDescent="0.2">
      <c r="A669" s="5" t="str">
        <f t="shared" si="11"/>
        <v>Head&amp;Neck - Thyroid21996-20002</v>
      </c>
      <c r="B669" s="3" t="s">
        <v>43</v>
      </c>
      <c r="C669" s="3">
        <v>2</v>
      </c>
      <c r="D669" s="3" t="s">
        <v>124</v>
      </c>
      <c r="E669" s="3">
        <v>2</v>
      </c>
      <c r="F669" s="3">
        <v>780</v>
      </c>
      <c r="G669" s="3">
        <v>3.1397207113769898</v>
      </c>
      <c r="H669" s="3">
        <v>2.7416739119517</v>
      </c>
      <c r="I669" s="3">
        <v>2.5492652720764801</v>
      </c>
      <c r="J669" s="3">
        <v>2.9340825518269198</v>
      </c>
      <c r="K669" s="3">
        <v>0.93427587602581696</v>
      </c>
      <c r="L669" s="3">
        <v>-9.1585810426759995</v>
      </c>
      <c r="M669" s="6" t="s">
        <v>100</v>
      </c>
      <c r="N669" s="6" t="s">
        <v>165</v>
      </c>
    </row>
    <row r="670" spans="1:14" x14ac:dyDescent="0.2">
      <c r="A670" s="5" t="str">
        <f t="shared" si="11"/>
        <v>Head&amp;Neck - Thyroid21996-20003</v>
      </c>
      <c r="B670" s="3" t="s">
        <v>43</v>
      </c>
      <c r="C670" s="3">
        <v>2</v>
      </c>
      <c r="D670" s="3" t="s">
        <v>124</v>
      </c>
      <c r="E670" s="3">
        <v>3</v>
      </c>
      <c r="F670" s="3">
        <v>762</v>
      </c>
      <c r="G670" s="3">
        <v>3.05006013261597</v>
      </c>
      <c r="H670" s="3">
        <v>2.67807635971349</v>
      </c>
      <c r="I670" s="3">
        <v>2.4879240777897502</v>
      </c>
      <c r="J670" s="3">
        <v>2.8682286416372298</v>
      </c>
      <c r="K670" s="3">
        <v>0.912603838891337</v>
      </c>
      <c r="L670" s="3">
        <v>-12.697694299524001</v>
      </c>
      <c r="M670" s="6" t="s">
        <v>100</v>
      </c>
      <c r="N670" s="6" t="s">
        <v>165</v>
      </c>
    </row>
    <row r="671" spans="1:14" x14ac:dyDescent="0.2">
      <c r="A671" s="5" t="str">
        <f t="shared" si="11"/>
        <v>Head&amp;Neck - Thyroid21996-20004</v>
      </c>
      <c r="B671" s="3" t="s">
        <v>43</v>
      </c>
      <c r="C671" s="3">
        <v>2</v>
      </c>
      <c r="D671" s="3" t="s">
        <v>124</v>
      </c>
      <c r="E671" s="3">
        <v>4</v>
      </c>
      <c r="F671" s="3">
        <v>728</v>
      </c>
      <c r="G671" s="3">
        <v>2.8902147175450299</v>
      </c>
      <c r="H671" s="3">
        <v>2.5590110934407799</v>
      </c>
      <c r="I671" s="3">
        <v>2.3731183014553499</v>
      </c>
      <c r="J671" s="3">
        <v>2.74490388542621</v>
      </c>
      <c r="K671" s="3">
        <v>0.87203015670898298</v>
      </c>
      <c r="L671" s="3">
        <v>-16.873557454238</v>
      </c>
      <c r="M671" s="6" t="s">
        <v>100</v>
      </c>
      <c r="N671" s="6" t="s">
        <v>165</v>
      </c>
    </row>
    <row r="672" spans="1:14" x14ac:dyDescent="0.2">
      <c r="A672" s="5" t="str">
        <f t="shared" si="11"/>
        <v>Head&amp;Neck - Thyroid21996-20005</v>
      </c>
      <c r="B672" s="3" t="s">
        <v>43</v>
      </c>
      <c r="C672" s="3">
        <v>2</v>
      </c>
      <c r="D672" s="3" t="s">
        <v>124</v>
      </c>
      <c r="E672" s="3">
        <v>5</v>
      </c>
      <c r="F672" s="3">
        <v>729</v>
      </c>
      <c r="G672" s="3">
        <v>2.8415198989806498</v>
      </c>
      <c r="H672" s="3">
        <v>2.68620306679846</v>
      </c>
      <c r="I672" s="3">
        <v>2.49120462194939</v>
      </c>
      <c r="J672" s="3">
        <v>2.88120151164753</v>
      </c>
      <c r="K672" s="3">
        <v>0.91537316399156798</v>
      </c>
      <c r="L672" s="3">
        <v>-11.86326755861</v>
      </c>
      <c r="M672" s="6" t="s">
        <v>100</v>
      </c>
      <c r="N672" s="6" t="s">
        <v>165</v>
      </c>
    </row>
    <row r="673" spans="1:14" x14ac:dyDescent="0.2">
      <c r="A673" s="5" t="str">
        <f t="shared" si="11"/>
        <v>Head&amp;Neck - Thyroid21996-20006</v>
      </c>
      <c r="B673" s="3" t="s">
        <v>43</v>
      </c>
      <c r="C673" s="3">
        <v>2</v>
      </c>
      <c r="D673" s="3" t="s">
        <v>124</v>
      </c>
      <c r="E673" s="3">
        <v>6</v>
      </c>
      <c r="F673" s="3">
        <v>3806</v>
      </c>
      <c r="G673" s="3">
        <v>3.0404315322978501</v>
      </c>
      <c r="H673" s="3">
        <v>2.7174393849244298</v>
      </c>
      <c r="I673" s="3">
        <v>2.6311054481557701</v>
      </c>
      <c r="J673" s="3">
        <v>2.80377332169309</v>
      </c>
      <c r="K673" s="3">
        <v>0</v>
      </c>
      <c r="L673" s="3">
        <v>-50.593100355048001</v>
      </c>
      <c r="M673" s="6" t="s">
        <v>100</v>
      </c>
      <c r="N673" s="6" t="s">
        <v>165</v>
      </c>
    </row>
    <row r="674" spans="1:14" x14ac:dyDescent="0.2">
      <c r="A674" s="5" t="str">
        <f t="shared" si="11"/>
        <v>Head&amp;Neck - Thyroid22001-20051</v>
      </c>
      <c r="B674" s="3" t="s">
        <v>47</v>
      </c>
      <c r="C674" s="3">
        <v>2</v>
      </c>
      <c r="D674" s="3" t="s">
        <v>124</v>
      </c>
      <c r="E674" s="3">
        <v>1</v>
      </c>
      <c r="F674" s="3">
        <v>1077</v>
      </c>
      <c r="G674" s="3">
        <v>4.2808630951363602</v>
      </c>
      <c r="H674" s="3">
        <v>3.8382742457495498</v>
      </c>
      <c r="I674" s="3">
        <v>3.6090375068084399</v>
      </c>
      <c r="J674" s="3">
        <v>4.0675109846906601</v>
      </c>
      <c r="K674" s="3">
        <v>1</v>
      </c>
      <c r="L674" s="3">
        <v>0</v>
      </c>
      <c r="M674" s="6" t="s">
        <v>100</v>
      </c>
      <c r="N674" s="6" t="s">
        <v>165</v>
      </c>
    </row>
    <row r="675" spans="1:14" x14ac:dyDescent="0.2">
      <c r="A675" s="5" t="str">
        <f t="shared" si="11"/>
        <v>Head&amp;Neck - Thyroid22001-20052</v>
      </c>
      <c r="B675" s="3" t="s">
        <v>47</v>
      </c>
      <c r="C675" s="3">
        <v>2</v>
      </c>
      <c r="D675" s="3" t="s">
        <v>124</v>
      </c>
      <c r="E675" s="3">
        <v>2</v>
      </c>
      <c r="F675" s="3">
        <v>979</v>
      </c>
      <c r="G675" s="3">
        <v>3.85728760815033</v>
      </c>
      <c r="H675" s="3">
        <v>3.3690364034598401</v>
      </c>
      <c r="I675" s="3">
        <v>3.1579936574367</v>
      </c>
      <c r="J675" s="3">
        <v>3.5800791494829798</v>
      </c>
      <c r="K675" s="3">
        <v>0.87774770320038098</v>
      </c>
      <c r="L675" s="3">
        <v>-24.976679854574002</v>
      </c>
      <c r="M675" s="6" t="s">
        <v>100</v>
      </c>
      <c r="N675" s="6" t="s">
        <v>165</v>
      </c>
    </row>
    <row r="676" spans="1:14" x14ac:dyDescent="0.2">
      <c r="A676" s="5" t="str">
        <f t="shared" si="11"/>
        <v>Head&amp;Neck - Thyroid22001-20053</v>
      </c>
      <c r="B676" s="3" t="s">
        <v>47</v>
      </c>
      <c r="C676" s="3">
        <v>2</v>
      </c>
      <c r="D676" s="3" t="s">
        <v>124</v>
      </c>
      <c r="E676" s="3">
        <v>3</v>
      </c>
      <c r="F676" s="3">
        <v>1016</v>
      </c>
      <c r="G676" s="3">
        <v>3.98357403046924</v>
      </c>
      <c r="H676" s="3">
        <v>3.5589921282009098</v>
      </c>
      <c r="I676" s="3">
        <v>3.3401473216154098</v>
      </c>
      <c r="J676" s="3">
        <v>3.7778369347864098</v>
      </c>
      <c r="K676" s="3">
        <v>0.92723758135367296</v>
      </c>
      <c r="L676" s="3">
        <v>-16.605180757429999</v>
      </c>
      <c r="M676" s="6" t="s">
        <v>100</v>
      </c>
      <c r="N676" s="6" t="s">
        <v>165</v>
      </c>
    </row>
    <row r="677" spans="1:14" x14ac:dyDescent="0.2">
      <c r="A677" s="5" t="str">
        <f t="shared" si="11"/>
        <v>Head&amp;Neck - Thyroid22001-20054</v>
      </c>
      <c r="B677" s="3" t="s">
        <v>47</v>
      </c>
      <c r="C677" s="3">
        <v>2</v>
      </c>
      <c r="D677" s="3" t="s">
        <v>124</v>
      </c>
      <c r="E677" s="3">
        <v>4</v>
      </c>
      <c r="F677" s="3">
        <v>995</v>
      </c>
      <c r="G677" s="3">
        <v>3.8819085194510099</v>
      </c>
      <c r="H677" s="3">
        <v>3.5448369979380998</v>
      </c>
      <c r="I677" s="3">
        <v>3.32457437792984</v>
      </c>
      <c r="J677" s="3">
        <v>3.7650996179463601</v>
      </c>
      <c r="K677" s="3">
        <v>0.92354969212103699</v>
      </c>
      <c r="L677" s="3">
        <v>-15.699999646504001</v>
      </c>
      <c r="M677" s="6" t="s">
        <v>100</v>
      </c>
      <c r="N677" s="6" t="s">
        <v>165</v>
      </c>
    </row>
    <row r="678" spans="1:14" x14ac:dyDescent="0.2">
      <c r="A678" s="5" t="str">
        <f t="shared" si="11"/>
        <v>Head&amp;Neck - Thyroid22001-20055</v>
      </c>
      <c r="B678" s="3" t="s">
        <v>47</v>
      </c>
      <c r="C678" s="3">
        <v>2</v>
      </c>
      <c r="D678" s="3" t="s">
        <v>124</v>
      </c>
      <c r="E678" s="3">
        <v>5</v>
      </c>
      <c r="F678" s="3">
        <v>992</v>
      </c>
      <c r="G678" s="3">
        <v>3.8635463959733101</v>
      </c>
      <c r="H678" s="3">
        <v>3.75960071937341</v>
      </c>
      <c r="I678" s="3">
        <v>3.5256405326464999</v>
      </c>
      <c r="J678" s="3">
        <v>3.9935609061003201</v>
      </c>
      <c r="K678" s="3">
        <v>0.979502890794409</v>
      </c>
      <c r="L678" s="3">
        <v>-1.6407915534240001</v>
      </c>
      <c r="M678" s="6" t="s">
        <v>100</v>
      </c>
      <c r="N678" s="6" t="s">
        <v>165</v>
      </c>
    </row>
    <row r="679" spans="1:14" x14ac:dyDescent="0.2">
      <c r="A679" s="5" t="str">
        <f t="shared" si="11"/>
        <v>Head&amp;Neck - Thyroid22001-20056</v>
      </c>
      <c r="B679" s="3" t="s">
        <v>47</v>
      </c>
      <c r="C679" s="3">
        <v>2</v>
      </c>
      <c r="D679" s="3" t="s">
        <v>124</v>
      </c>
      <c r="E679" s="3">
        <v>6</v>
      </c>
      <c r="F679" s="3">
        <v>5059</v>
      </c>
      <c r="G679" s="3">
        <v>3.9724743881015301</v>
      </c>
      <c r="H679" s="3">
        <v>3.6118864366500798</v>
      </c>
      <c r="I679" s="3">
        <v>3.5123555624435898</v>
      </c>
      <c r="J679" s="3">
        <v>3.7114173108565698</v>
      </c>
      <c r="K679" s="3">
        <v>0</v>
      </c>
      <c r="L679" s="3">
        <v>-58.922651811932006</v>
      </c>
      <c r="M679" s="6" t="s">
        <v>100</v>
      </c>
      <c r="N679" s="6" t="s">
        <v>165</v>
      </c>
    </row>
    <row r="680" spans="1:14" x14ac:dyDescent="0.2">
      <c r="A680" s="5" t="str">
        <f t="shared" si="11"/>
        <v>Head&amp;Neck - Thyroid22006-20101</v>
      </c>
      <c r="B680" s="3" t="s">
        <v>48</v>
      </c>
      <c r="C680" s="3">
        <v>2</v>
      </c>
      <c r="D680" s="3" t="s">
        <v>124</v>
      </c>
      <c r="E680" s="3">
        <v>1</v>
      </c>
      <c r="F680" s="3">
        <v>1482</v>
      </c>
      <c r="G680" s="3">
        <v>5.7176018572252296</v>
      </c>
      <c r="H680" s="3">
        <v>5.1318089885708096</v>
      </c>
      <c r="I680" s="3">
        <v>4.8705312234330602</v>
      </c>
      <c r="J680" s="3">
        <v>5.3930867537085598</v>
      </c>
      <c r="K680" s="3">
        <v>1</v>
      </c>
      <c r="L680" s="3">
        <v>0</v>
      </c>
      <c r="M680" s="6" t="s">
        <v>100</v>
      </c>
      <c r="N680" s="6" t="s">
        <v>165</v>
      </c>
    </row>
    <row r="681" spans="1:14" x14ac:dyDescent="0.2">
      <c r="A681" s="5" t="str">
        <f t="shared" si="11"/>
        <v>Head&amp;Neck - Thyroid22006-20102</v>
      </c>
      <c r="B681" s="3" t="s">
        <v>48</v>
      </c>
      <c r="C681" s="3">
        <v>2</v>
      </c>
      <c r="D681" s="3" t="s">
        <v>124</v>
      </c>
      <c r="E681" s="3">
        <v>2</v>
      </c>
      <c r="F681" s="3">
        <v>1398</v>
      </c>
      <c r="G681" s="3">
        <v>5.34720863851883</v>
      </c>
      <c r="H681" s="3">
        <v>4.7142965504165497</v>
      </c>
      <c r="I681" s="3">
        <v>4.4671700132155303</v>
      </c>
      <c r="J681" s="3">
        <v>4.96142308761757</v>
      </c>
      <c r="K681" s="3">
        <v>0.91864224894493995</v>
      </c>
      <c r="L681" s="3">
        <v>-23.331595183059999</v>
      </c>
      <c r="M681" s="6" t="s">
        <v>100</v>
      </c>
      <c r="N681" s="6" t="s">
        <v>165</v>
      </c>
    </row>
    <row r="682" spans="1:14" x14ac:dyDescent="0.2">
      <c r="A682" s="5" t="str">
        <f t="shared" si="11"/>
        <v>Head&amp;Neck - Thyroid22006-20103</v>
      </c>
      <c r="B682" s="3" t="s">
        <v>48</v>
      </c>
      <c r="C682" s="3">
        <v>2</v>
      </c>
      <c r="D682" s="3" t="s">
        <v>124</v>
      </c>
      <c r="E682" s="3">
        <v>3</v>
      </c>
      <c r="F682" s="3">
        <v>1445</v>
      </c>
      <c r="G682" s="3">
        <v>5.5166547616366097</v>
      </c>
      <c r="H682" s="3">
        <v>4.9395083699055098</v>
      </c>
      <c r="I682" s="3">
        <v>4.6848219002413396</v>
      </c>
      <c r="J682" s="3">
        <v>5.19419483956968</v>
      </c>
      <c r="K682" s="3">
        <v>0.96252771311372198</v>
      </c>
      <c r="L682" s="3">
        <v>-10.000401139496001</v>
      </c>
      <c r="M682" s="6" t="s">
        <v>100</v>
      </c>
      <c r="N682" s="6" t="s">
        <v>165</v>
      </c>
    </row>
    <row r="683" spans="1:14" x14ac:dyDescent="0.2">
      <c r="A683" s="5" t="str">
        <f t="shared" si="11"/>
        <v>Head&amp;Neck - Thyroid22006-20104</v>
      </c>
      <c r="B683" s="3" t="s">
        <v>48</v>
      </c>
      <c r="C683" s="3">
        <v>2</v>
      </c>
      <c r="D683" s="3" t="s">
        <v>124</v>
      </c>
      <c r="E683" s="3">
        <v>4</v>
      </c>
      <c r="F683" s="3">
        <v>1443</v>
      </c>
      <c r="G683" s="3">
        <v>5.5022481049464398</v>
      </c>
      <c r="H683" s="3">
        <v>5.0554325294898099</v>
      </c>
      <c r="I683" s="3">
        <v>4.7945883054619403</v>
      </c>
      <c r="J683" s="3">
        <v>5.3162767535176796</v>
      </c>
      <c r="K683" s="3">
        <v>0.985117049513904</v>
      </c>
      <c r="L683" s="3">
        <v>-1.2274407053380001</v>
      </c>
      <c r="M683" s="6" t="s">
        <v>100</v>
      </c>
      <c r="N683" s="6" t="s">
        <v>165</v>
      </c>
    </row>
    <row r="684" spans="1:14" x14ac:dyDescent="0.2">
      <c r="A684" s="5" t="str">
        <f t="shared" si="11"/>
        <v>Head&amp;Neck - Thyroid22006-20105</v>
      </c>
      <c r="B684" s="3" t="s">
        <v>48</v>
      </c>
      <c r="C684" s="3">
        <v>2</v>
      </c>
      <c r="D684" s="3" t="s">
        <v>124</v>
      </c>
      <c r="E684" s="3">
        <v>5</v>
      </c>
      <c r="F684" s="3">
        <v>1368</v>
      </c>
      <c r="G684" s="3">
        <v>5.2101596742553298</v>
      </c>
      <c r="H684" s="3">
        <v>5.2097038481936497</v>
      </c>
      <c r="I684" s="3">
        <v>4.9336294979650201</v>
      </c>
      <c r="J684" s="3">
        <v>5.4857781984222802</v>
      </c>
      <c r="K684" s="3">
        <v>1.01517883066114</v>
      </c>
      <c r="L684" s="3">
        <v>3.4501429627340001</v>
      </c>
      <c r="M684" s="6" t="s">
        <v>100</v>
      </c>
      <c r="N684" s="6" t="s">
        <v>165</v>
      </c>
    </row>
    <row r="685" spans="1:14" x14ac:dyDescent="0.2">
      <c r="A685" s="5" t="str">
        <f t="shared" si="11"/>
        <v>Head&amp;Neck - Thyroid22006-20106</v>
      </c>
      <c r="B685" s="3" t="s">
        <v>48</v>
      </c>
      <c r="C685" s="3">
        <v>2</v>
      </c>
      <c r="D685" s="3" t="s">
        <v>124</v>
      </c>
      <c r="E685" s="3">
        <v>6</v>
      </c>
      <c r="F685" s="3">
        <v>7136</v>
      </c>
      <c r="G685" s="3">
        <v>5.4581659535930296</v>
      </c>
      <c r="H685" s="3">
        <v>5.0123657439379299</v>
      </c>
      <c r="I685" s="3">
        <v>4.8960679694808604</v>
      </c>
      <c r="J685" s="3">
        <v>5.1286635183950002</v>
      </c>
      <c r="K685" s="3">
        <v>0</v>
      </c>
      <c r="L685" s="3">
        <v>-31.10929406516</v>
      </c>
      <c r="M685" s="6" t="s">
        <v>100</v>
      </c>
      <c r="N685" s="6" t="s">
        <v>165</v>
      </c>
    </row>
    <row r="686" spans="1:14" x14ac:dyDescent="0.2">
      <c r="A686" s="5" t="str">
        <f t="shared" si="11"/>
        <v>Head&amp;Neck - Thyroid31996-20001</v>
      </c>
      <c r="B686" s="3" t="s">
        <v>43</v>
      </c>
      <c r="C686" s="3">
        <v>3</v>
      </c>
      <c r="D686" s="3" t="s">
        <v>124</v>
      </c>
      <c r="E686" s="3">
        <v>1</v>
      </c>
      <c r="F686" s="3">
        <v>1142</v>
      </c>
      <c r="G686" s="3">
        <v>2.3746983254571501</v>
      </c>
      <c r="H686" s="3">
        <v>2.1309416341425198</v>
      </c>
      <c r="I686" s="3">
        <v>2.0073484349364001</v>
      </c>
      <c r="J686" s="3">
        <v>2.2545348333486399</v>
      </c>
      <c r="K686" s="3">
        <v>1</v>
      </c>
      <c r="L686" s="3">
        <v>0</v>
      </c>
      <c r="M686" s="6" t="s">
        <v>100</v>
      </c>
      <c r="N686" s="6" t="s">
        <v>165</v>
      </c>
    </row>
    <row r="687" spans="1:14" x14ac:dyDescent="0.2">
      <c r="A687" s="5" t="str">
        <f t="shared" si="11"/>
        <v>Head&amp;Neck - Thyroid31996-20002</v>
      </c>
      <c r="B687" s="3" t="s">
        <v>43</v>
      </c>
      <c r="C687" s="3">
        <v>3</v>
      </c>
      <c r="D687" s="3" t="s">
        <v>124</v>
      </c>
      <c r="E687" s="3">
        <v>2</v>
      </c>
      <c r="F687" s="3">
        <v>1119</v>
      </c>
      <c r="G687" s="3">
        <v>2.3083469661265901</v>
      </c>
      <c r="H687" s="3">
        <v>2.0305468003432399</v>
      </c>
      <c r="I687" s="3">
        <v>1.9115722610588399</v>
      </c>
      <c r="J687" s="3">
        <v>2.1495213396276398</v>
      </c>
      <c r="K687" s="3">
        <v>0.952887102963906</v>
      </c>
      <c r="L687" s="3">
        <v>-9.0272176200719993</v>
      </c>
      <c r="M687" s="6" t="s">
        <v>100</v>
      </c>
      <c r="N687" s="6" t="s">
        <v>165</v>
      </c>
    </row>
    <row r="688" spans="1:14" x14ac:dyDescent="0.2">
      <c r="A688" s="5" t="str">
        <f t="shared" si="11"/>
        <v>Head&amp;Neck - Thyroid31996-20003</v>
      </c>
      <c r="B688" s="3" t="s">
        <v>43</v>
      </c>
      <c r="C688" s="3">
        <v>3</v>
      </c>
      <c r="D688" s="3" t="s">
        <v>124</v>
      </c>
      <c r="E688" s="3">
        <v>3</v>
      </c>
      <c r="F688" s="3">
        <v>1094</v>
      </c>
      <c r="G688" s="3">
        <v>2.2481961257251299</v>
      </c>
      <c r="H688" s="3">
        <v>1.98003778116588</v>
      </c>
      <c r="I688" s="3">
        <v>1.86270458866474</v>
      </c>
      <c r="J688" s="3">
        <v>2.0973709736670201</v>
      </c>
      <c r="K688" s="3">
        <v>0.92918442694120695</v>
      </c>
      <c r="L688" s="3">
        <v>-12.548279859238001</v>
      </c>
      <c r="M688" s="6" t="s">
        <v>100</v>
      </c>
      <c r="N688" s="6" t="s">
        <v>165</v>
      </c>
    </row>
    <row r="689" spans="1:14" x14ac:dyDescent="0.2">
      <c r="A689" s="5" t="str">
        <f t="shared" si="11"/>
        <v>Head&amp;Neck - Thyroid31996-20004</v>
      </c>
      <c r="B689" s="3" t="s">
        <v>43</v>
      </c>
      <c r="C689" s="3">
        <v>3</v>
      </c>
      <c r="D689" s="3" t="s">
        <v>124</v>
      </c>
      <c r="E689" s="3">
        <v>4</v>
      </c>
      <c r="F689" s="3">
        <v>1028</v>
      </c>
      <c r="G689" s="3">
        <v>2.0981460043064599</v>
      </c>
      <c r="H689" s="3">
        <v>1.8873074845787601</v>
      </c>
      <c r="I689" s="3">
        <v>1.7719350183696101</v>
      </c>
      <c r="J689" s="3">
        <v>2.0026799507879098</v>
      </c>
      <c r="K689" s="3">
        <v>0.885668314110443</v>
      </c>
      <c r="L689" s="3">
        <v>-20.412288027472002</v>
      </c>
      <c r="M689" s="6" t="s">
        <v>100</v>
      </c>
      <c r="N689" s="6" t="s">
        <v>165</v>
      </c>
    </row>
    <row r="690" spans="1:14" x14ac:dyDescent="0.2">
      <c r="A690" s="5" t="str">
        <f t="shared" si="11"/>
        <v>Head&amp;Neck - Thyroid31996-20005</v>
      </c>
      <c r="B690" s="3" t="s">
        <v>43</v>
      </c>
      <c r="C690" s="3">
        <v>3</v>
      </c>
      <c r="D690" s="3" t="s">
        <v>124</v>
      </c>
      <c r="E690" s="3">
        <v>5</v>
      </c>
      <c r="F690" s="3">
        <v>982</v>
      </c>
      <c r="G690" s="3">
        <v>1.9634448163437299</v>
      </c>
      <c r="H690" s="3">
        <v>1.89999030580425</v>
      </c>
      <c r="I690" s="3">
        <v>1.7811532968025601</v>
      </c>
      <c r="J690" s="3">
        <v>2.0188273148059399</v>
      </c>
      <c r="K690" s="3">
        <v>0.89162005911475595</v>
      </c>
      <c r="L690" s="3">
        <v>-21.892368508236</v>
      </c>
      <c r="M690" s="6" t="s">
        <v>100</v>
      </c>
      <c r="N690" s="6" t="s">
        <v>165</v>
      </c>
    </row>
    <row r="691" spans="1:14" x14ac:dyDescent="0.2">
      <c r="A691" s="5" t="str">
        <f t="shared" si="11"/>
        <v>Head&amp;Neck - Thyroid31996-20006</v>
      </c>
      <c r="B691" s="3" t="s">
        <v>43</v>
      </c>
      <c r="C691" s="3">
        <v>3</v>
      </c>
      <c r="D691" s="3" t="s">
        <v>124</v>
      </c>
      <c r="E691" s="3">
        <v>6</v>
      </c>
      <c r="F691" s="3">
        <v>5365</v>
      </c>
      <c r="G691" s="3">
        <v>2.1966316837478299</v>
      </c>
      <c r="H691" s="3">
        <v>1.98766378111327</v>
      </c>
      <c r="I691" s="3">
        <v>1.9344757232744501</v>
      </c>
      <c r="J691" s="3">
        <v>2.04085183895209</v>
      </c>
      <c r="K691" s="3">
        <v>0</v>
      </c>
      <c r="L691" s="3">
        <v>-63.880154015018007</v>
      </c>
      <c r="M691" s="6" t="s">
        <v>100</v>
      </c>
      <c r="N691" s="6" t="s">
        <v>165</v>
      </c>
    </row>
    <row r="692" spans="1:14" x14ac:dyDescent="0.2">
      <c r="A692" s="5" t="str">
        <f t="shared" si="11"/>
        <v>Head&amp;Neck - Thyroid32001-20051</v>
      </c>
      <c r="B692" s="3" t="s">
        <v>47</v>
      </c>
      <c r="C692" s="3">
        <v>3</v>
      </c>
      <c r="D692" s="3" t="s">
        <v>124</v>
      </c>
      <c r="E692" s="3">
        <v>1</v>
      </c>
      <c r="F692" s="3">
        <v>1473</v>
      </c>
      <c r="G692" s="3">
        <v>2.9589612563496401</v>
      </c>
      <c r="H692" s="3">
        <v>2.6483877176730202</v>
      </c>
      <c r="I692" s="3">
        <v>2.5131380324421402</v>
      </c>
      <c r="J692" s="3">
        <v>2.7836374029039002</v>
      </c>
      <c r="K692" s="3">
        <v>1</v>
      </c>
      <c r="L692" s="3">
        <v>0</v>
      </c>
      <c r="M692" s="6" t="s">
        <v>100</v>
      </c>
      <c r="N692" s="6" t="s">
        <v>165</v>
      </c>
    </row>
    <row r="693" spans="1:14" x14ac:dyDescent="0.2">
      <c r="A693" s="5" t="str">
        <f t="shared" si="11"/>
        <v>Head&amp;Neck - Thyroid32001-20052</v>
      </c>
      <c r="B693" s="3" t="s">
        <v>47</v>
      </c>
      <c r="C693" s="3">
        <v>3</v>
      </c>
      <c r="D693" s="3" t="s">
        <v>124</v>
      </c>
      <c r="E693" s="3">
        <v>2</v>
      </c>
      <c r="F693" s="3">
        <v>1368</v>
      </c>
      <c r="G693" s="3">
        <v>2.7476415373825702</v>
      </c>
      <c r="H693" s="3">
        <v>2.3797580779673799</v>
      </c>
      <c r="I693" s="3">
        <v>2.2536491504313201</v>
      </c>
      <c r="J693" s="3">
        <v>2.5058670055034402</v>
      </c>
      <c r="K693" s="3">
        <v>0.898568612928902</v>
      </c>
      <c r="L693" s="3">
        <v>-28.37740963365</v>
      </c>
      <c r="M693" s="6" t="s">
        <v>100</v>
      </c>
      <c r="N693" s="6" t="s">
        <v>165</v>
      </c>
    </row>
    <row r="694" spans="1:14" x14ac:dyDescent="0.2">
      <c r="A694" s="5" t="str">
        <f t="shared" si="11"/>
        <v>Head&amp;Neck - Thyroid32001-20053</v>
      </c>
      <c r="B694" s="3" t="s">
        <v>47</v>
      </c>
      <c r="C694" s="3">
        <v>3</v>
      </c>
      <c r="D694" s="3" t="s">
        <v>124</v>
      </c>
      <c r="E694" s="3">
        <v>3</v>
      </c>
      <c r="F694" s="3">
        <v>1378</v>
      </c>
      <c r="G694" s="3">
        <v>2.76495868734369</v>
      </c>
      <c r="H694" s="3">
        <v>2.4495475956624899</v>
      </c>
      <c r="I694" s="3">
        <v>2.32021221520468</v>
      </c>
      <c r="J694" s="3">
        <v>2.5788829761202998</v>
      </c>
      <c r="K694" s="3">
        <v>0.92492031257974705</v>
      </c>
      <c r="L694" s="3">
        <v>-22.083739729084002</v>
      </c>
      <c r="M694" s="6" t="s">
        <v>100</v>
      </c>
      <c r="N694" s="6" t="s">
        <v>165</v>
      </c>
    </row>
    <row r="695" spans="1:14" x14ac:dyDescent="0.2">
      <c r="A695" s="5" t="str">
        <f t="shared" si="11"/>
        <v>Head&amp;Neck - Thyroid32001-20054</v>
      </c>
      <c r="B695" s="3" t="s">
        <v>47</v>
      </c>
      <c r="C695" s="3">
        <v>3</v>
      </c>
      <c r="D695" s="3" t="s">
        <v>124</v>
      </c>
      <c r="E695" s="3">
        <v>4</v>
      </c>
      <c r="F695" s="3">
        <v>1334</v>
      </c>
      <c r="G695" s="3">
        <v>2.6681835710296902</v>
      </c>
      <c r="H695" s="3">
        <v>2.4487988177786599</v>
      </c>
      <c r="I695" s="3">
        <v>2.3173879559621899</v>
      </c>
      <c r="J695" s="3">
        <v>2.5802096795951299</v>
      </c>
      <c r="K695" s="3">
        <v>0.92463758287259801</v>
      </c>
      <c r="L695" s="3">
        <v>-21.660464842856001</v>
      </c>
      <c r="M695" s="6" t="s">
        <v>100</v>
      </c>
      <c r="N695" s="6" t="s">
        <v>165</v>
      </c>
    </row>
    <row r="696" spans="1:14" x14ac:dyDescent="0.2">
      <c r="A696" s="5" t="str">
        <f t="shared" si="11"/>
        <v>Head&amp;Neck - Thyroid32001-20055</v>
      </c>
      <c r="B696" s="3" t="s">
        <v>47</v>
      </c>
      <c r="C696" s="3">
        <v>3</v>
      </c>
      <c r="D696" s="3" t="s">
        <v>124</v>
      </c>
      <c r="E696" s="3">
        <v>5</v>
      </c>
      <c r="F696" s="3">
        <v>1308</v>
      </c>
      <c r="G696" s="3">
        <v>2.6094443972186401</v>
      </c>
      <c r="H696" s="3">
        <v>2.5939050750920498</v>
      </c>
      <c r="I696" s="3">
        <v>2.45333066223961</v>
      </c>
      <c r="J696" s="3">
        <v>2.73447948794449</v>
      </c>
      <c r="K696" s="3">
        <v>0.97942799605307196</v>
      </c>
      <c r="L696" s="3">
        <v>-5.5129427066199996</v>
      </c>
      <c r="M696" s="6" t="s">
        <v>100</v>
      </c>
      <c r="N696" s="6" t="s">
        <v>165</v>
      </c>
    </row>
    <row r="697" spans="1:14" x14ac:dyDescent="0.2">
      <c r="A697" s="5" t="str">
        <f t="shared" si="11"/>
        <v>Head&amp;Neck - Thyroid32001-20056</v>
      </c>
      <c r="B697" s="3" t="s">
        <v>47</v>
      </c>
      <c r="C697" s="3">
        <v>3</v>
      </c>
      <c r="D697" s="3" t="s">
        <v>124</v>
      </c>
      <c r="E697" s="3">
        <v>6</v>
      </c>
      <c r="F697" s="3">
        <v>6861</v>
      </c>
      <c r="G697" s="3">
        <v>2.7495768372793901</v>
      </c>
      <c r="H697" s="3">
        <v>2.5041901721394302</v>
      </c>
      <c r="I697" s="3">
        <v>2.44493453550428</v>
      </c>
      <c r="J697" s="3">
        <v>2.5634458087745799</v>
      </c>
      <c r="K697" s="3">
        <v>0</v>
      </c>
      <c r="L697" s="3">
        <v>-77.634556912210002</v>
      </c>
      <c r="M697" s="6" t="s">
        <v>100</v>
      </c>
      <c r="N697" s="6" t="s">
        <v>165</v>
      </c>
    </row>
    <row r="698" spans="1:14" x14ac:dyDescent="0.2">
      <c r="A698" s="5" t="str">
        <f t="shared" si="11"/>
        <v>Head&amp;Neck - Thyroid32006-20101</v>
      </c>
      <c r="B698" s="3" t="s">
        <v>48</v>
      </c>
      <c r="C698" s="3">
        <v>3</v>
      </c>
      <c r="D698" s="3" t="s">
        <v>124</v>
      </c>
      <c r="E698" s="3">
        <v>1</v>
      </c>
      <c r="F698" s="3">
        <v>2077</v>
      </c>
      <c r="G698" s="3">
        <v>4.0358722784968704</v>
      </c>
      <c r="H698" s="3">
        <v>3.5914665498309999</v>
      </c>
      <c r="I698" s="3">
        <v>3.4370088194603099</v>
      </c>
      <c r="J698" s="3">
        <v>3.7459242802016899</v>
      </c>
      <c r="K698" s="3">
        <v>1</v>
      </c>
      <c r="L698" s="3">
        <v>0</v>
      </c>
      <c r="M698" s="6" t="s">
        <v>100</v>
      </c>
      <c r="N698" s="6" t="s">
        <v>165</v>
      </c>
    </row>
    <row r="699" spans="1:14" x14ac:dyDescent="0.2">
      <c r="A699" s="5" t="str">
        <f t="shared" si="11"/>
        <v>Head&amp;Neck - Thyroid32006-20102</v>
      </c>
      <c r="B699" s="3" t="s">
        <v>48</v>
      </c>
      <c r="C699" s="3">
        <v>3</v>
      </c>
      <c r="D699" s="3" t="s">
        <v>124</v>
      </c>
      <c r="E699" s="3">
        <v>2</v>
      </c>
      <c r="F699" s="3">
        <v>1962</v>
      </c>
      <c r="G699" s="3">
        <v>3.8112931257190001</v>
      </c>
      <c r="H699" s="3">
        <v>3.3121295602245402</v>
      </c>
      <c r="I699" s="3">
        <v>3.16557008997653</v>
      </c>
      <c r="J699" s="3">
        <v>3.4586890304725499</v>
      </c>
      <c r="K699" s="3">
        <v>0.92222202664825004</v>
      </c>
      <c r="L699" s="3">
        <v>-30.927476607826001</v>
      </c>
      <c r="M699" s="6" t="s">
        <v>100</v>
      </c>
      <c r="N699" s="6" t="s">
        <v>165</v>
      </c>
    </row>
    <row r="700" spans="1:14" x14ac:dyDescent="0.2">
      <c r="A700" s="5" t="str">
        <f t="shared" si="11"/>
        <v>Head&amp;Neck - Thyroid32006-20103</v>
      </c>
      <c r="B700" s="3" t="s">
        <v>48</v>
      </c>
      <c r="C700" s="3">
        <v>3</v>
      </c>
      <c r="D700" s="3" t="s">
        <v>124</v>
      </c>
      <c r="E700" s="3">
        <v>3</v>
      </c>
      <c r="F700" s="3">
        <v>1953</v>
      </c>
      <c r="G700" s="3">
        <v>3.7945295474070502</v>
      </c>
      <c r="H700" s="3">
        <v>3.3654676101654002</v>
      </c>
      <c r="I700" s="3">
        <v>3.2162052292363801</v>
      </c>
      <c r="J700" s="3">
        <v>3.5147299910944199</v>
      </c>
      <c r="K700" s="3">
        <v>0.93707335526312197</v>
      </c>
      <c r="L700" s="3">
        <v>-24.717644055280001</v>
      </c>
      <c r="M700" s="6" t="s">
        <v>100</v>
      </c>
      <c r="N700" s="6" t="s">
        <v>165</v>
      </c>
    </row>
    <row r="701" spans="1:14" x14ac:dyDescent="0.2">
      <c r="A701" s="5" t="str">
        <f t="shared" si="11"/>
        <v>Head&amp;Neck - Thyroid32006-20104</v>
      </c>
      <c r="B701" s="3" t="s">
        <v>48</v>
      </c>
      <c r="C701" s="3">
        <v>3</v>
      </c>
      <c r="D701" s="3" t="s">
        <v>124</v>
      </c>
      <c r="E701" s="3">
        <v>4</v>
      </c>
      <c r="F701" s="3">
        <v>1922</v>
      </c>
      <c r="G701" s="3">
        <v>3.7328389671720101</v>
      </c>
      <c r="H701" s="3">
        <v>3.4320759845038702</v>
      </c>
      <c r="I701" s="3">
        <v>3.27863680268797</v>
      </c>
      <c r="J701" s="3">
        <v>3.58551516631977</v>
      </c>
      <c r="K701" s="3">
        <v>0.95561964364261398</v>
      </c>
      <c r="L701" s="3">
        <v>-14.259712337373999</v>
      </c>
      <c r="M701" s="6" t="s">
        <v>100</v>
      </c>
      <c r="N701" s="6" t="s">
        <v>165</v>
      </c>
    </row>
    <row r="702" spans="1:14" x14ac:dyDescent="0.2">
      <c r="A702" s="5" t="str">
        <f t="shared" si="11"/>
        <v>Head&amp;Neck - Thyroid32006-20105</v>
      </c>
      <c r="B702" s="3" t="s">
        <v>48</v>
      </c>
      <c r="C702" s="3">
        <v>3</v>
      </c>
      <c r="D702" s="3" t="s">
        <v>124</v>
      </c>
      <c r="E702" s="3">
        <v>5</v>
      </c>
      <c r="F702" s="3">
        <v>1825</v>
      </c>
      <c r="G702" s="3">
        <v>3.5451589436560802</v>
      </c>
      <c r="H702" s="3">
        <v>3.5631081337725599</v>
      </c>
      <c r="I702" s="3">
        <v>3.3996322704567898</v>
      </c>
      <c r="J702" s="3">
        <v>3.7265839970883099</v>
      </c>
      <c r="K702" s="3">
        <v>0.99210394537580304</v>
      </c>
      <c r="L702" s="3">
        <v>-1.96897503981601</v>
      </c>
      <c r="M702" s="6" t="s">
        <v>100</v>
      </c>
      <c r="N702" s="6" t="s">
        <v>165</v>
      </c>
    </row>
    <row r="703" spans="1:14" x14ac:dyDescent="0.2">
      <c r="A703" s="5" t="str">
        <f t="shared" si="11"/>
        <v>Head&amp;Neck - Thyroid32006-20106</v>
      </c>
      <c r="B703" s="3" t="s">
        <v>48</v>
      </c>
      <c r="C703" s="3">
        <v>3</v>
      </c>
      <c r="D703" s="3" t="s">
        <v>124</v>
      </c>
      <c r="E703" s="3">
        <v>6</v>
      </c>
      <c r="F703" s="3">
        <v>9739</v>
      </c>
      <c r="G703" s="3">
        <v>3.78392125720086</v>
      </c>
      <c r="H703" s="3">
        <v>3.45570442767941</v>
      </c>
      <c r="I703" s="3">
        <v>3.3870710333471901</v>
      </c>
      <c r="J703" s="3">
        <v>3.5243378220116299</v>
      </c>
      <c r="K703" s="3">
        <v>0</v>
      </c>
      <c r="L703" s="3">
        <v>-71.873808040296012</v>
      </c>
      <c r="M703" s="6" t="s">
        <v>100</v>
      </c>
      <c r="N703" s="6" t="s">
        <v>165</v>
      </c>
    </row>
    <row r="704" spans="1:14" x14ac:dyDescent="0.2">
      <c r="A704" s="5" t="str">
        <f t="shared" si="11"/>
        <v>Haematology - Hodgkin Lymphoma11996-20001</v>
      </c>
      <c r="B704" s="3" t="s">
        <v>43</v>
      </c>
      <c r="C704" s="3">
        <v>1</v>
      </c>
      <c r="D704" s="3" t="s">
        <v>147</v>
      </c>
      <c r="E704" s="3">
        <v>1</v>
      </c>
      <c r="F704" s="3">
        <v>666</v>
      </c>
      <c r="G704" s="3">
        <v>2.8243637590534401</v>
      </c>
      <c r="H704" s="3">
        <v>2.7989975790249901</v>
      </c>
      <c r="I704" s="3">
        <v>2.5864180308762599</v>
      </c>
      <c r="J704" s="3">
        <v>3.0115771271737199</v>
      </c>
      <c r="K704" s="3">
        <v>1</v>
      </c>
      <c r="L704" s="3">
        <v>0</v>
      </c>
      <c r="M704" s="6" t="s">
        <v>100</v>
      </c>
      <c r="N704" s="6" t="s">
        <v>205</v>
      </c>
    </row>
    <row r="705" spans="1:14" x14ac:dyDescent="0.2">
      <c r="A705" s="5" t="str">
        <f t="shared" si="11"/>
        <v>Haematology - Hodgkin Lymphoma11996-20002</v>
      </c>
      <c r="B705" s="3" t="s">
        <v>43</v>
      </c>
      <c r="C705" s="3">
        <v>1</v>
      </c>
      <c r="D705" s="3" t="s">
        <v>147</v>
      </c>
      <c r="E705" s="3">
        <v>2</v>
      </c>
      <c r="F705" s="3">
        <v>697</v>
      </c>
      <c r="G705" s="3">
        <v>2.9492316637974101</v>
      </c>
      <c r="H705" s="3">
        <v>2.86254880830132</v>
      </c>
      <c r="I705" s="3">
        <v>2.6500323435566702</v>
      </c>
      <c r="J705" s="3">
        <v>3.0750652730459702</v>
      </c>
      <c r="K705" s="3">
        <v>1.0227049961574</v>
      </c>
      <c r="L705" s="3">
        <v>5.0906419876019999</v>
      </c>
      <c r="M705" s="6" t="s">
        <v>100</v>
      </c>
      <c r="N705" s="6" t="s">
        <v>205</v>
      </c>
    </row>
    <row r="706" spans="1:14" x14ac:dyDescent="0.2">
      <c r="A706" s="5" t="str">
        <f t="shared" si="11"/>
        <v>Haematology - Hodgkin Lymphoma11996-20003</v>
      </c>
      <c r="B706" s="3" t="s">
        <v>43</v>
      </c>
      <c r="C706" s="3">
        <v>1</v>
      </c>
      <c r="D706" s="3" t="s">
        <v>147</v>
      </c>
      <c r="E706" s="3">
        <v>3</v>
      </c>
      <c r="F706" s="3">
        <v>686</v>
      </c>
      <c r="G706" s="3">
        <v>2.8971893504556401</v>
      </c>
      <c r="H706" s="3">
        <v>2.7783778418521998</v>
      </c>
      <c r="I706" s="3">
        <v>2.57046308234789</v>
      </c>
      <c r="J706" s="3">
        <v>2.9862926013565101</v>
      </c>
      <c r="K706" s="3">
        <v>0.992633170772528</v>
      </c>
      <c r="L706" s="3">
        <v>1.5865228485739999</v>
      </c>
      <c r="M706" s="6" t="s">
        <v>100</v>
      </c>
      <c r="N706" s="6" t="s">
        <v>205</v>
      </c>
    </row>
    <row r="707" spans="1:14" x14ac:dyDescent="0.2">
      <c r="A707" s="5" t="str">
        <f t="shared" si="11"/>
        <v>Haematology - Hodgkin Lymphoma11996-20004</v>
      </c>
      <c r="B707" s="3" t="s">
        <v>43</v>
      </c>
      <c r="C707" s="3">
        <v>1</v>
      </c>
      <c r="D707" s="3" t="s">
        <v>147</v>
      </c>
      <c r="E707" s="3">
        <v>4</v>
      </c>
      <c r="F707" s="3">
        <v>698</v>
      </c>
      <c r="G707" s="3">
        <v>2.9318865215422001</v>
      </c>
      <c r="H707" s="3">
        <v>2.8548451549248002</v>
      </c>
      <c r="I707" s="3">
        <v>2.6430524888261702</v>
      </c>
      <c r="J707" s="3">
        <v>3.0666378210234302</v>
      </c>
      <c r="K707" s="3">
        <v>1.0199527060395901</v>
      </c>
      <c r="L707" s="3">
        <v>2.4728253226339998</v>
      </c>
      <c r="M707" s="6" t="s">
        <v>100</v>
      </c>
      <c r="N707" s="6" t="s">
        <v>205</v>
      </c>
    </row>
    <row r="708" spans="1:14" x14ac:dyDescent="0.2">
      <c r="A708" s="5" t="str">
        <f t="shared" si="11"/>
        <v>Haematology - Hodgkin Lymphoma11996-20005</v>
      </c>
      <c r="B708" s="3" t="s">
        <v>43</v>
      </c>
      <c r="C708" s="3">
        <v>1</v>
      </c>
      <c r="D708" s="3" t="s">
        <v>147</v>
      </c>
      <c r="E708" s="3">
        <v>5</v>
      </c>
      <c r="F708" s="3">
        <v>668</v>
      </c>
      <c r="G708" s="3">
        <v>2.7423293394672799</v>
      </c>
      <c r="H708" s="3">
        <v>2.72782930887624</v>
      </c>
      <c r="I708" s="3">
        <v>2.5209652549038299</v>
      </c>
      <c r="J708" s="3">
        <v>2.93469336284865</v>
      </c>
      <c r="K708" s="3">
        <v>0.974573657840199</v>
      </c>
      <c r="L708" s="3">
        <v>-6.3566722066599999</v>
      </c>
      <c r="M708" s="6" t="s">
        <v>100</v>
      </c>
      <c r="N708" s="6" t="s">
        <v>205</v>
      </c>
    </row>
    <row r="709" spans="1:14" x14ac:dyDescent="0.2">
      <c r="A709" s="5" t="str">
        <f t="shared" si="11"/>
        <v>Haematology - Hodgkin Lymphoma11996-20006</v>
      </c>
      <c r="B709" s="3" t="s">
        <v>43</v>
      </c>
      <c r="C709" s="3">
        <v>1</v>
      </c>
      <c r="D709" s="3" t="s">
        <v>147</v>
      </c>
      <c r="E709" s="3">
        <v>6</v>
      </c>
      <c r="F709" s="3">
        <v>3415</v>
      </c>
      <c r="G709" s="3">
        <v>2.86835040991541</v>
      </c>
      <c r="H709" s="3">
        <v>2.79861009897812</v>
      </c>
      <c r="I709" s="3">
        <v>2.7047452222076802</v>
      </c>
      <c r="J709" s="3">
        <v>2.8924749757485602</v>
      </c>
      <c r="K709" s="3">
        <v>0</v>
      </c>
      <c r="L709" s="3">
        <v>2.7933179521499989</v>
      </c>
      <c r="M709" s="6" t="s">
        <v>100</v>
      </c>
      <c r="N709" s="6" t="s">
        <v>205</v>
      </c>
    </row>
    <row r="710" spans="1:14" x14ac:dyDescent="0.2">
      <c r="A710" s="5" t="str">
        <f t="shared" si="11"/>
        <v>Haematology - Hodgkin Lymphoma12001-20051</v>
      </c>
      <c r="B710" s="3" t="s">
        <v>47</v>
      </c>
      <c r="C710" s="3">
        <v>1</v>
      </c>
      <c r="D710" s="3" t="s">
        <v>147</v>
      </c>
      <c r="E710" s="3">
        <v>1</v>
      </c>
      <c r="F710" s="3">
        <v>697</v>
      </c>
      <c r="G710" s="3">
        <v>2.8307436631650602</v>
      </c>
      <c r="H710" s="3">
        <v>2.72801937304635</v>
      </c>
      <c r="I710" s="3">
        <v>2.52549041310915</v>
      </c>
      <c r="J710" s="3">
        <v>2.93054833298355</v>
      </c>
      <c r="K710" s="3">
        <v>1</v>
      </c>
      <c r="L710" s="3">
        <v>0</v>
      </c>
      <c r="M710" s="6" t="s">
        <v>100</v>
      </c>
      <c r="N710" s="6" t="s">
        <v>205</v>
      </c>
    </row>
    <row r="711" spans="1:14" x14ac:dyDescent="0.2">
      <c r="A711" s="5" t="str">
        <f t="shared" si="11"/>
        <v>Haematology - Hodgkin Lymphoma12001-20052</v>
      </c>
      <c r="B711" s="3" t="s">
        <v>47</v>
      </c>
      <c r="C711" s="3">
        <v>1</v>
      </c>
      <c r="D711" s="3" t="s">
        <v>147</v>
      </c>
      <c r="E711" s="3">
        <v>2</v>
      </c>
      <c r="F711" s="3">
        <v>746</v>
      </c>
      <c r="G711" s="3">
        <v>3.0564219173311602</v>
      </c>
      <c r="H711" s="3">
        <v>2.9474625636704501</v>
      </c>
      <c r="I711" s="3">
        <v>2.73595059117523</v>
      </c>
      <c r="J711" s="3">
        <v>3.1589745361656698</v>
      </c>
      <c r="K711" s="3">
        <v>1.0804404810289401</v>
      </c>
      <c r="L711" s="3">
        <v>9.6481860791420004</v>
      </c>
      <c r="M711" s="6" t="s">
        <v>100</v>
      </c>
      <c r="N711" s="6" t="s">
        <v>205</v>
      </c>
    </row>
    <row r="712" spans="1:14" x14ac:dyDescent="0.2">
      <c r="A712" s="5" t="str">
        <f t="shared" si="11"/>
        <v>Haematology - Hodgkin Lymphoma12001-20053</v>
      </c>
      <c r="B712" s="3" t="s">
        <v>47</v>
      </c>
      <c r="C712" s="3">
        <v>1</v>
      </c>
      <c r="D712" s="3" t="s">
        <v>147</v>
      </c>
      <c r="E712" s="3">
        <v>3</v>
      </c>
      <c r="F712" s="3">
        <v>724</v>
      </c>
      <c r="G712" s="3">
        <v>2.97535131029088</v>
      </c>
      <c r="H712" s="3">
        <v>2.8555064920226898</v>
      </c>
      <c r="I712" s="3">
        <v>2.6475033285337499</v>
      </c>
      <c r="J712" s="3">
        <v>3.0635096555116301</v>
      </c>
      <c r="K712" s="3">
        <v>1.0467324830006499</v>
      </c>
      <c r="L712" s="3">
        <v>4.51667989229</v>
      </c>
      <c r="M712" s="6" t="s">
        <v>100</v>
      </c>
      <c r="N712" s="6" t="s">
        <v>205</v>
      </c>
    </row>
    <row r="713" spans="1:14" x14ac:dyDescent="0.2">
      <c r="A713" s="5" t="str">
        <f t="shared" si="11"/>
        <v>Haematology - Hodgkin Lymphoma12001-20054</v>
      </c>
      <c r="B713" s="3" t="s">
        <v>47</v>
      </c>
      <c r="C713" s="3">
        <v>1</v>
      </c>
      <c r="D713" s="3" t="s">
        <v>147</v>
      </c>
      <c r="E713" s="3">
        <v>4</v>
      </c>
      <c r="F713" s="3">
        <v>742</v>
      </c>
      <c r="G713" s="3">
        <v>3.0453721875762101</v>
      </c>
      <c r="H713" s="3">
        <v>2.9210523574691298</v>
      </c>
      <c r="I713" s="3">
        <v>2.7108713544982899</v>
      </c>
      <c r="J713" s="3">
        <v>3.1312333604399698</v>
      </c>
      <c r="K713" s="3">
        <v>1.0707593891487801</v>
      </c>
      <c r="L713" s="3">
        <v>9.0088783255439999</v>
      </c>
      <c r="M713" s="6" t="s">
        <v>100</v>
      </c>
      <c r="N713" s="6" t="s">
        <v>205</v>
      </c>
    </row>
    <row r="714" spans="1:14" x14ac:dyDescent="0.2">
      <c r="A714" s="5" t="str">
        <f t="shared" si="11"/>
        <v>Haematology - Hodgkin Lymphoma12001-20055</v>
      </c>
      <c r="B714" s="3" t="s">
        <v>47</v>
      </c>
      <c r="C714" s="3">
        <v>1</v>
      </c>
      <c r="D714" s="3" t="s">
        <v>147</v>
      </c>
      <c r="E714" s="3">
        <v>5</v>
      </c>
      <c r="F714" s="3">
        <v>709</v>
      </c>
      <c r="G714" s="3">
        <v>2.8998285910910799</v>
      </c>
      <c r="H714" s="3">
        <v>2.8707968776063999</v>
      </c>
      <c r="I714" s="3">
        <v>2.6594793995694501</v>
      </c>
      <c r="J714" s="3">
        <v>3.0821143556433501</v>
      </c>
      <c r="K714" s="3">
        <v>1.0523374232495299</v>
      </c>
      <c r="L714" s="3">
        <v>6.2124477992680003</v>
      </c>
      <c r="M714" s="6" t="s">
        <v>100</v>
      </c>
      <c r="N714" s="6" t="s">
        <v>205</v>
      </c>
    </row>
    <row r="715" spans="1:14" x14ac:dyDescent="0.2">
      <c r="A715" s="5" t="str">
        <f t="shared" si="11"/>
        <v>Haematology - Hodgkin Lymphoma12001-20056</v>
      </c>
      <c r="B715" s="3" t="s">
        <v>47</v>
      </c>
      <c r="C715" s="3">
        <v>1</v>
      </c>
      <c r="D715" s="3" t="s">
        <v>147</v>
      </c>
      <c r="E715" s="3">
        <v>6</v>
      </c>
      <c r="F715" s="3">
        <v>3618</v>
      </c>
      <c r="G715" s="3">
        <v>2.9612544653106401</v>
      </c>
      <c r="H715" s="3">
        <v>2.8590224431095299</v>
      </c>
      <c r="I715" s="3">
        <v>2.76586032485752</v>
      </c>
      <c r="J715" s="3">
        <v>2.9521845613615398</v>
      </c>
      <c r="K715" s="3">
        <v>0</v>
      </c>
      <c r="L715" s="3">
        <v>29.386192096244002</v>
      </c>
      <c r="M715" s="6" t="s">
        <v>100</v>
      </c>
      <c r="N715" s="6" t="s">
        <v>205</v>
      </c>
    </row>
    <row r="716" spans="1:14" x14ac:dyDescent="0.2">
      <c r="A716" s="5" t="str">
        <f t="shared" si="11"/>
        <v>Haematology - Hodgkin Lymphoma12006-20101</v>
      </c>
      <c r="B716" s="3" t="s">
        <v>48</v>
      </c>
      <c r="C716" s="3">
        <v>1</v>
      </c>
      <c r="D716" s="3" t="s">
        <v>147</v>
      </c>
      <c r="E716" s="3">
        <v>1</v>
      </c>
      <c r="F716" s="3">
        <v>795</v>
      </c>
      <c r="G716" s="3">
        <v>3.1123360709102101</v>
      </c>
      <c r="H716" s="3">
        <v>2.9660883007318399</v>
      </c>
      <c r="I716" s="3">
        <v>2.7599035306026698</v>
      </c>
      <c r="J716" s="3">
        <v>3.1722730708610101</v>
      </c>
      <c r="K716" s="3">
        <v>1</v>
      </c>
      <c r="L716" s="3">
        <v>0</v>
      </c>
      <c r="M716" s="6" t="s">
        <v>100</v>
      </c>
      <c r="N716" s="6" t="s">
        <v>205</v>
      </c>
    </row>
    <row r="717" spans="1:14" x14ac:dyDescent="0.2">
      <c r="A717" s="5" t="str">
        <f t="shared" si="11"/>
        <v>Haematology - Hodgkin Lymphoma12006-20102</v>
      </c>
      <c r="B717" s="3" t="s">
        <v>48</v>
      </c>
      <c r="C717" s="3">
        <v>1</v>
      </c>
      <c r="D717" s="3" t="s">
        <v>147</v>
      </c>
      <c r="E717" s="3">
        <v>2</v>
      </c>
      <c r="F717" s="3">
        <v>780</v>
      </c>
      <c r="G717" s="3">
        <v>3.0788530988005101</v>
      </c>
      <c r="H717" s="3">
        <v>2.90249860569583</v>
      </c>
      <c r="I717" s="3">
        <v>2.69880340820092</v>
      </c>
      <c r="J717" s="3">
        <v>3.1061938031907399</v>
      </c>
      <c r="K717" s="3">
        <v>0.97856109171789796</v>
      </c>
      <c r="L717" s="3">
        <v>-3.7273182348059999</v>
      </c>
      <c r="M717" s="6" t="s">
        <v>100</v>
      </c>
      <c r="N717" s="6" t="s">
        <v>205</v>
      </c>
    </row>
    <row r="718" spans="1:14" x14ac:dyDescent="0.2">
      <c r="A718" s="5" t="str">
        <f t="shared" si="11"/>
        <v>Haematology - Hodgkin Lymphoma12006-20103</v>
      </c>
      <c r="B718" s="3" t="s">
        <v>48</v>
      </c>
      <c r="C718" s="3">
        <v>1</v>
      </c>
      <c r="D718" s="3" t="s">
        <v>147</v>
      </c>
      <c r="E718" s="3">
        <v>3</v>
      </c>
      <c r="F718" s="3">
        <v>868</v>
      </c>
      <c r="G718" s="3">
        <v>3.4341663389108299</v>
      </c>
      <c r="H718" s="3">
        <v>3.2446418560841002</v>
      </c>
      <c r="I718" s="3">
        <v>3.0287864275970202</v>
      </c>
      <c r="J718" s="3">
        <v>3.4604972845711801</v>
      </c>
      <c r="K718" s="3">
        <v>1.09391276560564</v>
      </c>
      <c r="L718" s="3">
        <v>13.574953140788001</v>
      </c>
      <c r="M718" s="6" t="s">
        <v>100</v>
      </c>
      <c r="N718" s="6" t="s">
        <v>205</v>
      </c>
    </row>
    <row r="719" spans="1:14" x14ac:dyDescent="0.2">
      <c r="A719" s="5" t="str">
        <f t="shared" si="11"/>
        <v>Haematology - Hodgkin Lymphoma12006-20104</v>
      </c>
      <c r="B719" s="3" t="s">
        <v>48</v>
      </c>
      <c r="C719" s="3">
        <v>1</v>
      </c>
      <c r="D719" s="3" t="s">
        <v>147</v>
      </c>
      <c r="E719" s="3">
        <v>4</v>
      </c>
      <c r="F719" s="3">
        <v>837</v>
      </c>
      <c r="G719" s="3">
        <v>3.3131041343462502</v>
      </c>
      <c r="H719" s="3">
        <v>3.1770293040737698</v>
      </c>
      <c r="I719" s="3">
        <v>2.9617934772306902</v>
      </c>
      <c r="J719" s="3">
        <v>3.3922651309168499</v>
      </c>
      <c r="K719" s="3">
        <v>1.0711175737047001</v>
      </c>
      <c r="L719" s="3">
        <v>9.4233994457439998</v>
      </c>
      <c r="M719" s="6" t="s">
        <v>100</v>
      </c>
      <c r="N719" s="6" t="s">
        <v>205</v>
      </c>
    </row>
    <row r="720" spans="1:14" x14ac:dyDescent="0.2">
      <c r="A720" s="5" t="str">
        <f t="shared" si="11"/>
        <v>Haematology - Hodgkin Lymphoma12006-20105</v>
      </c>
      <c r="B720" s="3" t="s">
        <v>48</v>
      </c>
      <c r="C720" s="3">
        <v>1</v>
      </c>
      <c r="D720" s="3" t="s">
        <v>147</v>
      </c>
      <c r="E720" s="3">
        <v>5</v>
      </c>
      <c r="F720" s="3">
        <v>900</v>
      </c>
      <c r="G720" s="3">
        <v>3.56827687671738</v>
      </c>
      <c r="H720" s="3">
        <v>3.5740864165158199</v>
      </c>
      <c r="I720" s="3">
        <v>3.3405794373034499</v>
      </c>
      <c r="J720" s="3">
        <v>3.80759339572819</v>
      </c>
      <c r="K720" s="3">
        <v>1.2049831475462001</v>
      </c>
      <c r="L720" s="3">
        <v>28.564034610257998</v>
      </c>
      <c r="M720" s="6" t="s">
        <v>100</v>
      </c>
      <c r="N720" s="6" t="s">
        <v>205</v>
      </c>
    </row>
    <row r="721" spans="1:14" x14ac:dyDescent="0.2">
      <c r="A721" s="5" t="str">
        <f t="shared" si="11"/>
        <v>Haematology - Hodgkin Lymphoma12006-20106</v>
      </c>
      <c r="B721" s="3" t="s">
        <v>48</v>
      </c>
      <c r="C721" s="3">
        <v>1</v>
      </c>
      <c r="D721" s="3" t="s">
        <v>147</v>
      </c>
      <c r="E721" s="3">
        <v>6</v>
      </c>
      <c r="F721" s="3">
        <v>4180</v>
      </c>
      <c r="G721" s="3">
        <v>3.3007308773637201</v>
      </c>
      <c r="H721" s="3">
        <v>3.1606504646487101</v>
      </c>
      <c r="I721" s="3">
        <v>3.0648330606006602</v>
      </c>
      <c r="J721" s="3">
        <v>3.2564678686967601</v>
      </c>
      <c r="K721" s="3">
        <v>0</v>
      </c>
      <c r="L721" s="3">
        <v>47.835068961984</v>
      </c>
      <c r="M721" s="6" t="s">
        <v>100</v>
      </c>
      <c r="N721" s="6" t="s">
        <v>205</v>
      </c>
    </row>
    <row r="722" spans="1:14" x14ac:dyDescent="0.2">
      <c r="A722" s="5" t="str">
        <f t="shared" si="11"/>
        <v>Haematology - Hodgkin Lymphoma21996-20001</v>
      </c>
      <c r="B722" s="3" t="s">
        <v>43</v>
      </c>
      <c r="C722" s="3">
        <v>2</v>
      </c>
      <c r="D722" s="3" t="s">
        <v>147</v>
      </c>
      <c r="E722" s="3">
        <v>1</v>
      </c>
      <c r="F722" s="3">
        <v>490</v>
      </c>
      <c r="G722" s="3">
        <v>1.9992013802486299</v>
      </c>
      <c r="H722" s="3">
        <v>2.03952766315434</v>
      </c>
      <c r="I722" s="3">
        <v>1.8589401856926699</v>
      </c>
      <c r="J722" s="3">
        <v>2.2201151406160098</v>
      </c>
      <c r="K722" s="3">
        <v>1</v>
      </c>
      <c r="L722" s="3">
        <v>0</v>
      </c>
      <c r="M722" s="6" t="s">
        <v>100</v>
      </c>
      <c r="N722" s="6" t="s">
        <v>205</v>
      </c>
    </row>
    <row r="723" spans="1:14" x14ac:dyDescent="0.2">
      <c r="A723" s="5" t="str">
        <f t="shared" si="11"/>
        <v>Haematology - Hodgkin Lymphoma21996-20002</v>
      </c>
      <c r="B723" s="3" t="s">
        <v>43</v>
      </c>
      <c r="C723" s="3">
        <v>2</v>
      </c>
      <c r="D723" s="3" t="s">
        <v>147</v>
      </c>
      <c r="E723" s="3">
        <v>2</v>
      </c>
      <c r="F723" s="3">
        <v>510</v>
      </c>
      <c r="G723" s="3">
        <v>2.05289431128495</v>
      </c>
      <c r="H723" s="3">
        <v>2.0382979714345</v>
      </c>
      <c r="I723" s="3">
        <v>1.86139356301698</v>
      </c>
      <c r="J723" s="3">
        <v>2.2152023798520202</v>
      </c>
      <c r="K723" s="3">
        <v>0.99939707034032899</v>
      </c>
      <c r="L723" s="3">
        <v>2.3103011662439998</v>
      </c>
      <c r="M723" s="6" t="s">
        <v>100</v>
      </c>
      <c r="N723" s="6" t="s">
        <v>205</v>
      </c>
    </row>
    <row r="724" spans="1:14" x14ac:dyDescent="0.2">
      <c r="A724" s="5" t="str">
        <f t="shared" si="11"/>
        <v>Haematology - Hodgkin Lymphoma21996-20003</v>
      </c>
      <c r="B724" s="3" t="s">
        <v>43</v>
      </c>
      <c r="C724" s="3">
        <v>2</v>
      </c>
      <c r="D724" s="3" t="s">
        <v>147</v>
      </c>
      <c r="E724" s="3">
        <v>3</v>
      </c>
      <c r="F724" s="3">
        <v>555</v>
      </c>
      <c r="G724" s="3">
        <v>2.2215004902911599</v>
      </c>
      <c r="H724" s="3">
        <v>2.1369130945539299</v>
      </c>
      <c r="I724" s="3">
        <v>1.95912755252867</v>
      </c>
      <c r="J724" s="3">
        <v>2.3146986365791902</v>
      </c>
      <c r="K724" s="3">
        <v>1.0477490122634401</v>
      </c>
      <c r="L724" s="3">
        <v>8.8552379374620003</v>
      </c>
      <c r="M724" s="6" t="s">
        <v>100</v>
      </c>
      <c r="N724" s="6" t="s">
        <v>205</v>
      </c>
    </row>
    <row r="725" spans="1:14" x14ac:dyDescent="0.2">
      <c r="A725" s="5" t="str">
        <f t="shared" si="11"/>
        <v>Haematology - Hodgkin Lymphoma21996-20004</v>
      </c>
      <c r="B725" s="3" t="s">
        <v>43</v>
      </c>
      <c r="C725" s="3">
        <v>2</v>
      </c>
      <c r="D725" s="3" t="s">
        <v>147</v>
      </c>
      <c r="E725" s="3">
        <v>4</v>
      </c>
      <c r="F725" s="3">
        <v>517</v>
      </c>
      <c r="G725" s="3">
        <v>2.0525288584763501</v>
      </c>
      <c r="H725" s="3">
        <v>1.9577616351968501</v>
      </c>
      <c r="I725" s="3">
        <v>1.7890012089941301</v>
      </c>
      <c r="J725" s="3">
        <v>2.1265220613995699</v>
      </c>
      <c r="K725" s="3">
        <v>0.95990933124632205</v>
      </c>
      <c r="L725" s="3">
        <v>-2.0181955117800001</v>
      </c>
      <c r="M725" s="6" t="s">
        <v>100</v>
      </c>
      <c r="N725" s="6" t="s">
        <v>205</v>
      </c>
    </row>
    <row r="726" spans="1:14" x14ac:dyDescent="0.2">
      <c r="A726" s="5" t="str">
        <f t="shared" si="11"/>
        <v>Haematology - Hodgkin Lymphoma21996-20005</v>
      </c>
      <c r="B726" s="3" t="s">
        <v>43</v>
      </c>
      <c r="C726" s="3">
        <v>2</v>
      </c>
      <c r="D726" s="3" t="s">
        <v>147</v>
      </c>
      <c r="E726" s="3">
        <v>5</v>
      </c>
      <c r="F726" s="3">
        <v>476</v>
      </c>
      <c r="G726" s="3">
        <v>1.85536827423154</v>
      </c>
      <c r="H726" s="3">
        <v>1.7806856769302499</v>
      </c>
      <c r="I726" s="3">
        <v>1.6207151923255301</v>
      </c>
      <c r="J726" s="3">
        <v>1.94065616153497</v>
      </c>
      <c r="K726" s="3">
        <v>0.87308728834608396</v>
      </c>
      <c r="L726" s="3">
        <v>-12.684131591816</v>
      </c>
      <c r="M726" s="6" t="s">
        <v>100</v>
      </c>
      <c r="N726" s="6" t="s">
        <v>205</v>
      </c>
    </row>
    <row r="727" spans="1:14" x14ac:dyDescent="0.2">
      <c r="A727" s="5" t="str">
        <f t="shared" ref="A727:A790" si="12">D727&amp;C727&amp;B727&amp;E727</f>
        <v>Haematology - Hodgkin Lymphoma21996-20006</v>
      </c>
      <c r="B727" s="3" t="s">
        <v>43</v>
      </c>
      <c r="C727" s="3">
        <v>2</v>
      </c>
      <c r="D727" s="3" t="s">
        <v>147</v>
      </c>
      <c r="E727" s="3">
        <v>6</v>
      </c>
      <c r="F727" s="3">
        <v>2548</v>
      </c>
      <c r="G727" s="3">
        <v>2.0354754451641899</v>
      </c>
      <c r="H727" s="3">
        <v>1.9799172509943399</v>
      </c>
      <c r="I727" s="3">
        <v>1.9030390168597999</v>
      </c>
      <c r="J727" s="3">
        <v>2.0567954851288799</v>
      </c>
      <c r="K727" s="3">
        <v>0</v>
      </c>
      <c r="L727" s="3">
        <v>-3.5367879998900005</v>
      </c>
      <c r="M727" s="6" t="s">
        <v>100</v>
      </c>
      <c r="N727" s="6" t="s">
        <v>205</v>
      </c>
    </row>
    <row r="728" spans="1:14" x14ac:dyDescent="0.2">
      <c r="A728" s="5" t="str">
        <f t="shared" si="12"/>
        <v>Haematology - Hodgkin Lymphoma22001-20051</v>
      </c>
      <c r="B728" s="3" t="s">
        <v>47</v>
      </c>
      <c r="C728" s="3">
        <v>2</v>
      </c>
      <c r="D728" s="3" t="s">
        <v>147</v>
      </c>
      <c r="E728" s="3">
        <v>1</v>
      </c>
      <c r="F728" s="3">
        <v>546</v>
      </c>
      <c r="G728" s="3">
        <v>2.1702425719075702</v>
      </c>
      <c r="H728" s="3">
        <v>2.18333616847903</v>
      </c>
      <c r="I728" s="3">
        <v>2.0001973705711098</v>
      </c>
      <c r="J728" s="3">
        <v>2.3664749663869502</v>
      </c>
      <c r="K728" s="3">
        <v>1</v>
      </c>
      <c r="L728" s="3">
        <v>0</v>
      </c>
      <c r="M728" s="6" t="s">
        <v>100</v>
      </c>
      <c r="N728" s="6" t="s">
        <v>205</v>
      </c>
    </row>
    <row r="729" spans="1:14" x14ac:dyDescent="0.2">
      <c r="A729" s="5" t="str">
        <f t="shared" si="12"/>
        <v>Haematology - Hodgkin Lymphoma22001-20052</v>
      </c>
      <c r="B729" s="3" t="s">
        <v>47</v>
      </c>
      <c r="C729" s="3">
        <v>2</v>
      </c>
      <c r="D729" s="3" t="s">
        <v>147</v>
      </c>
      <c r="E729" s="3">
        <v>2</v>
      </c>
      <c r="F729" s="3">
        <v>546</v>
      </c>
      <c r="G729" s="3">
        <v>2.1512553973953801</v>
      </c>
      <c r="H729" s="3">
        <v>2.0879581530415199</v>
      </c>
      <c r="I729" s="3">
        <v>1.9128196875360299</v>
      </c>
      <c r="J729" s="3">
        <v>2.2630966185470101</v>
      </c>
      <c r="K729" s="3">
        <v>0.95631546950282198</v>
      </c>
      <c r="L729" s="3">
        <v>-1.089129089142</v>
      </c>
      <c r="M729" s="6" t="s">
        <v>100</v>
      </c>
      <c r="N729" s="6" t="s">
        <v>205</v>
      </c>
    </row>
    <row r="730" spans="1:14" x14ac:dyDescent="0.2">
      <c r="A730" s="5" t="str">
        <f t="shared" si="12"/>
        <v>Haematology - Hodgkin Lymphoma22001-20053</v>
      </c>
      <c r="B730" s="3" t="s">
        <v>47</v>
      </c>
      <c r="C730" s="3">
        <v>2</v>
      </c>
      <c r="D730" s="3" t="s">
        <v>147</v>
      </c>
      <c r="E730" s="3">
        <v>3</v>
      </c>
      <c r="F730" s="3">
        <v>543</v>
      </c>
      <c r="G730" s="3">
        <v>2.1290164355755898</v>
      </c>
      <c r="H730" s="3">
        <v>2.0259732843495</v>
      </c>
      <c r="I730" s="3">
        <v>1.8555653269608401</v>
      </c>
      <c r="J730" s="3">
        <v>2.1963812417381599</v>
      </c>
      <c r="K730" s="3">
        <v>0.92792549017353099</v>
      </c>
      <c r="L730" s="3">
        <v>-6.7748217543439999</v>
      </c>
      <c r="M730" s="6" t="s">
        <v>100</v>
      </c>
      <c r="N730" s="6" t="s">
        <v>205</v>
      </c>
    </row>
    <row r="731" spans="1:14" x14ac:dyDescent="0.2">
      <c r="A731" s="5" t="str">
        <f t="shared" si="12"/>
        <v>Haematology - Hodgkin Lymphoma22001-20054</v>
      </c>
      <c r="B731" s="3" t="s">
        <v>47</v>
      </c>
      <c r="C731" s="3">
        <v>2</v>
      </c>
      <c r="D731" s="3" t="s">
        <v>147</v>
      </c>
      <c r="E731" s="3">
        <v>4</v>
      </c>
      <c r="F731" s="3">
        <v>508</v>
      </c>
      <c r="G731" s="3">
        <v>1.98191912349861</v>
      </c>
      <c r="H731" s="3">
        <v>1.8860146366775199</v>
      </c>
      <c r="I731" s="3">
        <v>1.7220050349359499</v>
      </c>
      <c r="J731" s="3">
        <v>2.0500242384190899</v>
      </c>
      <c r="K731" s="3">
        <v>0.86382237600697498</v>
      </c>
      <c r="L731" s="3">
        <v>-16.163003346404</v>
      </c>
      <c r="M731" s="6" t="s">
        <v>100</v>
      </c>
      <c r="N731" s="6" t="s">
        <v>205</v>
      </c>
    </row>
    <row r="732" spans="1:14" x14ac:dyDescent="0.2">
      <c r="A732" s="5" t="str">
        <f t="shared" si="12"/>
        <v>Haematology - Hodgkin Lymphoma22001-20055</v>
      </c>
      <c r="B732" s="3" t="s">
        <v>47</v>
      </c>
      <c r="C732" s="3">
        <v>2</v>
      </c>
      <c r="D732" s="3" t="s">
        <v>147</v>
      </c>
      <c r="E732" s="3">
        <v>5</v>
      </c>
      <c r="F732" s="3">
        <v>530</v>
      </c>
      <c r="G732" s="3">
        <v>2.0641931349454201</v>
      </c>
      <c r="H732" s="3">
        <v>2.0222628143588799</v>
      </c>
      <c r="I732" s="3">
        <v>1.8500935068695099</v>
      </c>
      <c r="J732" s="3">
        <v>2.1944321218482501</v>
      </c>
      <c r="K732" s="3">
        <v>0.92622604047623003</v>
      </c>
      <c r="L732" s="3">
        <v>-12.483134366178</v>
      </c>
      <c r="M732" s="6" t="s">
        <v>100</v>
      </c>
      <c r="N732" s="6" t="s">
        <v>205</v>
      </c>
    </row>
    <row r="733" spans="1:14" x14ac:dyDescent="0.2">
      <c r="A733" s="5" t="str">
        <f t="shared" si="12"/>
        <v>Haematology - Hodgkin Lymphoma22001-20056</v>
      </c>
      <c r="B733" s="3" t="s">
        <v>47</v>
      </c>
      <c r="C733" s="3">
        <v>2</v>
      </c>
      <c r="D733" s="3" t="s">
        <v>147</v>
      </c>
      <c r="E733" s="3">
        <v>6</v>
      </c>
      <c r="F733" s="3">
        <v>2673</v>
      </c>
      <c r="G733" s="3">
        <v>2.0989175804300002</v>
      </c>
      <c r="H733" s="3">
        <v>2.0205117655469</v>
      </c>
      <c r="I733" s="3">
        <v>1.94391366933851</v>
      </c>
      <c r="J733" s="3">
        <v>2.0971098617552899</v>
      </c>
      <c r="K733" s="3">
        <v>0</v>
      </c>
      <c r="L733" s="3">
        <v>-36.510088556067998</v>
      </c>
      <c r="M733" s="6" t="s">
        <v>100</v>
      </c>
      <c r="N733" s="6" t="s">
        <v>205</v>
      </c>
    </row>
    <row r="734" spans="1:14" x14ac:dyDescent="0.2">
      <c r="A734" s="5" t="str">
        <f t="shared" si="12"/>
        <v>Haematology - Hodgkin Lymphoma22006-20101</v>
      </c>
      <c r="B734" s="3" t="s">
        <v>48</v>
      </c>
      <c r="C734" s="3">
        <v>2</v>
      </c>
      <c r="D734" s="3" t="s">
        <v>147</v>
      </c>
      <c r="E734" s="3">
        <v>1</v>
      </c>
      <c r="F734" s="3">
        <v>637</v>
      </c>
      <c r="G734" s="3">
        <v>2.4575657105617199</v>
      </c>
      <c r="H734" s="3">
        <v>2.4229034938276999</v>
      </c>
      <c r="I734" s="3">
        <v>2.2347455877431601</v>
      </c>
      <c r="J734" s="3">
        <v>2.6110613999122401</v>
      </c>
      <c r="K734" s="3">
        <v>1</v>
      </c>
      <c r="L734" s="3">
        <v>0</v>
      </c>
      <c r="M734" s="6" t="s">
        <v>100</v>
      </c>
      <c r="N734" s="6" t="s">
        <v>205</v>
      </c>
    </row>
    <row r="735" spans="1:14" x14ac:dyDescent="0.2">
      <c r="A735" s="5" t="str">
        <f t="shared" si="12"/>
        <v>Haematology - Hodgkin Lymphoma22006-20102</v>
      </c>
      <c r="B735" s="3" t="s">
        <v>48</v>
      </c>
      <c r="C735" s="3">
        <v>2</v>
      </c>
      <c r="D735" s="3" t="s">
        <v>147</v>
      </c>
      <c r="E735" s="3">
        <v>2</v>
      </c>
      <c r="F735" s="3">
        <v>640</v>
      </c>
      <c r="G735" s="3">
        <v>2.4479352851588301</v>
      </c>
      <c r="H735" s="3">
        <v>2.3789359561171799</v>
      </c>
      <c r="I735" s="3">
        <v>2.1946259834066599</v>
      </c>
      <c r="J735" s="3">
        <v>2.5632459288276999</v>
      </c>
      <c r="K735" s="3">
        <v>0.981853368150021</v>
      </c>
      <c r="L735" s="3">
        <v>-2.2143545174999999</v>
      </c>
      <c r="M735" s="6" t="s">
        <v>100</v>
      </c>
      <c r="N735" s="6" t="s">
        <v>205</v>
      </c>
    </row>
    <row r="736" spans="1:14" x14ac:dyDescent="0.2">
      <c r="A736" s="5" t="str">
        <f t="shared" si="12"/>
        <v>Haematology - Hodgkin Lymphoma22006-20103</v>
      </c>
      <c r="B736" s="3" t="s">
        <v>48</v>
      </c>
      <c r="C736" s="3">
        <v>2</v>
      </c>
      <c r="D736" s="3" t="s">
        <v>147</v>
      </c>
      <c r="E736" s="3">
        <v>3</v>
      </c>
      <c r="F736" s="3">
        <v>656</v>
      </c>
      <c r="G736" s="3">
        <v>2.50444672915821</v>
      </c>
      <c r="H736" s="3">
        <v>2.3273606733203702</v>
      </c>
      <c r="I736" s="3">
        <v>2.1492590642245899</v>
      </c>
      <c r="J736" s="3">
        <v>2.5054622824161501</v>
      </c>
      <c r="K736" s="3">
        <v>0.960566807241509</v>
      </c>
      <c r="L736" s="3">
        <v>-2.722389068824</v>
      </c>
      <c r="M736" s="6" t="s">
        <v>100</v>
      </c>
      <c r="N736" s="6" t="s">
        <v>205</v>
      </c>
    </row>
    <row r="737" spans="1:14" x14ac:dyDescent="0.2">
      <c r="A737" s="5" t="str">
        <f t="shared" si="12"/>
        <v>Haematology - Hodgkin Lymphoma22006-20104</v>
      </c>
      <c r="B737" s="3" t="s">
        <v>48</v>
      </c>
      <c r="C737" s="3">
        <v>2</v>
      </c>
      <c r="D737" s="3" t="s">
        <v>147</v>
      </c>
      <c r="E737" s="3">
        <v>4</v>
      </c>
      <c r="F737" s="3">
        <v>623</v>
      </c>
      <c r="G737" s="3">
        <v>2.3755374701189398</v>
      </c>
      <c r="H737" s="3">
        <v>2.2224915211851299</v>
      </c>
      <c r="I737" s="3">
        <v>2.0479687257041301</v>
      </c>
      <c r="J737" s="3">
        <v>2.3970143166661302</v>
      </c>
      <c r="K737" s="3">
        <v>0.91728437671862895</v>
      </c>
      <c r="L737" s="3">
        <v>-11.301744062928</v>
      </c>
      <c r="M737" s="6" t="s">
        <v>100</v>
      </c>
      <c r="N737" s="6" t="s">
        <v>205</v>
      </c>
    </row>
    <row r="738" spans="1:14" x14ac:dyDescent="0.2">
      <c r="A738" s="5" t="str">
        <f t="shared" si="12"/>
        <v>Haematology - Hodgkin Lymphoma22006-20105</v>
      </c>
      <c r="B738" s="3" t="s">
        <v>48</v>
      </c>
      <c r="C738" s="3">
        <v>2</v>
      </c>
      <c r="D738" s="3" t="s">
        <v>147</v>
      </c>
      <c r="E738" s="3">
        <v>5</v>
      </c>
      <c r="F738" s="3">
        <v>680</v>
      </c>
      <c r="G738" s="3">
        <v>2.5898454521152199</v>
      </c>
      <c r="H738" s="3">
        <v>2.5078573798004098</v>
      </c>
      <c r="I738" s="3">
        <v>2.31936037668213</v>
      </c>
      <c r="J738" s="3">
        <v>2.69635438291869</v>
      </c>
      <c r="K738" s="3">
        <v>1.0350628434806199</v>
      </c>
      <c r="L738" s="3">
        <v>1.134645188498</v>
      </c>
      <c r="M738" s="6" t="s">
        <v>100</v>
      </c>
      <c r="N738" s="6" t="s">
        <v>205</v>
      </c>
    </row>
    <row r="739" spans="1:14" x14ac:dyDescent="0.2">
      <c r="A739" s="5" t="str">
        <f t="shared" si="12"/>
        <v>Haematology - Hodgkin Lymphoma22006-20106</v>
      </c>
      <c r="B739" s="3" t="s">
        <v>48</v>
      </c>
      <c r="C739" s="3">
        <v>2</v>
      </c>
      <c r="D739" s="3" t="s">
        <v>147</v>
      </c>
      <c r="E739" s="3">
        <v>6</v>
      </c>
      <c r="F739" s="3">
        <v>3236</v>
      </c>
      <c r="G739" s="3">
        <v>2.4751436415116399</v>
      </c>
      <c r="H739" s="3">
        <v>2.3475313050207198</v>
      </c>
      <c r="I739" s="3">
        <v>2.2666471957346102</v>
      </c>
      <c r="J739" s="3">
        <v>2.4284154143068299</v>
      </c>
      <c r="K739" s="3">
        <v>0</v>
      </c>
      <c r="L739" s="3">
        <v>-15.103842460754</v>
      </c>
      <c r="M739" s="6" t="s">
        <v>100</v>
      </c>
      <c r="N739" s="6" t="s">
        <v>205</v>
      </c>
    </row>
    <row r="740" spans="1:14" x14ac:dyDescent="0.2">
      <c r="A740" s="5" t="str">
        <f t="shared" si="12"/>
        <v>Haematology - Hodgkin Lymphoma31996-20001</v>
      </c>
      <c r="B740" s="3" t="s">
        <v>43</v>
      </c>
      <c r="C740" s="3">
        <v>3</v>
      </c>
      <c r="D740" s="3" t="s">
        <v>147</v>
      </c>
      <c r="E740" s="3">
        <v>1</v>
      </c>
      <c r="F740" s="3">
        <v>1156</v>
      </c>
      <c r="G740" s="3">
        <v>2.4038102138603001</v>
      </c>
      <c r="H740" s="3">
        <v>2.4107870772911699</v>
      </c>
      <c r="I740" s="3">
        <v>2.27181229283556</v>
      </c>
      <c r="J740" s="3">
        <v>2.5497618617467799</v>
      </c>
      <c r="K740" s="3">
        <v>1</v>
      </c>
      <c r="L740" s="3">
        <v>0</v>
      </c>
      <c r="M740" s="6" t="s">
        <v>100</v>
      </c>
      <c r="N740" s="6" t="s">
        <v>205</v>
      </c>
    </row>
    <row r="741" spans="1:14" x14ac:dyDescent="0.2">
      <c r="A741" s="5" t="str">
        <f t="shared" si="12"/>
        <v>Haematology - Hodgkin Lymphoma31996-20002</v>
      </c>
      <c r="B741" s="3" t="s">
        <v>43</v>
      </c>
      <c r="C741" s="3">
        <v>3</v>
      </c>
      <c r="D741" s="3" t="s">
        <v>147</v>
      </c>
      <c r="E741" s="3">
        <v>2</v>
      </c>
      <c r="F741" s="3">
        <v>1207</v>
      </c>
      <c r="G741" s="3">
        <v>2.4898791672160798</v>
      </c>
      <c r="H741" s="3">
        <v>2.44094211450069</v>
      </c>
      <c r="I741" s="3">
        <v>2.3032338779733799</v>
      </c>
      <c r="J741" s="3">
        <v>2.5786503510280001</v>
      </c>
      <c r="K741" s="3">
        <v>1.01250837848501</v>
      </c>
      <c r="L741" s="3">
        <v>7.3053921696860096</v>
      </c>
      <c r="M741" s="6" t="s">
        <v>100</v>
      </c>
      <c r="N741" s="6" t="s">
        <v>205</v>
      </c>
    </row>
    <row r="742" spans="1:14" x14ac:dyDescent="0.2">
      <c r="A742" s="5" t="str">
        <f t="shared" si="12"/>
        <v>Haematology - Hodgkin Lymphoma31996-20003</v>
      </c>
      <c r="B742" s="3" t="s">
        <v>43</v>
      </c>
      <c r="C742" s="3">
        <v>3</v>
      </c>
      <c r="D742" s="3" t="s">
        <v>147</v>
      </c>
      <c r="E742" s="3">
        <v>3</v>
      </c>
      <c r="F742" s="3">
        <v>1241</v>
      </c>
      <c r="G742" s="3">
        <v>2.5502846362201899</v>
      </c>
      <c r="H742" s="3">
        <v>2.4471524214307601</v>
      </c>
      <c r="I742" s="3">
        <v>2.31099817183371</v>
      </c>
      <c r="J742" s="3">
        <v>2.5833066710278199</v>
      </c>
      <c r="K742" s="3">
        <v>1.01508442802027</v>
      </c>
      <c r="L742" s="3">
        <v>10.304543746582</v>
      </c>
      <c r="M742" s="6" t="s">
        <v>100</v>
      </c>
      <c r="N742" s="6" t="s">
        <v>205</v>
      </c>
    </row>
    <row r="743" spans="1:14" x14ac:dyDescent="0.2">
      <c r="A743" s="5" t="str">
        <f t="shared" si="12"/>
        <v>Haematology - Hodgkin Lymphoma31996-20004</v>
      </c>
      <c r="B743" s="3" t="s">
        <v>43</v>
      </c>
      <c r="C743" s="3">
        <v>3</v>
      </c>
      <c r="D743" s="3" t="s">
        <v>147</v>
      </c>
      <c r="E743" s="3">
        <v>4</v>
      </c>
      <c r="F743" s="3">
        <v>1215</v>
      </c>
      <c r="G743" s="3">
        <v>2.4798126412766099</v>
      </c>
      <c r="H743" s="3">
        <v>2.3959175190982398</v>
      </c>
      <c r="I743" s="3">
        <v>2.2611951238782799</v>
      </c>
      <c r="J743" s="3">
        <v>2.5306399143182001</v>
      </c>
      <c r="K743" s="3">
        <v>0.99383207321252198</v>
      </c>
      <c r="L743" s="3">
        <v>0.24295052564400399</v>
      </c>
      <c r="M743" s="6" t="s">
        <v>100</v>
      </c>
      <c r="N743" s="6" t="s">
        <v>205</v>
      </c>
    </row>
    <row r="744" spans="1:14" x14ac:dyDescent="0.2">
      <c r="A744" s="5" t="str">
        <f t="shared" si="12"/>
        <v>Haematology - Hodgkin Lymphoma31996-20005</v>
      </c>
      <c r="B744" s="3" t="s">
        <v>43</v>
      </c>
      <c r="C744" s="3">
        <v>3</v>
      </c>
      <c r="D744" s="3" t="s">
        <v>147</v>
      </c>
      <c r="E744" s="3">
        <v>5</v>
      </c>
      <c r="F744" s="3">
        <v>1144</v>
      </c>
      <c r="G744" s="3">
        <v>2.2873532280012498</v>
      </c>
      <c r="H744" s="3">
        <v>2.25008665797615</v>
      </c>
      <c r="I744" s="3">
        <v>2.1196972529508802</v>
      </c>
      <c r="J744" s="3">
        <v>2.3804760630014199</v>
      </c>
      <c r="K744" s="3">
        <v>0.93334109808835397</v>
      </c>
      <c r="L744" s="3">
        <v>-19.232736497104</v>
      </c>
      <c r="M744" s="6" t="s">
        <v>100</v>
      </c>
      <c r="N744" s="6" t="s">
        <v>205</v>
      </c>
    </row>
    <row r="745" spans="1:14" x14ac:dyDescent="0.2">
      <c r="A745" s="5" t="str">
        <f t="shared" si="12"/>
        <v>Haematology - Hodgkin Lymphoma31996-20006</v>
      </c>
      <c r="B745" s="3" t="s">
        <v>43</v>
      </c>
      <c r="C745" s="3">
        <v>3</v>
      </c>
      <c r="D745" s="3" t="s">
        <v>147</v>
      </c>
      <c r="E745" s="3">
        <v>6</v>
      </c>
      <c r="F745" s="3">
        <v>5963</v>
      </c>
      <c r="G745" s="3">
        <v>2.4414752525980101</v>
      </c>
      <c r="H745" s="3">
        <v>2.38069821689376</v>
      </c>
      <c r="I745" s="3">
        <v>2.3202716371113001</v>
      </c>
      <c r="J745" s="3">
        <v>2.44112479667622</v>
      </c>
      <c r="K745" s="3">
        <v>0</v>
      </c>
      <c r="L745" s="3">
        <v>-1.3798500551919837</v>
      </c>
      <c r="M745" s="6" t="s">
        <v>100</v>
      </c>
      <c r="N745" s="6" t="s">
        <v>205</v>
      </c>
    </row>
    <row r="746" spans="1:14" x14ac:dyDescent="0.2">
      <c r="A746" s="5" t="str">
        <f t="shared" si="12"/>
        <v>Haematology - Hodgkin Lymphoma32001-20051</v>
      </c>
      <c r="B746" s="3" t="s">
        <v>47</v>
      </c>
      <c r="C746" s="3">
        <v>3</v>
      </c>
      <c r="D746" s="3" t="s">
        <v>147</v>
      </c>
      <c r="E746" s="3">
        <v>1</v>
      </c>
      <c r="F746" s="3">
        <v>1243</v>
      </c>
      <c r="G746" s="3">
        <v>2.4969374349236899</v>
      </c>
      <c r="H746" s="3">
        <v>2.4438370464217898</v>
      </c>
      <c r="I746" s="3">
        <v>2.3079766895385201</v>
      </c>
      <c r="J746" s="3">
        <v>2.5796974033050599</v>
      </c>
      <c r="K746" s="3">
        <v>1</v>
      </c>
      <c r="L746" s="3">
        <v>0</v>
      </c>
      <c r="M746" s="6" t="s">
        <v>100</v>
      </c>
      <c r="N746" s="6" t="s">
        <v>205</v>
      </c>
    </row>
    <row r="747" spans="1:14" x14ac:dyDescent="0.2">
      <c r="A747" s="5" t="str">
        <f t="shared" si="12"/>
        <v>Haematology - Hodgkin Lymphoma32001-20052</v>
      </c>
      <c r="B747" s="3" t="s">
        <v>47</v>
      </c>
      <c r="C747" s="3">
        <v>3</v>
      </c>
      <c r="D747" s="3" t="s">
        <v>147</v>
      </c>
      <c r="E747" s="3">
        <v>2</v>
      </c>
      <c r="F747" s="3">
        <v>1292</v>
      </c>
      <c r="G747" s="3">
        <v>2.5949947853057602</v>
      </c>
      <c r="H747" s="3">
        <v>2.5079473188433701</v>
      </c>
      <c r="I747" s="3">
        <v>2.37119231560877</v>
      </c>
      <c r="J747" s="3">
        <v>2.6447023220779702</v>
      </c>
      <c r="K747" s="3">
        <v>1.0262334481406801</v>
      </c>
      <c r="L747" s="3">
        <v>7.1112696412999998</v>
      </c>
      <c r="M747" s="6" t="s">
        <v>100</v>
      </c>
      <c r="N747" s="6" t="s">
        <v>205</v>
      </c>
    </row>
    <row r="748" spans="1:14" x14ac:dyDescent="0.2">
      <c r="A748" s="5" t="str">
        <f t="shared" si="12"/>
        <v>Haematology - Hodgkin Lymphoma32001-20053</v>
      </c>
      <c r="B748" s="3" t="s">
        <v>47</v>
      </c>
      <c r="C748" s="3">
        <v>3</v>
      </c>
      <c r="D748" s="3" t="s">
        <v>147</v>
      </c>
      <c r="E748" s="3">
        <v>3</v>
      </c>
      <c r="F748" s="3">
        <v>1267</v>
      </c>
      <c r="G748" s="3">
        <v>2.5422370514255799</v>
      </c>
      <c r="H748" s="3">
        <v>2.4326759749467199</v>
      </c>
      <c r="I748" s="3">
        <v>2.2987231027893502</v>
      </c>
      <c r="J748" s="3">
        <v>2.5666288471040901</v>
      </c>
      <c r="K748" s="3">
        <v>0.99543297230418404</v>
      </c>
      <c r="L748" s="3">
        <v>-2.6016208497040099</v>
      </c>
      <c r="M748" s="6" t="s">
        <v>100</v>
      </c>
      <c r="N748" s="6" t="s">
        <v>205</v>
      </c>
    </row>
    <row r="749" spans="1:14" x14ac:dyDescent="0.2">
      <c r="A749" s="5" t="str">
        <f t="shared" si="12"/>
        <v>Haematology - Hodgkin Lymphoma32001-20054</v>
      </c>
      <c r="B749" s="3" t="s">
        <v>47</v>
      </c>
      <c r="C749" s="3">
        <v>3</v>
      </c>
      <c r="D749" s="3" t="s">
        <v>147</v>
      </c>
      <c r="E749" s="3">
        <v>4</v>
      </c>
      <c r="F749" s="3">
        <v>1250</v>
      </c>
      <c r="G749" s="3">
        <v>2.50017201183441</v>
      </c>
      <c r="H749" s="3">
        <v>2.3854397126961602</v>
      </c>
      <c r="I749" s="3">
        <v>2.25319768189456</v>
      </c>
      <c r="J749" s="3">
        <v>2.5176817434977599</v>
      </c>
      <c r="K749" s="3">
        <v>0.97610424401613105</v>
      </c>
      <c r="L749" s="3">
        <v>-7.8990291761620002</v>
      </c>
      <c r="M749" s="6" t="s">
        <v>100</v>
      </c>
      <c r="N749" s="6" t="s">
        <v>205</v>
      </c>
    </row>
    <row r="750" spans="1:14" x14ac:dyDescent="0.2">
      <c r="A750" s="5" t="str">
        <f t="shared" si="12"/>
        <v>Haematology - Hodgkin Lymphoma32001-20055</v>
      </c>
      <c r="B750" s="3" t="s">
        <v>47</v>
      </c>
      <c r="C750" s="3">
        <v>3</v>
      </c>
      <c r="D750" s="3" t="s">
        <v>147</v>
      </c>
      <c r="E750" s="3">
        <v>5</v>
      </c>
      <c r="F750" s="3">
        <v>1239</v>
      </c>
      <c r="G750" s="3">
        <v>2.4717902203011501</v>
      </c>
      <c r="H750" s="3">
        <v>2.4334645577352099</v>
      </c>
      <c r="I750" s="3">
        <v>2.29796263945371</v>
      </c>
      <c r="J750" s="3">
        <v>2.5689664760167101</v>
      </c>
      <c r="K750" s="3">
        <v>0.99575565453442605</v>
      </c>
      <c r="L750" s="3">
        <v>-6.2445519136360002</v>
      </c>
      <c r="M750" s="6" t="s">
        <v>100</v>
      </c>
      <c r="N750" s="6" t="s">
        <v>205</v>
      </c>
    </row>
    <row r="751" spans="1:14" x14ac:dyDescent="0.2">
      <c r="A751" s="5" t="str">
        <f t="shared" si="12"/>
        <v>Haematology - Hodgkin Lymphoma32001-20056</v>
      </c>
      <c r="B751" s="3" t="s">
        <v>47</v>
      </c>
      <c r="C751" s="3">
        <v>3</v>
      </c>
      <c r="D751" s="3" t="s">
        <v>147</v>
      </c>
      <c r="E751" s="3">
        <v>6</v>
      </c>
      <c r="F751" s="3">
        <v>6291</v>
      </c>
      <c r="G751" s="3">
        <v>2.5211467546020399</v>
      </c>
      <c r="H751" s="3">
        <v>2.4279583674960898</v>
      </c>
      <c r="I751" s="3">
        <v>2.3679602720796198</v>
      </c>
      <c r="J751" s="3">
        <v>2.4879564629125599</v>
      </c>
      <c r="K751" s="3">
        <v>0</v>
      </c>
      <c r="L751" s="3">
        <v>-9.6339322982020104</v>
      </c>
      <c r="M751" s="6" t="s">
        <v>100</v>
      </c>
      <c r="N751" s="6" t="s">
        <v>205</v>
      </c>
    </row>
    <row r="752" spans="1:14" x14ac:dyDescent="0.2">
      <c r="A752" s="5" t="str">
        <f t="shared" si="12"/>
        <v>Haematology - Hodgkin Lymphoma32006-20101</v>
      </c>
      <c r="B752" s="3" t="s">
        <v>48</v>
      </c>
      <c r="C752" s="3">
        <v>3</v>
      </c>
      <c r="D752" s="3" t="s">
        <v>147</v>
      </c>
      <c r="E752" s="3">
        <v>1</v>
      </c>
      <c r="F752" s="3">
        <v>1432</v>
      </c>
      <c r="G752" s="3">
        <v>2.7825561400132499</v>
      </c>
      <c r="H752" s="3">
        <v>2.68087036299882</v>
      </c>
      <c r="I752" s="3">
        <v>2.54201572966039</v>
      </c>
      <c r="J752" s="3">
        <v>2.8197249963372499</v>
      </c>
      <c r="K752" s="3">
        <v>1</v>
      </c>
      <c r="L752" s="3">
        <v>0</v>
      </c>
      <c r="M752" s="6" t="s">
        <v>100</v>
      </c>
      <c r="N752" s="6" t="s">
        <v>205</v>
      </c>
    </row>
    <row r="753" spans="1:14" x14ac:dyDescent="0.2">
      <c r="A753" s="5" t="str">
        <f t="shared" si="12"/>
        <v>Haematology - Hodgkin Lymphoma32006-20102</v>
      </c>
      <c r="B753" s="3" t="s">
        <v>48</v>
      </c>
      <c r="C753" s="3">
        <v>3</v>
      </c>
      <c r="D753" s="3" t="s">
        <v>147</v>
      </c>
      <c r="E753" s="3">
        <v>2</v>
      </c>
      <c r="F753" s="3">
        <v>1420</v>
      </c>
      <c r="G753" s="3">
        <v>2.7584282561269</v>
      </c>
      <c r="H753" s="3">
        <v>2.6306282040313098</v>
      </c>
      <c r="I753" s="3">
        <v>2.4938013406793602</v>
      </c>
      <c r="J753" s="3">
        <v>2.7674550673832599</v>
      </c>
      <c r="K753" s="3">
        <v>0.98125901212496303</v>
      </c>
      <c r="L753" s="3">
        <v>-6.15750016452</v>
      </c>
      <c r="M753" s="6" t="s">
        <v>100</v>
      </c>
      <c r="N753" s="6" t="s">
        <v>205</v>
      </c>
    </row>
    <row r="754" spans="1:14" x14ac:dyDescent="0.2">
      <c r="A754" s="5" t="str">
        <f t="shared" si="12"/>
        <v>Haematology - Hodgkin Lymphoma32006-20103</v>
      </c>
      <c r="B754" s="3" t="s">
        <v>48</v>
      </c>
      <c r="C754" s="3">
        <v>3</v>
      </c>
      <c r="D754" s="3" t="s">
        <v>147</v>
      </c>
      <c r="E754" s="3">
        <v>3</v>
      </c>
      <c r="F754" s="3">
        <v>1524</v>
      </c>
      <c r="G754" s="3">
        <v>2.9610153764712499</v>
      </c>
      <c r="H754" s="3">
        <v>2.78142969060639</v>
      </c>
      <c r="I754" s="3">
        <v>2.64178267008919</v>
      </c>
      <c r="J754" s="3">
        <v>2.92107671112359</v>
      </c>
      <c r="K754" s="3">
        <v>1.0375099553471501</v>
      </c>
      <c r="L754" s="3">
        <v>10.632789492892</v>
      </c>
      <c r="M754" s="6" t="s">
        <v>100</v>
      </c>
      <c r="N754" s="6" t="s">
        <v>205</v>
      </c>
    </row>
    <row r="755" spans="1:14" x14ac:dyDescent="0.2">
      <c r="A755" s="5" t="str">
        <f t="shared" si="12"/>
        <v>Haematology - Hodgkin Lymphoma32006-20104</v>
      </c>
      <c r="B755" s="3" t="s">
        <v>48</v>
      </c>
      <c r="C755" s="3">
        <v>3</v>
      </c>
      <c r="D755" s="3" t="s">
        <v>147</v>
      </c>
      <c r="E755" s="3">
        <v>4</v>
      </c>
      <c r="F755" s="3">
        <v>1460</v>
      </c>
      <c r="G755" s="3">
        <v>2.83555925706094</v>
      </c>
      <c r="H755" s="3">
        <v>2.6923785773950399</v>
      </c>
      <c r="I755" s="3">
        <v>2.5542715524994</v>
      </c>
      <c r="J755" s="3">
        <v>2.8304856022906799</v>
      </c>
      <c r="K755" s="3">
        <v>1.00429271573704</v>
      </c>
      <c r="L755" s="3">
        <v>-2.0808341912319999</v>
      </c>
      <c r="M755" s="6" t="s">
        <v>100</v>
      </c>
      <c r="N755" s="6" t="s">
        <v>205</v>
      </c>
    </row>
    <row r="756" spans="1:14" x14ac:dyDescent="0.2">
      <c r="A756" s="5" t="str">
        <f t="shared" si="12"/>
        <v>Haematology - Hodgkin Lymphoma32006-20105</v>
      </c>
      <c r="B756" s="3" t="s">
        <v>48</v>
      </c>
      <c r="C756" s="3">
        <v>3</v>
      </c>
      <c r="D756" s="3" t="s">
        <v>147</v>
      </c>
      <c r="E756" s="3">
        <v>5</v>
      </c>
      <c r="F756" s="3">
        <v>1580</v>
      </c>
      <c r="G756" s="3">
        <v>3.0692334964255399</v>
      </c>
      <c r="H756" s="3">
        <v>3.03154042411742</v>
      </c>
      <c r="I756" s="3">
        <v>2.8820577385761199</v>
      </c>
      <c r="J756" s="3">
        <v>3.18102310965872</v>
      </c>
      <c r="K756" s="3">
        <v>1.1308045573402301</v>
      </c>
      <c r="L756" s="3">
        <v>29.962588221655999</v>
      </c>
      <c r="M756" s="6" t="s">
        <v>100</v>
      </c>
      <c r="N756" s="6" t="s">
        <v>205</v>
      </c>
    </row>
    <row r="757" spans="1:14" x14ac:dyDescent="0.2">
      <c r="A757" s="5" t="str">
        <f t="shared" si="12"/>
        <v>Haematology - Hodgkin Lymphoma32006-20106</v>
      </c>
      <c r="B757" s="3" t="s">
        <v>48</v>
      </c>
      <c r="C757" s="3">
        <v>3</v>
      </c>
      <c r="D757" s="3" t="s">
        <v>147</v>
      </c>
      <c r="E757" s="3">
        <v>6</v>
      </c>
      <c r="F757" s="3">
        <v>7416</v>
      </c>
      <c r="G757" s="3">
        <v>2.88135948694954</v>
      </c>
      <c r="H757" s="3">
        <v>2.74572611713974</v>
      </c>
      <c r="I757" s="3">
        <v>2.6832335413619499</v>
      </c>
      <c r="J757" s="3">
        <v>2.8082186929175301</v>
      </c>
      <c r="K757" s="3">
        <v>0</v>
      </c>
      <c r="L757" s="3">
        <v>32.357043358795998</v>
      </c>
      <c r="M757" s="6" t="s">
        <v>100</v>
      </c>
      <c r="N757" s="6" t="s">
        <v>205</v>
      </c>
    </row>
    <row r="758" spans="1:14" x14ac:dyDescent="0.2">
      <c r="A758" s="5" t="str">
        <f t="shared" si="12"/>
        <v>Urology - Kidney and unsp. urinary organs11996-20001</v>
      </c>
      <c r="B758" s="3" t="s">
        <v>43</v>
      </c>
      <c r="C758" s="3">
        <v>1</v>
      </c>
      <c r="D758" s="3" t="s">
        <v>156</v>
      </c>
      <c r="E758" s="3">
        <v>1</v>
      </c>
      <c r="F758" s="3">
        <v>3030</v>
      </c>
      <c r="G758" s="3">
        <v>12.849582867765699</v>
      </c>
      <c r="H758" s="3">
        <v>11.261137443915</v>
      </c>
      <c r="I758" s="3">
        <v>10.8601627022661</v>
      </c>
      <c r="J758" s="3">
        <v>11.662112185563901</v>
      </c>
      <c r="K758" s="3">
        <v>1</v>
      </c>
      <c r="L758" s="3">
        <v>0</v>
      </c>
      <c r="M758" s="6" t="s">
        <v>100</v>
      </c>
      <c r="N758" s="6" t="s">
        <v>192</v>
      </c>
    </row>
    <row r="759" spans="1:14" x14ac:dyDescent="0.2">
      <c r="A759" s="5" t="str">
        <f t="shared" si="12"/>
        <v>Urology - Kidney and unsp. urinary organs11996-20002</v>
      </c>
      <c r="B759" s="3" t="s">
        <v>43</v>
      </c>
      <c r="C759" s="3">
        <v>1</v>
      </c>
      <c r="D759" s="3" t="s">
        <v>156</v>
      </c>
      <c r="E759" s="3">
        <v>2</v>
      </c>
      <c r="F759" s="3">
        <v>3329</v>
      </c>
      <c r="G759" s="3">
        <v>14.086072035554601</v>
      </c>
      <c r="H759" s="3">
        <v>11.9378783660968</v>
      </c>
      <c r="I759" s="3">
        <v>11.532345251300301</v>
      </c>
      <c r="J759" s="3">
        <v>12.3434114808933</v>
      </c>
      <c r="K759" s="3">
        <v>1.0600952546358899</v>
      </c>
      <c r="L759" s="3">
        <v>38.536106033246</v>
      </c>
      <c r="M759" s="6" t="s">
        <v>100</v>
      </c>
      <c r="N759" s="6" t="s">
        <v>192</v>
      </c>
    </row>
    <row r="760" spans="1:14" x14ac:dyDescent="0.2">
      <c r="A760" s="5" t="str">
        <f t="shared" si="12"/>
        <v>Urology - Kidney and unsp. urinary organs11996-20003</v>
      </c>
      <c r="B760" s="3" t="s">
        <v>43</v>
      </c>
      <c r="C760" s="3">
        <v>1</v>
      </c>
      <c r="D760" s="3" t="s">
        <v>156</v>
      </c>
      <c r="E760" s="3">
        <v>3</v>
      </c>
      <c r="F760" s="3">
        <v>3331</v>
      </c>
      <c r="G760" s="3">
        <v>14.0678392512649</v>
      </c>
      <c r="H760" s="3">
        <v>12.166212431101499</v>
      </c>
      <c r="I760" s="3">
        <v>11.753046835727501</v>
      </c>
      <c r="J760" s="3">
        <v>12.579378026475499</v>
      </c>
      <c r="K760" s="3">
        <v>1.0803715425456999</v>
      </c>
      <c r="L760" s="3">
        <v>52.690180399901998</v>
      </c>
      <c r="M760" s="6" t="s">
        <v>100</v>
      </c>
      <c r="N760" s="6" t="s">
        <v>192</v>
      </c>
    </row>
    <row r="761" spans="1:14" x14ac:dyDescent="0.2">
      <c r="A761" s="5" t="str">
        <f t="shared" si="12"/>
        <v>Urology - Kidney and unsp. urinary organs11996-20004</v>
      </c>
      <c r="B761" s="3" t="s">
        <v>43</v>
      </c>
      <c r="C761" s="3">
        <v>1</v>
      </c>
      <c r="D761" s="3" t="s">
        <v>156</v>
      </c>
      <c r="E761" s="3">
        <v>4</v>
      </c>
      <c r="F761" s="3">
        <v>3156</v>
      </c>
      <c r="G761" s="3">
        <v>13.2564955042797</v>
      </c>
      <c r="H761" s="3">
        <v>12.227313552685301</v>
      </c>
      <c r="I761" s="3">
        <v>11.8007157409996</v>
      </c>
      <c r="J761" s="3">
        <v>12.653911364371</v>
      </c>
      <c r="K761" s="3">
        <v>1.0857973817993301</v>
      </c>
      <c r="L761" s="3">
        <v>52.677607176599999</v>
      </c>
      <c r="M761" s="6" t="s">
        <v>100</v>
      </c>
      <c r="N761" s="6" t="s">
        <v>192</v>
      </c>
    </row>
    <row r="762" spans="1:14" x14ac:dyDescent="0.2">
      <c r="A762" s="5" t="str">
        <f t="shared" si="12"/>
        <v>Urology - Kidney and unsp. urinary organs11996-20005</v>
      </c>
      <c r="B762" s="3" t="s">
        <v>43</v>
      </c>
      <c r="C762" s="3">
        <v>1</v>
      </c>
      <c r="D762" s="3" t="s">
        <v>156</v>
      </c>
      <c r="E762" s="3">
        <v>5</v>
      </c>
      <c r="F762" s="3">
        <v>2890</v>
      </c>
      <c r="G762" s="3">
        <v>11.864269148294101</v>
      </c>
      <c r="H762" s="3">
        <v>12.0976867619678</v>
      </c>
      <c r="I762" s="3">
        <v>11.656614765552</v>
      </c>
      <c r="J762" s="3">
        <v>12.538758758383601</v>
      </c>
      <c r="K762" s="3">
        <v>1.07428639622056</v>
      </c>
      <c r="L762" s="3">
        <v>36.920963722267999</v>
      </c>
      <c r="M762" s="6" t="s">
        <v>100</v>
      </c>
      <c r="N762" s="6" t="s">
        <v>192</v>
      </c>
    </row>
    <row r="763" spans="1:14" x14ac:dyDescent="0.2">
      <c r="A763" s="5" t="str">
        <f t="shared" si="12"/>
        <v>Urology - Kidney and unsp. urinary organs11996-20006</v>
      </c>
      <c r="B763" s="3" t="s">
        <v>43</v>
      </c>
      <c r="C763" s="3">
        <v>1</v>
      </c>
      <c r="D763" s="3" t="s">
        <v>156</v>
      </c>
      <c r="E763" s="3">
        <v>6</v>
      </c>
      <c r="F763" s="3">
        <v>15736</v>
      </c>
      <c r="G763" s="3">
        <v>13.217089912277901</v>
      </c>
      <c r="H763" s="3">
        <v>11.939359680747</v>
      </c>
      <c r="I763" s="3">
        <v>11.7528119657893</v>
      </c>
      <c r="J763" s="3">
        <v>12.125907395704701</v>
      </c>
      <c r="K763" s="3">
        <v>0</v>
      </c>
      <c r="L763" s="3">
        <v>180.82485733201599</v>
      </c>
      <c r="M763" s="6" t="s">
        <v>100</v>
      </c>
      <c r="N763" s="6" t="s">
        <v>192</v>
      </c>
    </row>
    <row r="764" spans="1:14" x14ac:dyDescent="0.2">
      <c r="A764" s="5" t="str">
        <f t="shared" si="12"/>
        <v>Urology - Kidney and unsp. urinary organs12001-20051</v>
      </c>
      <c r="B764" s="3" t="s">
        <v>47</v>
      </c>
      <c r="C764" s="3">
        <v>1</v>
      </c>
      <c r="D764" s="3" t="s">
        <v>156</v>
      </c>
      <c r="E764" s="3">
        <v>1</v>
      </c>
      <c r="F764" s="3">
        <v>3627</v>
      </c>
      <c r="G764" s="3">
        <v>14.730426493973701</v>
      </c>
      <c r="H764" s="3">
        <v>12.1863666327788</v>
      </c>
      <c r="I764" s="3">
        <v>11.7897631409925</v>
      </c>
      <c r="J764" s="3">
        <v>12.582970124565099</v>
      </c>
      <c r="K764" s="3">
        <v>1</v>
      </c>
      <c r="L764" s="3">
        <v>0</v>
      </c>
      <c r="M764" s="6" t="s">
        <v>100</v>
      </c>
      <c r="N764" s="6" t="s">
        <v>192</v>
      </c>
    </row>
    <row r="765" spans="1:14" x14ac:dyDescent="0.2">
      <c r="A765" s="5" t="str">
        <f t="shared" si="12"/>
        <v>Urology - Kidney and unsp. urinary organs12001-20052</v>
      </c>
      <c r="B765" s="3" t="s">
        <v>47</v>
      </c>
      <c r="C765" s="3">
        <v>1</v>
      </c>
      <c r="D765" s="3" t="s">
        <v>156</v>
      </c>
      <c r="E765" s="3">
        <v>2</v>
      </c>
      <c r="F765" s="3">
        <v>3939</v>
      </c>
      <c r="G765" s="3">
        <v>16.138399373146701</v>
      </c>
      <c r="H765" s="3">
        <v>12.691707182899</v>
      </c>
      <c r="I765" s="3">
        <v>12.295353293135401</v>
      </c>
      <c r="J765" s="3">
        <v>13.088061072662599</v>
      </c>
      <c r="K765" s="3">
        <v>1.0414676962664999</v>
      </c>
      <c r="L765" s="3">
        <v>27.427995348408</v>
      </c>
      <c r="M765" s="6" t="s">
        <v>100</v>
      </c>
      <c r="N765" s="6" t="s">
        <v>192</v>
      </c>
    </row>
    <row r="766" spans="1:14" x14ac:dyDescent="0.2">
      <c r="A766" s="5" t="str">
        <f t="shared" si="12"/>
        <v>Urology - Kidney and unsp. urinary organs12001-20053</v>
      </c>
      <c r="B766" s="3" t="s">
        <v>47</v>
      </c>
      <c r="C766" s="3">
        <v>1</v>
      </c>
      <c r="D766" s="3" t="s">
        <v>156</v>
      </c>
      <c r="E766" s="3">
        <v>3</v>
      </c>
      <c r="F766" s="3">
        <v>3896</v>
      </c>
      <c r="G766" s="3">
        <v>16.011006498471399</v>
      </c>
      <c r="H766" s="3">
        <v>13.210177489079101</v>
      </c>
      <c r="I766" s="3">
        <v>12.795361727252599</v>
      </c>
      <c r="J766" s="3">
        <v>13.6249932509056</v>
      </c>
      <c r="K766" s="3">
        <v>1.08401280604397</v>
      </c>
      <c r="L766" s="3">
        <v>48.483937122172001</v>
      </c>
      <c r="M766" s="6" t="s">
        <v>100</v>
      </c>
      <c r="N766" s="6" t="s">
        <v>192</v>
      </c>
    </row>
    <row r="767" spans="1:14" x14ac:dyDescent="0.2">
      <c r="A767" s="5" t="str">
        <f t="shared" si="12"/>
        <v>Urology - Kidney and unsp. urinary organs12001-20054</v>
      </c>
      <c r="B767" s="3" t="s">
        <v>47</v>
      </c>
      <c r="C767" s="3">
        <v>1</v>
      </c>
      <c r="D767" s="3" t="s">
        <v>156</v>
      </c>
      <c r="E767" s="3">
        <v>4</v>
      </c>
      <c r="F767" s="3">
        <v>3693</v>
      </c>
      <c r="G767" s="3">
        <v>15.157088259729001</v>
      </c>
      <c r="H767" s="3">
        <v>13.7447546753016</v>
      </c>
      <c r="I767" s="3">
        <v>13.301448878576</v>
      </c>
      <c r="J767" s="3">
        <v>14.1880604720272</v>
      </c>
      <c r="K767" s="3">
        <v>1.12787962889046</v>
      </c>
      <c r="L767" s="3">
        <v>74.147911254449994</v>
      </c>
      <c r="M767" s="6" t="s">
        <v>100</v>
      </c>
      <c r="N767" s="6" t="s">
        <v>192</v>
      </c>
    </row>
    <row r="768" spans="1:14" x14ac:dyDescent="0.2">
      <c r="A768" s="5" t="str">
        <f t="shared" si="12"/>
        <v>Urology - Kidney and unsp. urinary organs12001-20055</v>
      </c>
      <c r="B768" s="3" t="s">
        <v>47</v>
      </c>
      <c r="C768" s="3">
        <v>1</v>
      </c>
      <c r="D768" s="3" t="s">
        <v>156</v>
      </c>
      <c r="E768" s="3">
        <v>5</v>
      </c>
      <c r="F768" s="3">
        <v>3198</v>
      </c>
      <c r="G768" s="3">
        <v>13.079903856571599</v>
      </c>
      <c r="H768" s="3">
        <v>13.731807679790901</v>
      </c>
      <c r="I768" s="3">
        <v>13.2558760658273</v>
      </c>
      <c r="J768" s="3">
        <v>14.2077392937545</v>
      </c>
      <c r="K768" s="3">
        <v>1.1268172125114999</v>
      </c>
      <c r="L768" s="3">
        <v>63.043886766893998</v>
      </c>
      <c r="M768" s="6" t="s">
        <v>100</v>
      </c>
      <c r="N768" s="6" t="s">
        <v>192</v>
      </c>
    </row>
    <row r="769" spans="1:14" x14ac:dyDescent="0.2">
      <c r="A769" s="5" t="str">
        <f t="shared" si="12"/>
        <v>Urology - Kidney and unsp. urinary organs12001-20056</v>
      </c>
      <c r="B769" s="3" t="s">
        <v>47</v>
      </c>
      <c r="C769" s="3">
        <v>1</v>
      </c>
      <c r="D769" s="3" t="s">
        <v>156</v>
      </c>
      <c r="E769" s="3">
        <v>6</v>
      </c>
      <c r="F769" s="3">
        <v>18353</v>
      </c>
      <c r="G769" s="3">
        <v>15.021532117702099</v>
      </c>
      <c r="H769" s="3">
        <v>13.053807246037</v>
      </c>
      <c r="I769" s="3">
        <v>12.8649473550712</v>
      </c>
      <c r="J769" s="3">
        <v>13.242667137002799</v>
      </c>
      <c r="K769" s="3">
        <v>0</v>
      </c>
      <c r="L769" s="3">
        <v>213.10373049192398</v>
      </c>
      <c r="M769" s="6" t="s">
        <v>100</v>
      </c>
      <c r="N769" s="6" t="s">
        <v>192</v>
      </c>
    </row>
    <row r="770" spans="1:14" x14ac:dyDescent="0.2">
      <c r="A770" s="5" t="str">
        <f t="shared" si="12"/>
        <v>Urology - Kidney and unsp. urinary organs12006-20101</v>
      </c>
      <c r="B770" s="3" t="s">
        <v>48</v>
      </c>
      <c r="C770" s="3">
        <v>1</v>
      </c>
      <c r="D770" s="3" t="s">
        <v>156</v>
      </c>
      <c r="E770" s="3">
        <v>1</v>
      </c>
      <c r="F770" s="3">
        <v>4640</v>
      </c>
      <c r="G770" s="3">
        <v>18.165080967325</v>
      </c>
      <c r="H770" s="3">
        <v>13.8512189296735</v>
      </c>
      <c r="I770" s="3">
        <v>13.452666854472501</v>
      </c>
      <c r="J770" s="3">
        <v>14.2497710048745</v>
      </c>
      <c r="K770" s="3">
        <v>1</v>
      </c>
      <c r="L770" s="3">
        <v>0</v>
      </c>
      <c r="M770" s="6" t="s">
        <v>100</v>
      </c>
      <c r="N770" s="6" t="s">
        <v>192</v>
      </c>
    </row>
    <row r="771" spans="1:14" x14ac:dyDescent="0.2">
      <c r="A771" s="5" t="str">
        <f t="shared" si="12"/>
        <v>Urology - Kidney and unsp. urinary organs12006-20102</v>
      </c>
      <c r="B771" s="3" t="s">
        <v>48</v>
      </c>
      <c r="C771" s="3">
        <v>1</v>
      </c>
      <c r="D771" s="3" t="s">
        <v>156</v>
      </c>
      <c r="E771" s="3">
        <v>2</v>
      </c>
      <c r="F771" s="3">
        <v>5087</v>
      </c>
      <c r="G771" s="3">
        <v>20.079648350766899</v>
      </c>
      <c r="H771" s="3">
        <v>14.711606487903699</v>
      </c>
      <c r="I771" s="3">
        <v>14.3073236531408</v>
      </c>
      <c r="J771" s="3">
        <v>15.1158893226666</v>
      </c>
      <c r="K771" s="3">
        <v>1.0621163785366901</v>
      </c>
      <c r="L771" s="3">
        <v>54.664777413449997</v>
      </c>
      <c r="M771" s="6" t="s">
        <v>100</v>
      </c>
      <c r="N771" s="6" t="s">
        <v>192</v>
      </c>
    </row>
    <row r="772" spans="1:14" x14ac:dyDescent="0.2">
      <c r="A772" s="5" t="str">
        <f t="shared" si="12"/>
        <v>Urology - Kidney and unsp. urinary organs12006-20103</v>
      </c>
      <c r="B772" s="3" t="s">
        <v>48</v>
      </c>
      <c r="C772" s="3">
        <v>1</v>
      </c>
      <c r="D772" s="3" t="s">
        <v>156</v>
      </c>
      <c r="E772" s="3">
        <v>3</v>
      </c>
      <c r="F772" s="3">
        <v>4898</v>
      </c>
      <c r="G772" s="3">
        <v>19.3785100552826</v>
      </c>
      <c r="H772" s="3">
        <v>15.3276274444643</v>
      </c>
      <c r="I772" s="3">
        <v>14.8983662627555</v>
      </c>
      <c r="J772" s="3">
        <v>15.756888626173099</v>
      </c>
      <c r="K772" s="3">
        <v>1.1065905118016699</v>
      </c>
      <c r="L772" s="3">
        <v>79.288727986832001</v>
      </c>
      <c r="M772" s="6" t="s">
        <v>100</v>
      </c>
      <c r="N772" s="6" t="s">
        <v>192</v>
      </c>
    </row>
    <row r="773" spans="1:14" x14ac:dyDescent="0.2">
      <c r="A773" s="5" t="str">
        <f t="shared" si="12"/>
        <v>Urology - Kidney and unsp. urinary organs12006-20104</v>
      </c>
      <c r="B773" s="3" t="s">
        <v>48</v>
      </c>
      <c r="C773" s="3">
        <v>1</v>
      </c>
      <c r="D773" s="3" t="s">
        <v>156</v>
      </c>
      <c r="E773" s="3">
        <v>4</v>
      </c>
      <c r="F773" s="3">
        <v>4584</v>
      </c>
      <c r="G773" s="3">
        <v>18.144885725021801</v>
      </c>
      <c r="H773" s="3">
        <v>16.1834693432953</v>
      </c>
      <c r="I773" s="3">
        <v>15.7149738728692</v>
      </c>
      <c r="J773" s="3">
        <v>16.651964813721399</v>
      </c>
      <c r="K773" s="3">
        <v>1.1683787127662399</v>
      </c>
      <c r="L773" s="3">
        <v>118.823980851204</v>
      </c>
      <c r="M773" s="6" t="s">
        <v>100</v>
      </c>
      <c r="N773" s="6" t="s">
        <v>192</v>
      </c>
    </row>
    <row r="774" spans="1:14" x14ac:dyDescent="0.2">
      <c r="A774" s="5" t="str">
        <f t="shared" si="12"/>
        <v>Urology - Kidney and unsp. urinary organs12006-20105</v>
      </c>
      <c r="B774" s="3" t="s">
        <v>48</v>
      </c>
      <c r="C774" s="3">
        <v>1</v>
      </c>
      <c r="D774" s="3" t="s">
        <v>156</v>
      </c>
      <c r="E774" s="3">
        <v>5</v>
      </c>
      <c r="F774" s="3">
        <v>3938</v>
      </c>
      <c r="G774" s="3">
        <v>15.6131937116812</v>
      </c>
      <c r="H774" s="3">
        <v>16.475033043081901</v>
      </c>
      <c r="I774" s="3">
        <v>15.960462987394999</v>
      </c>
      <c r="J774" s="3">
        <v>16.9896030987688</v>
      </c>
      <c r="K774" s="3">
        <v>1.1894283908679899</v>
      </c>
      <c r="L774" s="3">
        <v>114.32195785317199</v>
      </c>
      <c r="M774" s="6" t="s">
        <v>100</v>
      </c>
      <c r="N774" s="6" t="s">
        <v>192</v>
      </c>
    </row>
    <row r="775" spans="1:14" x14ac:dyDescent="0.2">
      <c r="A775" s="5" t="str">
        <f t="shared" si="12"/>
        <v>Urology - Kidney and unsp. urinary organs12006-20106</v>
      </c>
      <c r="B775" s="3" t="s">
        <v>48</v>
      </c>
      <c r="C775" s="3">
        <v>1</v>
      </c>
      <c r="D775" s="3" t="s">
        <v>156</v>
      </c>
      <c r="E775" s="3">
        <v>6</v>
      </c>
      <c r="F775" s="3">
        <v>23147</v>
      </c>
      <c r="G775" s="3">
        <v>18.277994645535401</v>
      </c>
      <c r="H775" s="3">
        <v>15.2117223910465</v>
      </c>
      <c r="I775" s="3">
        <v>15.0157535128243</v>
      </c>
      <c r="J775" s="3">
        <v>15.4076912692687</v>
      </c>
      <c r="K775" s="3">
        <v>0</v>
      </c>
      <c r="L775" s="3">
        <v>367.09944410465801</v>
      </c>
      <c r="M775" s="6" t="s">
        <v>100</v>
      </c>
      <c r="N775" s="6" t="s">
        <v>192</v>
      </c>
    </row>
    <row r="776" spans="1:14" x14ac:dyDescent="0.2">
      <c r="A776" s="5" t="str">
        <f t="shared" si="12"/>
        <v>Urology - Kidney and unsp. urinary organs21996-20001</v>
      </c>
      <c r="B776" s="3" t="s">
        <v>43</v>
      </c>
      <c r="C776" s="3">
        <v>2</v>
      </c>
      <c r="D776" s="3" t="s">
        <v>156</v>
      </c>
      <c r="E776" s="3">
        <v>1</v>
      </c>
      <c r="F776" s="3">
        <v>1653</v>
      </c>
      <c r="G776" s="3">
        <v>6.7442446562265097</v>
      </c>
      <c r="H776" s="3">
        <v>5.1081926343759898</v>
      </c>
      <c r="I776" s="3">
        <v>4.8619365831977399</v>
      </c>
      <c r="J776" s="3">
        <v>5.3544486855542504</v>
      </c>
      <c r="K776" s="3">
        <v>1</v>
      </c>
      <c r="L776" s="3">
        <v>0</v>
      </c>
      <c r="M776" s="6" t="s">
        <v>100</v>
      </c>
      <c r="N776" s="6" t="s">
        <v>192</v>
      </c>
    </row>
    <row r="777" spans="1:14" x14ac:dyDescent="0.2">
      <c r="A777" s="5" t="str">
        <f t="shared" si="12"/>
        <v>Urology - Kidney and unsp. urinary organs21996-20002</v>
      </c>
      <c r="B777" s="3" t="s">
        <v>43</v>
      </c>
      <c r="C777" s="3">
        <v>2</v>
      </c>
      <c r="D777" s="3" t="s">
        <v>156</v>
      </c>
      <c r="E777" s="3">
        <v>2</v>
      </c>
      <c r="F777" s="3">
        <v>1934</v>
      </c>
      <c r="G777" s="3">
        <v>7.7848972510296104</v>
      </c>
      <c r="H777" s="3">
        <v>5.6131493594314197</v>
      </c>
      <c r="I777" s="3">
        <v>5.3629798165886999</v>
      </c>
      <c r="J777" s="3">
        <v>5.8633189022741403</v>
      </c>
      <c r="K777" s="3">
        <v>1.0988523262919401</v>
      </c>
      <c r="L777" s="3">
        <v>37.973286535252001</v>
      </c>
      <c r="M777" s="6" t="s">
        <v>100</v>
      </c>
      <c r="N777" s="6" t="s">
        <v>192</v>
      </c>
    </row>
    <row r="778" spans="1:14" x14ac:dyDescent="0.2">
      <c r="A778" s="5" t="str">
        <f t="shared" si="12"/>
        <v>Urology - Kidney and unsp. urinary organs21996-20003</v>
      </c>
      <c r="B778" s="3" t="s">
        <v>43</v>
      </c>
      <c r="C778" s="3">
        <v>2</v>
      </c>
      <c r="D778" s="3" t="s">
        <v>156</v>
      </c>
      <c r="E778" s="3">
        <v>3</v>
      </c>
      <c r="F778" s="3">
        <v>2027</v>
      </c>
      <c r="G778" s="3">
        <v>8.1134801690453795</v>
      </c>
      <c r="H778" s="3">
        <v>5.9051365523860104</v>
      </c>
      <c r="I778" s="3">
        <v>5.6480619682970099</v>
      </c>
      <c r="J778" s="3">
        <v>6.1622111364750101</v>
      </c>
      <c r="K778" s="3">
        <v>1.15601289439379</v>
      </c>
      <c r="L778" s="3">
        <v>57.453188487146001</v>
      </c>
      <c r="M778" s="6" t="s">
        <v>100</v>
      </c>
      <c r="N778" s="6" t="s">
        <v>192</v>
      </c>
    </row>
    <row r="779" spans="1:14" x14ac:dyDescent="0.2">
      <c r="A779" s="5" t="str">
        <f t="shared" si="12"/>
        <v>Urology - Kidney and unsp. urinary organs21996-20004</v>
      </c>
      <c r="B779" s="3" t="s">
        <v>43</v>
      </c>
      <c r="C779" s="3">
        <v>2</v>
      </c>
      <c r="D779" s="3" t="s">
        <v>156</v>
      </c>
      <c r="E779" s="3">
        <v>4</v>
      </c>
      <c r="F779" s="3">
        <v>2063</v>
      </c>
      <c r="G779" s="3">
        <v>8.1902650580980794</v>
      </c>
      <c r="H779" s="3">
        <v>6.1735068729637801</v>
      </c>
      <c r="I779" s="3">
        <v>5.9071043132873804</v>
      </c>
      <c r="J779" s="3">
        <v>6.4399094326401798</v>
      </c>
      <c r="K779" s="3">
        <v>1.20855013012209</v>
      </c>
      <c r="L779" s="3">
        <v>79.655596299948002</v>
      </c>
      <c r="M779" s="6" t="s">
        <v>100</v>
      </c>
      <c r="N779" s="6" t="s">
        <v>192</v>
      </c>
    </row>
    <row r="780" spans="1:14" x14ac:dyDescent="0.2">
      <c r="A780" s="5" t="str">
        <f t="shared" si="12"/>
        <v>Urology - Kidney and unsp. urinary organs21996-20005</v>
      </c>
      <c r="B780" s="3" t="s">
        <v>43</v>
      </c>
      <c r="C780" s="3">
        <v>2</v>
      </c>
      <c r="D780" s="3" t="s">
        <v>156</v>
      </c>
      <c r="E780" s="3">
        <v>5</v>
      </c>
      <c r="F780" s="3">
        <v>1915</v>
      </c>
      <c r="G780" s="3">
        <v>7.46434925452394</v>
      </c>
      <c r="H780" s="3">
        <v>6.3316457684597296</v>
      </c>
      <c r="I780" s="3">
        <v>6.0480574797238704</v>
      </c>
      <c r="J780" s="3">
        <v>6.6152340571955897</v>
      </c>
      <c r="K780" s="3">
        <v>1.2395080259601801</v>
      </c>
      <c r="L780" s="3">
        <v>75.015344381776004</v>
      </c>
      <c r="M780" s="6" t="s">
        <v>100</v>
      </c>
      <c r="N780" s="6" t="s">
        <v>192</v>
      </c>
    </row>
    <row r="781" spans="1:14" x14ac:dyDescent="0.2">
      <c r="A781" s="5" t="str">
        <f t="shared" si="12"/>
        <v>Urology - Kidney and unsp. urinary organs21996-20006</v>
      </c>
      <c r="B781" s="3" t="s">
        <v>43</v>
      </c>
      <c r="C781" s="3">
        <v>2</v>
      </c>
      <c r="D781" s="3" t="s">
        <v>156</v>
      </c>
      <c r="E781" s="3">
        <v>6</v>
      </c>
      <c r="F781" s="3">
        <v>9592</v>
      </c>
      <c r="G781" s="3">
        <v>7.6625904513402396</v>
      </c>
      <c r="H781" s="3">
        <v>5.8192320384794503</v>
      </c>
      <c r="I781" s="3">
        <v>5.7027746193968998</v>
      </c>
      <c r="J781" s="3">
        <v>5.9356894575619998</v>
      </c>
      <c r="K781" s="3">
        <v>0</v>
      </c>
      <c r="L781" s="3">
        <v>250.097415704122</v>
      </c>
      <c r="M781" s="6" t="s">
        <v>100</v>
      </c>
      <c r="N781" s="6" t="s">
        <v>192</v>
      </c>
    </row>
    <row r="782" spans="1:14" x14ac:dyDescent="0.2">
      <c r="A782" s="5" t="str">
        <f t="shared" si="12"/>
        <v>Urology - Kidney and unsp. urinary organs22001-20051</v>
      </c>
      <c r="B782" s="3" t="s">
        <v>47</v>
      </c>
      <c r="C782" s="3">
        <v>2</v>
      </c>
      <c r="D782" s="3" t="s">
        <v>156</v>
      </c>
      <c r="E782" s="3">
        <v>1</v>
      </c>
      <c r="F782" s="3">
        <v>1983</v>
      </c>
      <c r="G782" s="3">
        <v>7.8820348353346299</v>
      </c>
      <c r="H782" s="3">
        <v>5.7368373913294501</v>
      </c>
      <c r="I782" s="3">
        <v>5.4843339773506399</v>
      </c>
      <c r="J782" s="3">
        <v>5.9893408053082604</v>
      </c>
      <c r="K782" s="3">
        <v>1</v>
      </c>
      <c r="L782" s="3">
        <v>0</v>
      </c>
      <c r="M782" s="6" t="s">
        <v>100</v>
      </c>
      <c r="N782" s="6" t="s">
        <v>192</v>
      </c>
    </row>
    <row r="783" spans="1:14" x14ac:dyDescent="0.2">
      <c r="A783" s="5" t="str">
        <f t="shared" si="12"/>
        <v>Urology - Kidney and unsp. urinary organs22001-20052</v>
      </c>
      <c r="B783" s="3" t="s">
        <v>47</v>
      </c>
      <c r="C783" s="3">
        <v>2</v>
      </c>
      <c r="D783" s="3" t="s">
        <v>156</v>
      </c>
      <c r="E783" s="3">
        <v>2</v>
      </c>
      <c r="F783" s="3">
        <v>2251</v>
      </c>
      <c r="G783" s="3">
        <v>8.8690034790054995</v>
      </c>
      <c r="H783" s="3">
        <v>6.0395541170519396</v>
      </c>
      <c r="I783" s="3">
        <v>5.7900525940690404</v>
      </c>
      <c r="J783" s="3">
        <v>6.2890556400348396</v>
      </c>
      <c r="K783" s="3">
        <v>1.05276717903492</v>
      </c>
      <c r="L783" s="3">
        <v>19.831180027472001</v>
      </c>
      <c r="M783" s="6" t="s">
        <v>100</v>
      </c>
      <c r="N783" s="6" t="s">
        <v>192</v>
      </c>
    </row>
    <row r="784" spans="1:14" x14ac:dyDescent="0.2">
      <c r="A784" s="5" t="str">
        <f t="shared" si="12"/>
        <v>Urology - Kidney and unsp. urinary organs22001-20053</v>
      </c>
      <c r="B784" s="3" t="s">
        <v>47</v>
      </c>
      <c r="C784" s="3">
        <v>2</v>
      </c>
      <c r="D784" s="3" t="s">
        <v>156</v>
      </c>
      <c r="E784" s="3">
        <v>3</v>
      </c>
      <c r="F784" s="3">
        <v>2396</v>
      </c>
      <c r="G784" s="3">
        <v>9.3943340324845597</v>
      </c>
      <c r="H784" s="3">
        <v>6.5451189312372602</v>
      </c>
      <c r="I784" s="3">
        <v>6.2830411477823302</v>
      </c>
      <c r="J784" s="3">
        <v>6.8071967146921901</v>
      </c>
      <c r="K784" s="3">
        <v>1.1408932282322399</v>
      </c>
      <c r="L784" s="3">
        <v>49.013575936852</v>
      </c>
      <c r="M784" s="6" t="s">
        <v>100</v>
      </c>
      <c r="N784" s="6" t="s">
        <v>192</v>
      </c>
    </row>
    <row r="785" spans="1:14" x14ac:dyDescent="0.2">
      <c r="A785" s="5" t="str">
        <f t="shared" si="12"/>
        <v>Urology - Kidney and unsp. urinary organs22001-20054</v>
      </c>
      <c r="B785" s="3" t="s">
        <v>47</v>
      </c>
      <c r="C785" s="3">
        <v>2</v>
      </c>
      <c r="D785" s="3" t="s">
        <v>156</v>
      </c>
      <c r="E785" s="3">
        <v>4</v>
      </c>
      <c r="F785" s="3">
        <v>2263</v>
      </c>
      <c r="G785" s="3">
        <v>8.8289034970026599</v>
      </c>
      <c r="H785" s="3">
        <v>6.6436983544694304</v>
      </c>
      <c r="I785" s="3">
        <v>6.36996753332377</v>
      </c>
      <c r="J785" s="3">
        <v>6.9174291756150899</v>
      </c>
      <c r="K785" s="3">
        <v>1.15807681153916</v>
      </c>
      <c r="L785" s="3">
        <v>47.599872136691999</v>
      </c>
      <c r="M785" s="6" t="s">
        <v>100</v>
      </c>
      <c r="N785" s="6" t="s">
        <v>192</v>
      </c>
    </row>
    <row r="786" spans="1:14" x14ac:dyDescent="0.2">
      <c r="A786" s="5" t="str">
        <f t="shared" si="12"/>
        <v>Urology - Kidney and unsp. urinary organs22001-20055</v>
      </c>
      <c r="B786" s="3" t="s">
        <v>47</v>
      </c>
      <c r="C786" s="3">
        <v>2</v>
      </c>
      <c r="D786" s="3" t="s">
        <v>156</v>
      </c>
      <c r="E786" s="3">
        <v>5</v>
      </c>
      <c r="F786" s="3">
        <v>2165</v>
      </c>
      <c r="G786" s="3">
        <v>8.4320342210506301</v>
      </c>
      <c r="H786" s="3">
        <v>7.4406655344753503</v>
      </c>
      <c r="I786" s="3">
        <v>7.1272367315391998</v>
      </c>
      <c r="J786" s="3">
        <v>7.7540943374114999</v>
      </c>
      <c r="K786" s="3">
        <v>1.29699781027802</v>
      </c>
      <c r="L786" s="3">
        <v>84.715827385476004</v>
      </c>
      <c r="M786" s="6" t="s">
        <v>100</v>
      </c>
      <c r="N786" s="6" t="s">
        <v>192</v>
      </c>
    </row>
    <row r="787" spans="1:14" x14ac:dyDescent="0.2">
      <c r="A787" s="5" t="str">
        <f t="shared" si="12"/>
        <v>Urology - Kidney and unsp. urinary organs22001-20056</v>
      </c>
      <c r="B787" s="3" t="s">
        <v>47</v>
      </c>
      <c r="C787" s="3">
        <v>2</v>
      </c>
      <c r="D787" s="3" t="s">
        <v>156</v>
      </c>
      <c r="E787" s="3">
        <v>6</v>
      </c>
      <c r="F787" s="3">
        <v>11058</v>
      </c>
      <c r="G787" s="3">
        <v>8.6830641991750799</v>
      </c>
      <c r="H787" s="3">
        <v>6.4389885018974402</v>
      </c>
      <c r="I787" s="3">
        <v>6.3189735299013803</v>
      </c>
      <c r="J787" s="3">
        <v>6.5590034738935001</v>
      </c>
      <c r="K787" s="3">
        <v>0</v>
      </c>
      <c r="L787" s="3">
        <v>201.16045548649203</v>
      </c>
      <c r="M787" s="6" t="s">
        <v>100</v>
      </c>
      <c r="N787" s="6" t="s">
        <v>192</v>
      </c>
    </row>
    <row r="788" spans="1:14" x14ac:dyDescent="0.2">
      <c r="A788" s="5" t="str">
        <f t="shared" si="12"/>
        <v>Urology - Kidney and unsp. urinary organs22006-20101</v>
      </c>
      <c r="B788" s="3" t="s">
        <v>48</v>
      </c>
      <c r="C788" s="3">
        <v>2</v>
      </c>
      <c r="D788" s="3" t="s">
        <v>156</v>
      </c>
      <c r="E788" s="3">
        <v>1</v>
      </c>
      <c r="F788" s="3">
        <v>2540</v>
      </c>
      <c r="G788" s="3">
        <v>9.7993985947045097</v>
      </c>
      <c r="H788" s="3">
        <v>6.6868089063394303</v>
      </c>
      <c r="I788" s="3">
        <v>6.4267581475714204</v>
      </c>
      <c r="J788" s="3">
        <v>6.9468596651074401</v>
      </c>
      <c r="K788" s="3">
        <v>1</v>
      </c>
      <c r="L788" s="3">
        <v>0</v>
      </c>
      <c r="M788" s="6" t="s">
        <v>100</v>
      </c>
      <c r="N788" s="6" t="s">
        <v>192</v>
      </c>
    </row>
    <row r="789" spans="1:14" x14ac:dyDescent="0.2">
      <c r="A789" s="5" t="str">
        <f t="shared" si="12"/>
        <v>Urology - Kidney and unsp. urinary organs22006-20102</v>
      </c>
      <c r="B789" s="3" t="s">
        <v>48</v>
      </c>
      <c r="C789" s="3">
        <v>2</v>
      </c>
      <c r="D789" s="3" t="s">
        <v>156</v>
      </c>
      <c r="E789" s="3">
        <v>2</v>
      </c>
      <c r="F789" s="3">
        <v>2861</v>
      </c>
      <c r="G789" s="3">
        <v>10.9430357044366</v>
      </c>
      <c r="H789" s="3">
        <v>7.1427825794653099</v>
      </c>
      <c r="I789" s="3">
        <v>6.8810459091654401</v>
      </c>
      <c r="J789" s="3">
        <v>7.4045192497651797</v>
      </c>
      <c r="K789" s="3">
        <v>1.06819002599186</v>
      </c>
      <c r="L789" s="3">
        <v>24.775669562726002</v>
      </c>
      <c r="M789" s="6" t="s">
        <v>100</v>
      </c>
      <c r="N789" s="6" t="s">
        <v>192</v>
      </c>
    </row>
    <row r="790" spans="1:14" x14ac:dyDescent="0.2">
      <c r="A790" s="5" t="str">
        <f t="shared" si="12"/>
        <v>Urology - Kidney and unsp. urinary organs22006-20103</v>
      </c>
      <c r="B790" s="3" t="s">
        <v>48</v>
      </c>
      <c r="C790" s="3">
        <v>2</v>
      </c>
      <c r="D790" s="3" t="s">
        <v>156</v>
      </c>
      <c r="E790" s="3">
        <v>3</v>
      </c>
      <c r="F790" s="3">
        <v>3121</v>
      </c>
      <c r="G790" s="3">
        <v>11.915210734303001</v>
      </c>
      <c r="H790" s="3">
        <v>8.0080069627048207</v>
      </c>
      <c r="I790" s="3">
        <v>7.7270539916394503</v>
      </c>
      <c r="J790" s="3">
        <v>8.2889599337701902</v>
      </c>
      <c r="K790" s="3">
        <v>1.19758274460525</v>
      </c>
      <c r="L790" s="3">
        <v>93.034722717164001</v>
      </c>
      <c r="M790" s="6" t="s">
        <v>100</v>
      </c>
      <c r="N790" s="6" t="s">
        <v>192</v>
      </c>
    </row>
    <row r="791" spans="1:14" x14ac:dyDescent="0.2">
      <c r="A791" s="5" t="str">
        <f t="shared" ref="A791:A854" si="13">D791&amp;C791&amp;B791&amp;E791</f>
        <v>Urology - Kidney and unsp. urinary organs22006-20104</v>
      </c>
      <c r="B791" s="3" t="s">
        <v>48</v>
      </c>
      <c r="C791" s="3">
        <v>2</v>
      </c>
      <c r="D791" s="3" t="s">
        <v>156</v>
      </c>
      <c r="E791" s="3">
        <v>4</v>
      </c>
      <c r="F791" s="3">
        <v>2992</v>
      </c>
      <c r="G791" s="3">
        <v>11.4086807553706</v>
      </c>
      <c r="H791" s="3">
        <v>8.5456149727585604</v>
      </c>
      <c r="I791" s="3">
        <v>8.2394055164960296</v>
      </c>
      <c r="J791" s="3">
        <v>8.8518244290210895</v>
      </c>
      <c r="K791" s="3">
        <v>1.2779810358655399</v>
      </c>
      <c r="L791" s="3">
        <v>112.43715028487399</v>
      </c>
      <c r="M791" s="6" t="s">
        <v>100</v>
      </c>
      <c r="N791" s="6" t="s">
        <v>192</v>
      </c>
    </row>
    <row r="792" spans="1:14" x14ac:dyDescent="0.2">
      <c r="A792" s="5" t="str">
        <f t="shared" si="13"/>
        <v>Urology - Kidney and unsp. urinary organs22006-20105</v>
      </c>
      <c r="B792" s="3" t="s">
        <v>48</v>
      </c>
      <c r="C792" s="3">
        <v>2</v>
      </c>
      <c r="D792" s="3" t="s">
        <v>156</v>
      </c>
      <c r="E792" s="3">
        <v>5</v>
      </c>
      <c r="F792" s="3">
        <v>2584</v>
      </c>
      <c r="G792" s="3">
        <v>9.8414127180378497</v>
      </c>
      <c r="H792" s="3">
        <v>8.8739403559787906</v>
      </c>
      <c r="I792" s="3">
        <v>8.5317826526932592</v>
      </c>
      <c r="J792" s="3">
        <v>9.2160980592643202</v>
      </c>
      <c r="K792" s="3">
        <v>1.32708149436809</v>
      </c>
      <c r="L792" s="3">
        <v>109.475546283784</v>
      </c>
      <c r="M792" s="6" t="s">
        <v>100</v>
      </c>
      <c r="N792" s="6" t="s">
        <v>192</v>
      </c>
    </row>
    <row r="793" spans="1:14" x14ac:dyDescent="0.2">
      <c r="A793" s="5" t="str">
        <f t="shared" si="13"/>
        <v>Urology - Kidney and unsp. urinary organs22006-20106</v>
      </c>
      <c r="B793" s="3" t="s">
        <v>48</v>
      </c>
      <c r="C793" s="3">
        <v>2</v>
      </c>
      <c r="D793" s="3" t="s">
        <v>156</v>
      </c>
      <c r="E793" s="3">
        <v>6</v>
      </c>
      <c r="F793" s="3">
        <v>14098</v>
      </c>
      <c r="G793" s="3">
        <v>10.783243219416301</v>
      </c>
      <c r="H793" s="3">
        <v>7.7760506897703801</v>
      </c>
      <c r="I793" s="3">
        <v>7.6476887116377998</v>
      </c>
      <c r="J793" s="3">
        <v>7.9044126679029603</v>
      </c>
      <c r="K793" s="3">
        <v>0</v>
      </c>
      <c r="L793" s="3">
        <v>339.723088848548</v>
      </c>
      <c r="M793" s="6" t="s">
        <v>100</v>
      </c>
      <c r="N793" s="6" t="s">
        <v>192</v>
      </c>
    </row>
    <row r="794" spans="1:14" x14ac:dyDescent="0.2">
      <c r="A794" s="5" t="str">
        <f t="shared" si="13"/>
        <v>Urology - Kidney and unsp. urinary organs31996-20001</v>
      </c>
      <c r="B794" s="3" t="s">
        <v>43</v>
      </c>
      <c r="C794" s="3">
        <v>3</v>
      </c>
      <c r="D794" s="3" t="s">
        <v>156</v>
      </c>
      <c r="E794" s="3">
        <v>1</v>
      </c>
      <c r="F794" s="3">
        <v>4683</v>
      </c>
      <c r="G794" s="3">
        <v>9.7379266708544794</v>
      </c>
      <c r="H794" s="3">
        <v>7.9232809329700498</v>
      </c>
      <c r="I794" s="3">
        <v>7.6963472051582</v>
      </c>
      <c r="J794" s="3">
        <v>8.1502146607819004</v>
      </c>
      <c r="K794" s="3">
        <v>1</v>
      </c>
      <c r="L794" s="3">
        <v>0</v>
      </c>
      <c r="M794" s="6" t="s">
        <v>100</v>
      </c>
      <c r="N794" s="6" t="s">
        <v>192</v>
      </c>
    </row>
    <row r="795" spans="1:14" x14ac:dyDescent="0.2">
      <c r="A795" s="5" t="str">
        <f t="shared" si="13"/>
        <v>Urology - Kidney and unsp. urinary organs31996-20002</v>
      </c>
      <c r="B795" s="3" t="s">
        <v>43</v>
      </c>
      <c r="C795" s="3">
        <v>3</v>
      </c>
      <c r="D795" s="3" t="s">
        <v>156</v>
      </c>
      <c r="E795" s="3">
        <v>2</v>
      </c>
      <c r="F795" s="3">
        <v>5263</v>
      </c>
      <c r="G795" s="3">
        <v>10.856863344704401</v>
      </c>
      <c r="H795" s="3">
        <v>8.4896302005302005</v>
      </c>
      <c r="I795" s="3">
        <v>8.2602646659415804</v>
      </c>
      <c r="J795" s="3">
        <v>8.7189957351188205</v>
      </c>
      <c r="K795" s="3">
        <v>1.07147913501381</v>
      </c>
      <c r="L795" s="3">
        <v>73.254912404029994</v>
      </c>
      <c r="M795" s="6" t="s">
        <v>100</v>
      </c>
      <c r="N795" s="6" t="s">
        <v>192</v>
      </c>
    </row>
    <row r="796" spans="1:14" x14ac:dyDescent="0.2">
      <c r="A796" s="5" t="str">
        <f t="shared" si="13"/>
        <v>Urology - Kidney and unsp. urinary organs31996-20003</v>
      </c>
      <c r="B796" s="3" t="s">
        <v>43</v>
      </c>
      <c r="C796" s="3">
        <v>3</v>
      </c>
      <c r="D796" s="3" t="s">
        <v>156</v>
      </c>
      <c r="E796" s="3">
        <v>3</v>
      </c>
      <c r="F796" s="3">
        <v>5358</v>
      </c>
      <c r="G796" s="3">
        <v>11.0108179539627</v>
      </c>
      <c r="H796" s="3">
        <v>8.6964029428936094</v>
      </c>
      <c r="I796" s="3">
        <v>8.4635432228172096</v>
      </c>
      <c r="J796" s="3">
        <v>8.9292626629700091</v>
      </c>
      <c r="K796" s="3">
        <v>1.09757599364002</v>
      </c>
      <c r="L796" s="3">
        <v>103.868063142248</v>
      </c>
      <c r="M796" s="6" t="s">
        <v>100</v>
      </c>
      <c r="N796" s="6" t="s">
        <v>192</v>
      </c>
    </row>
    <row r="797" spans="1:14" x14ac:dyDescent="0.2">
      <c r="A797" s="5" t="str">
        <f t="shared" si="13"/>
        <v>Urology - Kidney and unsp. urinary organs31996-20004</v>
      </c>
      <c r="B797" s="3" t="s">
        <v>43</v>
      </c>
      <c r="C797" s="3">
        <v>3</v>
      </c>
      <c r="D797" s="3" t="s">
        <v>156</v>
      </c>
      <c r="E797" s="3">
        <v>4</v>
      </c>
      <c r="F797" s="3">
        <v>5219</v>
      </c>
      <c r="G797" s="3">
        <v>10.651968868166801</v>
      </c>
      <c r="H797" s="3">
        <v>8.8671433467062304</v>
      </c>
      <c r="I797" s="3">
        <v>8.6265707520252199</v>
      </c>
      <c r="J797" s="3">
        <v>9.1077159413872408</v>
      </c>
      <c r="K797" s="3">
        <v>1.1191251984779</v>
      </c>
      <c r="L797" s="3">
        <v>123.17095914122</v>
      </c>
      <c r="M797" s="6" t="s">
        <v>100</v>
      </c>
      <c r="N797" s="6" t="s">
        <v>192</v>
      </c>
    </row>
    <row r="798" spans="1:14" x14ac:dyDescent="0.2">
      <c r="A798" s="5" t="str">
        <f t="shared" si="13"/>
        <v>Urology - Kidney and unsp. urinary organs31996-20005</v>
      </c>
      <c r="B798" s="3" t="s">
        <v>43</v>
      </c>
      <c r="C798" s="3">
        <v>3</v>
      </c>
      <c r="D798" s="3" t="s">
        <v>156</v>
      </c>
      <c r="E798" s="3">
        <v>5</v>
      </c>
      <c r="F798" s="3">
        <v>4805</v>
      </c>
      <c r="G798" s="3">
        <v>9.6072834445332198</v>
      </c>
      <c r="H798" s="3">
        <v>8.9268171154334794</v>
      </c>
      <c r="I798" s="3">
        <v>8.6744074316275306</v>
      </c>
      <c r="J798" s="3">
        <v>9.1792267992394301</v>
      </c>
      <c r="K798" s="3">
        <v>1.1266566452651601</v>
      </c>
      <c r="L798" s="3">
        <v>104.74627325913001</v>
      </c>
      <c r="M798" s="6" t="s">
        <v>100</v>
      </c>
      <c r="N798" s="6" t="s">
        <v>192</v>
      </c>
    </row>
    <row r="799" spans="1:14" x14ac:dyDescent="0.2">
      <c r="A799" s="5" t="str">
        <f t="shared" si="13"/>
        <v>Urology - Kidney and unsp. urinary organs31996-20006</v>
      </c>
      <c r="B799" s="3" t="s">
        <v>43</v>
      </c>
      <c r="C799" s="3">
        <v>3</v>
      </c>
      <c r="D799" s="3" t="s">
        <v>156</v>
      </c>
      <c r="E799" s="3">
        <v>6</v>
      </c>
      <c r="F799" s="3">
        <v>25328</v>
      </c>
      <c r="G799" s="3">
        <v>10.3702306218015</v>
      </c>
      <c r="H799" s="3">
        <v>8.5770672222661304</v>
      </c>
      <c r="I799" s="3">
        <v>8.4714354815950905</v>
      </c>
      <c r="J799" s="3">
        <v>8.6826989629371703</v>
      </c>
      <c r="K799" s="3">
        <v>0</v>
      </c>
      <c r="L799" s="3">
        <v>405.04020794662802</v>
      </c>
      <c r="M799" s="6" t="s">
        <v>100</v>
      </c>
      <c r="N799" s="6" t="s">
        <v>192</v>
      </c>
    </row>
    <row r="800" spans="1:14" x14ac:dyDescent="0.2">
      <c r="A800" s="5" t="str">
        <f t="shared" si="13"/>
        <v>Urology - Kidney and unsp. urinary organs32001-20051</v>
      </c>
      <c r="B800" s="3" t="s">
        <v>47</v>
      </c>
      <c r="C800" s="3">
        <v>3</v>
      </c>
      <c r="D800" s="3" t="s">
        <v>156</v>
      </c>
      <c r="E800" s="3">
        <v>1</v>
      </c>
      <c r="F800" s="3">
        <v>5610</v>
      </c>
      <c r="G800" s="3">
        <v>11.2693636443459</v>
      </c>
      <c r="H800" s="3">
        <v>8.7123860758890608</v>
      </c>
      <c r="I800" s="3">
        <v>8.4843981996776598</v>
      </c>
      <c r="J800" s="3">
        <v>8.9403739521004599</v>
      </c>
      <c r="K800" s="3">
        <v>1</v>
      </c>
      <c r="L800" s="3">
        <v>0</v>
      </c>
      <c r="M800" s="6" t="s">
        <v>100</v>
      </c>
      <c r="N800" s="6" t="s">
        <v>192</v>
      </c>
    </row>
    <row r="801" spans="1:14" x14ac:dyDescent="0.2">
      <c r="A801" s="5" t="str">
        <f t="shared" si="13"/>
        <v>Urology - Kidney and unsp. urinary organs32001-20052</v>
      </c>
      <c r="B801" s="3" t="s">
        <v>47</v>
      </c>
      <c r="C801" s="3">
        <v>3</v>
      </c>
      <c r="D801" s="3" t="s">
        <v>156</v>
      </c>
      <c r="E801" s="3">
        <v>2</v>
      </c>
      <c r="F801" s="3">
        <v>6190</v>
      </c>
      <c r="G801" s="3">
        <v>12.432676254677</v>
      </c>
      <c r="H801" s="3">
        <v>9.1006567895222794</v>
      </c>
      <c r="I801" s="3">
        <v>8.8739401043634594</v>
      </c>
      <c r="J801" s="3">
        <v>9.3273734746810995</v>
      </c>
      <c r="K801" s="3">
        <v>1.0445653705255</v>
      </c>
      <c r="L801" s="3">
        <v>41.934946021004002</v>
      </c>
      <c r="M801" s="6" t="s">
        <v>100</v>
      </c>
      <c r="N801" s="6" t="s">
        <v>192</v>
      </c>
    </row>
    <row r="802" spans="1:14" x14ac:dyDescent="0.2">
      <c r="A802" s="5" t="str">
        <f t="shared" si="13"/>
        <v>Urology - Kidney and unsp. urinary organs32001-20053</v>
      </c>
      <c r="B802" s="3" t="s">
        <v>47</v>
      </c>
      <c r="C802" s="3">
        <v>3</v>
      </c>
      <c r="D802" s="3" t="s">
        <v>156</v>
      </c>
      <c r="E802" s="3">
        <v>3</v>
      </c>
      <c r="F802" s="3">
        <v>6292</v>
      </c>
      <c r="G802" s="3">
        <v>12.624905704474999</v>
      </c>
      <c r="H802" s="3">
        <v>9.5805831705794908</v>
      </c>
      <c r="I802" s="3">
        <v>9.3438529734258893</v>
      </c>
      <c r="J802" s="3">
        <v>9.8173133677330906</v>
      </c>
      <c r="K802" s="3">
        <v>1.09965089782845</v>
      </c>
      <c r="L802" s="3">
        <v>84.574905817301996</v>
      </c>
      <c r="M802" s="6" t="s">
        <v>100</v>
      </c>
      <c r="N802" s="6" t="s">
        <v>192</v>
      </c>
    </row>
    <row r="803" spans="1:14" x14ac:dyDescent="0.2">
      <c r="A803" s="5" t="str">
        <f t="shared" si="13"/>
        <v>Urology - Kidney and unsp. urinary organs32001-20054</v>
      </c>
      <c r="B803" s="3" t="s">
        <v>47</v>
      </c>
      <c r="C803" s="3">
        <v>3</v>
      </c>
      <c r="D803" s="3" t="s">
        <v>156</v>
      </c>
      <c r="E803" s="3">
        <v>4</v>
      </c>
      <c r="F803" s="3">
        <v>5956</v>
      </c>
      <c r="G803" s="3">
        <v>11.9128196019886</v>
      </c>
      <c r="H803" s="3">
        <v>9.8489964085382695</v>
      </c>
      <c r="I803" s="3">
        <v>9.5988635732614807</v>
      </c>
      <c r="J803" s="3">
        <v>10.099129243815099</v>
      </c>
      <c r="K803" s="3">
        <v>1.1304591328654101</v>
      </c>
      <c r="L803" s="3">
        <v>103.79282009911201</v>
      </c>
      <c r="M803" s="6" t="s">
        <v>100</v>
      </c>
      <c r="N803" s="6" t="s">
        <v>192</v>
      </c>
    </row>
    <row r="804" spans="1:14" x14ac:dyDescent="0.2">
      <c r="A804" s="5" t="str">
        <f t="shared" si="13"/>
        <v>Urology - Kidney and unsp. urinary organs32001-20055</v>
      </c>
      <c r="B804" s="3" t="s">
        <v>47</v>
      </c>
      <c r="C804" s="3">
        <v>3</v>
      </c>
      <c r="D804" s="3" t="s">
        <v>156</v>
      </c>
      <c r="E804" s="3">
        <v>5</v>
      </c>
      <c r="F804" s="3">
        <v>5363</v>
      </c>
      <c r="G804" s="3">
        <v>10.699121026210699</v>
      </c>
      <c r="H804" s="3">
        <v>10.281571564410299</v>
      </c>
      <c r="I804" s="3">
        <v>10.0063948533443</v>
      </c>
      <c r="J804" s="3">
        <v>10.5567482754763</v>
      </c>
      <c r="K804" s="3">
        <v>1.1801097282481401</v>
      </c>
      <c r="L804" s="3">
        <v>134.23979958785799</v>
      </c>
      <c r="M804" s="6" t="s">
        <v>100</v>
      </c>
      <c r="N804" s="6" t="s">
        <v>192</v>
      </c>
    </row>
    <row r="805" spans="1:14" x14ac:dyDescent="0.2">
      <c r="A805" s="5" t="str">
        <f t="shared" si="13"/>
        <v>Urology - Kidney and unsp. urinary organs32001-20056</v>
      </c>
      <c r="B805" s="3" t="s">
        <v>47</v>
      </c>
      <c r="C805" s="3">
        <v>3</v>
      </c>
      <c r="D805" s="3" t="s">
        <v>156</v>
      </c>
      <c r="E805" s="3">
        <v>6</v>
      </c>
      <c r="F805" s="3">
        <v>29411</v>
      </c>
      <c r="G805" s="3">
        <v>11.7865915116199</v>
      </c>
      <c r="H805" s="3">
        <v>9.4542495052280096</v>
      </c>
      <c r="I805" s="3">
        <v>9.34619864338665</v>
      </c>
      <c r="J805" s="3">
        <v>9.5623003670693691</v>
      </c>
      <c r="K805" s="3">
        <v>0</v>
      </c>
      <c r="L805" s="3">
        <v>364.54247152527597</v>
      </c>
      <c r="M805" s="6" t="s">
        <v>100</v>
      </c>
      <c r="N805" s="6" t="s">
        <v>192</v>
      </c>
    </row>
    <row r="806" spans="1:14" x14ac:dyDescent="0.2">
      <c r="A806" s="5" t="str">
        <f t="shared" si="13"/>
        <v>Urology - Kidney and unsp. urinary organs32006-20101</v>
      </c>
      <c r="B806" s="3" t="s">
        <v>48</v>
      </c>
      <c r="C806" s="3">
        <v>3</v>
      </c>
      <c r="D806" s="3" t="s">
        <v>156</v>
      </c>
      <c r="E806" s="3">
        <v>1</v>
      </c>
      <c r="F806" s="3">
        <v>7180</v>
      </c>
      <c r="G806" s="3">
        <v>13.9516432159882</v>
      </c>
      <c r="H806" s="3">
        <v>10.050926369868099</v>
      </c>
      <c r="I806" s="3">
        <v>9.8184386914511705</v>
      </c>
      <c r="J806" s="3">
        <v>10.283414048285</v>
      </c>
      <c r="K806" s="3">
        <v>1</v>
      </c>
      <c r="L806" s="3">
        <v>0</v>
      </c>
      <c r="M806" s="6" t="s">
        <v>100</v>
      </c>
      <c r="N806" s="6" t="s">
        <v>192</v>
      </c>
    </row>
    <row r="807" spans="1:14" x14ac:dyDescent="0.2">
      <c r="A807" s="5" t="str">
        <f t="shared" si="13"/>
        <v>Urology - Kidney and unsp. urinary organs32006-20102</v>
      </c>
      <c r="B807" s="3" t="s">
        <v>48</v>
      </c>
      <c r="C807" s="3">
        <v>3</v>
      </c>
      <c r="D807" s="3" t="s">
        <v>156</v>
      </c>
      <c r="E807" s="3">
        <v>2</v>
      </c>
      <c r="F807" s="3">
        <v>7948</v>
      </c>
      <c r="G807" s="3">
        <v>15.4394280138709</v>
      </c>
      <c r="H807" s="3">
        <v>10.656600515760999</v>
      </c>
      <c r="I807" s="3">
        <v>10.422314790805199</v>
      </c>
      <c r="J807" s="3">
        <v>10.890886240716799</v>
      </c>
      <c r="K807" s="3">
        <v>1.0602605295874601</v>
      </c>
      <c r="L807" s="3">
        <v>69.717481179222005</v>
      </c>
      <c r="M807" s="6" t="s">
        <v>100</v>
      </c>
      <c r="N807" s="6" t="s">
        <v>192</v>
      </c>
    </row>
    <row r="808" spans="1:14" x14ac:dyDescent="0.2">
      <c r="A808" s="5" t="str">
        <f t="shared" si="13"/>
        <v>Urology - Kidney and unsp. urinary organs32006-20103</v>
      </c>
      <c r="B808" s="3" t="s">
        <v>48</v>
      </c>
      <c r="C808" s="3">
        <v>3</v>
      </c>
      <c r="D808" s="3" t="s">
        <v>156</v>
      </c>
      <c r="E808" s="3">
        <v>3</v>
      </c>
      <c r="F808" s="3">
        <v>8019</v>
      </c>
      <c r="G808" s="3">
        <v>15.5803033490308</v>
      </c>
      <c r="H808" s="3">
        <v>11.3989595991403</v>
      </c>
      <c r="I808" s="3">
        <v>11.1494649826356</v>
      </c>
      <c r="J808" s="3">
        <v>11.648454215645</v>
      </c>
      <c r="K808" s="3">
        <v>1.1341202969423301</v>
      </c>
      <c r="L808" s="3">
        <v>156.194343580912</v>
      </c>
      <c r="M808" s="6" t="s">
        <v>100</v>
      </c>
      <c r="N808" s="6" t="s">
        <v>192</v>
      </c>
    </row>
    <row r="809" spans="1:14" x14ac:dyDescent="0.2">
      <c r="A809" s="5" t="str">
        <f t="shared" si="13"/>
        <v>Urology - Kidney and unsp. urinary organs32006-20104</v>
      </c>
      <c r="B809" s="3" t="s">
        <v>48</v>
      </c>
      <c r="C809" s="3">
        <v>3</v>
      </c>
      <c r="D809" s="3" t="s">
        <v>156</v>
      </c>
      <c r="E809" s="3">
        <v>4</v>
      </c>
      <c r="F809" s="3">
        <v>7576</v>
      </c>
      <c r="G809" s="3">
        <v>14.713833514721699</v>
      </c>
      <c r="H809" s="3">
        <v>12.0250304112951</v>
      </c>
      <c r="I809" s="3">
        <v>11.754246864942299</v>
      </c>
      <c r="J809" s="3">
        <v>12.2958139576479</v>
      </c>
      <c r="K809" s="3">
        <v>1.1964101585049201</v>
      </c>
      <c r="L809" s="3">
        <v>210.19798561738801</v>
      </c>
      <c r="M809" s="6" t="s">
        <v>100</v>
      </c>
      <c r="N809" s="6" t="s">
        <v>192</v>
      </c>
    </row>
    <row r="810" spans="1:14" x14ac:dyDescent="0.2">
      <c r="A810" s="5" t="str">
        <f t="shared" si="13"/>
        <v>Urology - Kidney and unsp. urinary organs32006-20105</v>
      </c>
      <c r="B810" s="3" t="s">
        <v>48</v>
      </c>
      <c r="C810" s="3">
        <v>3</v>
      </c>
      <c r="D810" s="3" t="s">
        <v>156</v>
      </c>
      <c r="E810" s="3">
        <v>5</v>
      </c>
      <c r="F810" s="3">
        <v>6522</v>
      </c>
      <c r="G810" s="3">
        <v>12.669329660561599</v>
      </c>
      <c r="H810" s="3">
        <v>12.365318807269301</v>
      </c>
      <c r="I810" s="3">
        <v>12.065215354514001</v>
      </c>
      <c r="J810" s="3">
        <v>12.6654222600246</v>
      </c>
      <c r="K810" s="3">
        <v>1.23026657963982</v>
      </c>
      <c r="L810" s="3">
        <v>207.20613345906401</v>
      </c>
      <c r="M810" s="6" t="s">
        <v>100</v>
      </c>
      <c r="N810" s="6" t="s">
        <v>192</v>
      </c>
    </row>
    <row r="811" spans="1:14" x14ac:dyDescent="0.2">
      <c r="A811" s="5" t="str">
        <f t="shared" si="13"/>
        <v>Urology - Kidney and unsp. urinary organs32006-20106</v>
      </c>
      <c r="B811" s="3" t="s">
        <v>48</v>
      </c>
      <c r="C811" s="3">
        <v>3</v>
      </c>
      <c r="D811" s="3" t="s">
        <v>156</v>
      </c>
      <c r="E811" s="3">
        <v>6</v>
      </c>
      <c r="F811" s="3">
        <v>37245</v>
      </c>
      <c r="G811" s="3">
        <v>14.470905352135301</v>
      </c>
      <c r="H811" s="3">
        <v>11.214282271007001</v>
      </c>
      <c r="I811" s="3">
        <v>11.100390180272401</v>
      </c>
      <c r="J811" s="3">
        <v>11.328174361741601</v>
      </c>
      <c r="K811" s="3">
        <v>0</v>
      </c>
      <c r="L811" s="3">
        <v>643.31594383658603</v>
      </c>
      <c r="M811" s="6" t="s">
        <v>100</v>
      </c>
      <c r="N811" s="6" t="s">
        <v>192</v>
      </c>
    </row>
    <row r="812" spans="1:14" x14ac:dyDescent="0.2">
      <c r="A812" s="5" t="str">
        <f t="shared" si="13"/>
        <v>Haematology - Acute Lymphoblastic Leukaemia11996-20001</v>
      </c>
      <c r="B812" s="3" t="s">
        <v>43</v>
      </c>
      <c r="C812" s="3">
        <v>1</v>
      </c>
      <c r="D812" s="3" t="s">
        <v>150</v>
      </c>
      <c r="E812" s="3">
        <v>1</v>
      </c>
      <c r="F812" s="3">
        <v>316</v>
      </c>
      <c r="G812" s="3">
        <v>1.34008851030163</v>
      </c>
      <c r="H812" s="3">
        <v>1.48952299717819</v>
      </c>
      <c r="I812" s="3">
        <v>1.32529025555512</v>
      </c>
      <c r="J812" s="3">
        <v>1.65375573880126</v>
      </c>
      <c r="K812" s="3">
        <v>1</v>
      </c>
      <c r="L812" s="3">
        <v>0</v>
      </c>
      <c r="M812" s="6" t="s">
        <v>100</v>
      </c>
      <c r="N812" s="6" t="s">
        <v>205</v>
      </c>
    </row>
    <row r="813" spans="1:14" x14ac:dyDescent="0.2">
      <c r="A813" s="5" t="str">
        <f t="shared" si="13"/>
        <v>Haematology - Acute Lymphoblastic Leukaemia11996-20002</v>
      </c>
      <c r="B813" s="3" t="s">
        <v>43</v>
      </c>
      <c r="C813" s="3">
        <v>1</v>
      </c>
      <c r="D813" s="3" t="s">
        <v>150</v>
      </c>
      <c r="E813" s="3">
        <v>2</v>
      </c>
      <c r="F813" s="3">
        <v>318</v>
      </c>
      <c r="G813" s="3">
        <v>1.34556050084301</v>
      </c>
      <c r="H813" s="3">
        <v>1.4751066737196801</v>
      </c>
      <c r="I813" s="3">
        <v>1.31297571931996</v>
      </c>
      <c r="J813" s="3">
        <v>1.6372376281194001</v>
      </c>
      <c r="K813" s="3">
        <v>0.990321516696403</v>
      </c>
      <c r="L813" s="3">
        <v>0.13709469189999801</v>
      </c>
      <c r="M813" s="6" t="s">
        <v>100</v>
      </c>
      <c r="N813" s="6" t="s">
        <v>205</v>
      </c>
    </row>
    <row r="814" spans="1:14" x14ac:dyDescent="0.2">
      <c r="A814" s="5" t="str">
        <f t="shared" si="13"/>
        <v>Haematology - Acute Lymphoblastic Leukaemia11996-20003</v>
      </c>
      <c r="B814" s="3" t="s">
        <v>43</v>
      </c>
      <c r="C814" s="3">
        <v>1</v>
      </c>
      <c r="D814" s="3" t="s">
        <v>150</v>
      </c>
      <c r="E814" s="3">
        <v>3</v>
      </c>
      <c r="F814" s="3">
        <v>342</v>
      </c>
      <c r="G814" s="3">
        <v>1.4443713671367799</v>
      </c>
      <c r="H814" s="3">
        <v>1.53622776243616</v>
      </c>
      <c r="I814" s="3">
        <v>1.37341118257825</v>
      </c>
      <c r="J814" s="3">
        <v>1.69904434229407</v>
      </c>
      <c r="K814" s="3">
        <v>1.03135551807286</v>
      </c>
      <c r="L814" s="3">
        <v>3.7428069919559999</v>
      </c>
      <c r="M814" s="6" t="s">
        <v>100</v>
      </c>
      <c r="N814" s="6" t="s">
        <v>205</v>
      </c>
    </row>
    <row r="815" spans="1:14" x14ac:dyDescent="0.2">
      <c r="A815" s="5" t="str">
        <f t="shared" si="13"/>
        <v>Haematology - Acute Lymphoblastic Leukaemia11996-20004</v>
      </c>
      <c r="B815" s="3" t="s">
        <v>43</v>
      </c>
      <c r="C815" s="3">
        <v>1</v>
      </c>
      <c r="D815" s="3" t="s">
        <v>150</v>
      </c>
      <c r="E815" s="3">
        <v>4</v>
      </c>
      <c r="F815" s="3">
        <v>344</v>
      </c>
      <c r="G815" s="3">
        <v>1.4449412083245201</v>
      </c>
      <c r="H815" s="3">
        <v>1.50015358207534</v>
      </c>
      <c r="I815" s="3">
        <v>1.3416231755088099</v>
      </c>
      <c r="J815" s="3">
        <v>1.6586839886418701</v>
      </c>
      <c r="K815" s="3">
        <v>1.0071369055176</v>
      </c>
      <c r="L815" s="3">
        <v>1.742790245718</v>
      </c>
      <c r="M815" s="6" t="s">
        <v>100</v>
      </c>
      <c r="N815" s="6" t="s">
        <v>205</v>
      </c>
    </row>
    <row r="816" spans="1:14" x14ac:dyDescent="0.2">
      <c r="A816" s="5" t="str">
        <f t="shared" si="13"/>
        <v>Haematology - Acute Lymphoblastic Leukaemia11996-20005</v>
      </c>
      <c r="B816" s="3" t="s">
        <v>43</v>
      </c>
      <c r="C816" s="3">
        <v>1</v>
      </c>
      <c r="D816" s="3" t="s">
        <v>150</v>
      </c>
      <c r="E816" s="3">
        <v>5</v>
      </c>
      <c r="F816" s="3">
        <v>374</v>
      </c>
      <c r="G816" s="3">
        <v>1.5353760074262901</v>
      </c>
      <c r="H816" s="3">
        <v>1.53024318814366</v>
      </c>
      <c r="I816" s="3">
        <v>1.37515428474725</v>
      </c>
      <c r="J816" s="3">
        <v>1.68533209154007</v>
      </c>
      <c r="K816" s="3">
        <v>1.0273377390228999</v>
      </c>
      <c r="L816" s="3">
        <v>1.6735338159540001</v>
      </c>
      <c r="M816" s="6" t="s">
        <v>100</v>
      </c>
      <c r="N816" s="6" t="s">
        <v>205</v>
      </c>
    </row>
    <row r="817" spans="1:14" x14ac:dyDescent="0.2">
      <c r="A817" s="5" t="str">
        <f t="shared" si="13"/>
        <v>Haematology - Acute Lymphoblastic Leukaemia11996-20006</v>
      </c>
      <c r="B817" s="3" t="s">
        <v>43</v>
      </c>
      <c r="C817" s="3">
        <v>1</v>
      </c>
      <c r="D817" s="3" t="s">
        <v>150</v>
      </c>
      <c r="E817" s="3">
        <v>6</v>
      </c>
      <c r="F817" s="3">
        <v>1694</v>
      </c>
      <c r="G817" s="3">
        <v>1.42283619162422</v>
      </c>
      <c r="H817" s="3">
        <v>1.50367639151412</v>
      </c>
      <c r="I817" s="3">
        <v>1.4320696767079699</v>
      </c>
      <c r="J817" s="3">
        <v>1.5752831063202699</v>
      </c>
      <c r="K817" s="3">
        <v>0</v>
      </c>
      <c r="L817" s="3">
        <v>7.2962257455279982</v>
      </c>
      <c r="M817" s="6" t="s">
        <v>100</v>
      </c>
      <c r="N817" s="6" t="s">
        <v>205</v>
      </c>
    </row>
    <row r="818" spans="1:14" x14ac:dyDescent="0.2">
      <c r="A818" s="5" t="str">
        <f t="shared" si="13"/>
        <v>Haematology - Acute Lymphoblastic Leukaemia12001-20051</v>
      </c>
      <c r="B818" s="3" t="s">
        <v>47</v>
      </c>
      <c r="C818" s="3">
        <v>1</v>
      </c>
      <c r="D818" s="3" t="s">
        <v>150</v>
      </c>
      <c r="E818" s="3">
        <v>1</v>
      </c>
      <c r="F818" s="3">
        <v>356</v>
      </c>
      <c r="G818" s="3">
        <v>1.4458317705692401</v>
      </c>
      <c r="H818" s="3">
        <v>1.58927749857998</v>
      </c>
      <c r="I818" s="3">
        <v>1.42418368221479</v>
      </c>
      <c r="J818" s="3">
        <v>1.7543713149451701</v>
      </c>
      <c r="K818" s="3">
        <v>1</v>
      </c>
      <c r="L818" s="3">
        <v>0</v>
      </c>
      <c r="M818" s="6" t="s">
        <v>100</v>
      </c>
      <c r="N818" s="6" t="s">
        <v>205</v>
      </c>
    </row>
    <row r="819" spans="1:14" x14ac:dyDescent="0.2">
      <c r="A819" s="5" t="str">
        <f t="shared" si="13"/>
        <v>Haematology - Acute Lymphoblastic Leukaemia12001-20052</v>
      </c>
      <c r="B819" s="3" t="s">
        <v>47</v>
      </c>
      <c r="C819" s="3">
        <v>1</v>
      </c>
      <c r="D819" s="3" t="s">
        <v>150</v>
      </c>
      <c r="E819" s="3">
        <v>2</v>
      </c>
      <c r="F819" s="3">
        <v>318</v>
      </c>
      <c r="G819" s="3">
        <v>1.3028715411679801</v>
      </c>
      <c r="H819" s="3">
        <v>1.45075417165845</v>
      </c>
      <c r="I819" s="3">
        <v>1.29129983344626</v>
      </c>
      <c r="J819" s="3">
        <v>1.61020850987064</v>
      </c>
      <c r="K819" s="3">
        <v>0.912838804396778</v>
      </c>
      <c r="L819" s="3">
        <v>-6.2078775912759996</v>
      </c>
      <c r="M819" s="6" t="s">
        <v>100</v>
      </c>
      <c r="N819" s="6" t="s">
        <v>205</v>
      </c>
    </row>
    <row r="820" spans="1:14" x14ac:dyDescent="0.2">
      <c r="A820" s="5" t="str">
        <f t="shared" si="13"/>
        <v>Haematology - Acute Lymphoblastic Leukaemia12001-20053</v>
      </c>
      <c r="B820" s="3" t="s">
        <v>47</v>
      </c>
      <c r="C820" s="3">
        <v>1</v>
      </c>
      <c r="D820" s="3" t="s">
        <v>150</v>
      </c>
      <c r="E820" s="3">
        <v>3</v>
      </c>
      <c r="F820" s="3">
        <v>291</v>
      </c>
      <c r="G820" s="3">
        <v>1.1958939658765799</v>
      </c>
      <c r="H820" s="3">
        <v>1.3632531247572199</v>
      </c>
      <c r="I820" s="3">
        <v>1.20661911035598</v>
      </c>
      <c r="J820" s="3">
        <v>1.5198871391584601</v>
      </c>
      <c r="K820" s="3">
        <v>0.85778168128302701</v>
      </c>
      <c r="L820" s="3">
        <v>-11.638886595018</v>
      </c>
      <c r="M820" s="6" t="s">
        <v>100</v>
      </c>
      <c r="N820" s="6" t="s">
        <v>205</v>
      </c>
    </row>
    <row r="821" spans="1:14" x14ac:dyDescent="0.2">
      <c r="A821" s="5" t="str">
        <f t="shared" si="13"/>
        <v>Haematology - Acute Lymphoblastic Leukaemia12001-20054</v>
      </c>
      <c r="B821" s="3" t="s">
        <v>47</v>
      </c>
      <c r="C821" s="3">
        <v>1</v>
      </c>
      <c r="D821" s="3" t="s">
        <v>150</v>
      </c>
      <c r="E821" s="3">
        <v>4</v>
      </c>
      <c r="F821" s="3">
        <v>362</v>
      </c>
      <c r="G821" s="3">
        <v>1.48574761711939</v>
      </c>
      <c r="H821" s="3">
        <v>1.5984460473742701</v>
      </c>
      <c r="I821" s="3">
        <v>1.4337816276172901</v>
      </c>
      <c r="J821" s="3">
        <v>1.7631104671312501</v>
      </c>
      <c r="K821" s="3">
        <v>1.00576900434474</v>
      </c>
      <c r="L821" s="3">
        <v>0.322126673094001</v>
      </c>
      <c r="M821" s="6" t="s">
        <v>100</v>
      </c>
      <c r="N821" s="6" t="s">
        <v>205</v>
      </c>
    </row>
    <row r="822" spans="1:14" x14ac:dyDescent="0.2">
      <c r="A822" s="5" t="str">
        <f t="shared" si="13"/>
        <v>Haematology - Acute Lymphoblastic Leukaemia12001-20055</v>
      </c>
      <c r="B822" s="3" t="s">
        <v>47</v>
      </c>
      <c r="C822" s="3">
        <v>1</v>
      </c>
      <c r="D822" s="3" t="s">
        <v>150</v>
      </c>
      <c r="E822" s="3">
        <v>5</v>
      </c>
      <c r="F822" s="3">
        <v>368</v>
      </c>
      <c r="G822" s="3">
        <v>1.5051296495366999</v>
      </c>
      <c r="H822" s="3">
        <v>1.49483358567355</v>
      </c>
      <c r="I822" s="3">
        <v>1.3421033545510701</v>
      </c>
      <c r="J822" s="3">
        <v>1.64756381679603</v>
      </c>
      <c r="K822" s="3">
        <v>0.94057430940108799</v>
      </c>
      <c r="L822" s="3">
        <v>-5.3206008155879996</v>
      </c>
      <c r="M822" s="6" t="s">
        <v>100</v>
      </c>
      <c r="N822" s="6" t="s">
        <v>205</v>
      </c>
    </row>
    <row r="823" spans="1:14" x14ac:dyDescent="0.2">
      <c r="A823" s="5" t="str">
        <f t="shared" si="13"/>
        <v>Haematology - Acute Lymphoblastic Leukaemia12001-20056</v>
      </c>
      <c r="B823" s="3" t="s">
        <v>47</v>
      </c>
      <c r="C823" s="3">
        <v>1</v>
      </c>
      <c r="D823" s="3" t="s">
        <v>150</v>
      </c>
      <c r="E823" s="3">
        <v>6</v>
      </c>
      <c r="F823" s="3">
        <v>1695</v>
      </c>
      <c r="G823" s="3">
        <v>1.3873207072143501</v>
      </c>
      <c r="H823" s="3">
        <v>1.5015836608550599</v>
      </c>
      <c r="I823" s="3">
        <v>1.4300977008114699</v>
      </c>
      <c r="J823" s="3">
        <v>1.5730696208986501</v>
      </c>
      <c r="K823" s="3">
        <v>0</v>
      </c>
      <c r="L823" s="3">
        <v>-22.845238328788</v>
      </c>
      <c r="M823" s="6" t="s">
        <v>100</v>
      </c>
      <c r="N823" s="6" t="s">
        <v>205</v>
      </c>
    </row>
    <row r="824" spans="1:14" x14ac:dyDescent="0.2">
      <c r="A824" s="5" t="str">
        <f t="shared" si="13"/>
        <v>Haematology - Acute Lymphoblastic Leukaemia12006-20101</v>
      </c>
      <c r="B824" s="3" t="s">
        <v>48</v>
      </c>
      <c r="C824" s="3">
        <v>1</v>
      </c>
      <c r="D824" s="3" t="s">
        <v>150</v>
      </c>
      <c r="E824" s="3">
        <v>1</v>
      </c>
      <c r="F824" s="3">
        <v>350</v>
      </c>
      <c r="G824" s="3">
        <v>1.3702108488283999</v>
      </c>
      <c r="H824" s="3">
        <v>1.58480359142195</v>
      </c>
      <c r="I824" s="3">
        <v>1.4187694136179201</v>
      </c>
      <c r="J824" s="3">
        <v>1.75083776922598</v>
      </c>
      <c r="K824" s="3">
        <v>1</v>
      </c>
      <c r="L824" s="3">
        <v>0</v>
      </c>
      <c r="M824" s="6" t="s">
        <v>100</v>
      </c>
      <c r="N824" s="6" t="s">
        <v>205</v>
      </c>
    </row>
    <row r="825" spans="1:14" x14ac:dyDescent="0.2">
      <c r="A825" s="5" t="str">
        <f t="shared" si="13"/>
        <v>Haematology - Acute Lymphoblastic Leukaemia12006-20102</v>
      </c>
      <c r="B825" s="3" t="s">
        <v>48</v>
      </c>
      <c r="C825" s="3">
        <v>1</v>
      </c>
      <c r="D825" s="3" t="s">
        <v>150</v>
      </c>
      <c r="E825" s="3">
        <v>2</v>
      </c>
      <c r="F825" s="3">
        <v>342</v>
      </c>
      <c r="G825" s="3">
        <v>1.3499586663971499</v>
      </c>
      <c r="H825" s="3">
        <v>1.5245263253038199</v>
      </c>
      <c r="I825" s="3">
        <v>1.36294991830302</v>
      </c>
      <c r="J825" s="3">
        <v>1.68610273230462</v>
      </c>
      <c r="K825" s="3">
        <v>0.96196546597673604</v>
      </c>
      <c r="L825" s="3">
        <v>-0.42403528594000001</v>
      </c>
      <c r="M825" s="6" t="s">
        <v>100</v>
      </c>
      <c r="N825" s="6" t="s">
        <v>205</v>
      </c>
    </row>
    <row r="826" spans="1:14" x14ac:dyDescent="0.2">
      <c r="A826" s="5" t="str">
        <f t="shared" si="13"/>
        <v>Haematology - Acute Lymphoblastic Leukaemia12006-20103</v>
      </c>
      <c r="B826" s="3" t="s">
        <v>48</v>
      </c>
      <c r="C826" s="3">
        <v>1</v>
      </c>
      <c r="D826" s="3" t="s">
        <v>150</v>
      </c>
      <c r="E826" s="3">
        <v>3</v>
      </c>
      <c r="F826" s="3">
        <v>301</v>
      </c>
      <c r="G826" s="3">
        <v>1.19088026268682</v>
      </c>
      <c r="H826" s="3">
        <v>1.37044733282858</v>
      </c>
      <c r="I826" s="3">
        <v>1.2156244415488799</v>
      </c>
      <c r="J826" s="3">
        <v>1.5252702241082801</v>
      </c>
      <c r="K826" s="3">
        <v>0.86474269761021705</v>
      </c>
      <c r="L826" s="3">
        <v>-9.5854200859560006</v>
      </c>
      <c r="M826" s="6" t="s">
        <v>100</v>
      </c>
      <c r="N826" s="6" t="s">
        <v>205</v>
      </c>
    </row>
    <row r="827" spans="1:14" x14ac:dyDescent="0.2">
      <c r="A827" s="5" t="str">
        <f t="shared" si="13"/>
        <v>Haematology - Acute Lymphoblastic Leukaemia12006-20104</v>
      </c>
      <c r="B827" s="3" t="s">
        <v>48</v>
      </c>
      <c r="C827" s="3">
        <v>1</v>
      </c>
      <c r="D827" s="3" t="s">
        <v>150</v>
      </c>
      <c r="E827" s="3">
        <v>4</v>
      </c>
      <c r="F827" s="3">
        <v>328</v>
      </c>
      <c r="G827" s="3">
        <v>1.2983251565896901</v>
      </c>
      <c r="H827" s="3">
        <v>1.4096510467407299</v>
      </c>
      <c r="I827" s="3">
        <v>1.25709452874264</v>
      </c>
      <c r="J827" s="3">
        <v>1.5622075647388201</v>
      </c>
      <c r="K827" s="3">
        <v>0.88947996734152701</v>
      </c>
      <c r="L827" s="3">
        <v>-7.6115765228659997</v>
      </c>
      <c r="M827" s="6" t="s">
        <v>100</v>
      </c>
      <c r="N827" s="6" t="s">
        <v>205</v>
      </c>
    </row>
    <row r="828" spans="1:14" x14ac:dyDescent="0.2">
      <c r="A828" s="5" t="str">
        <f t="shared" si="13"/>
        <v>Haematology - Acute Lymphoblastic Leukaemia12006-20105</v>
      </c>
      <c r="B828" s="3" t="s">
        <v>48</v>
      </c>
      <c r="C828" s="3">
        <v>1</v>
      </c>
      <c r="D828" s="3" t="s">
        <v>150</v>
      </c>
      <c r="E828" s="3">
        <v>5</v>
      </c>
      <c r="F828" s="3">
        <v>348</v>
      </c>
      <c r="G828" s="3">
        <v>1.3797337256640501</v>
      </c>
      <c r="H828" s="3">
        <v>1.36203300909523</v>
      </c>
      <c r="I828" s="3">
        <v>1.21892824822767</v>
      </c>
      <c r="J828" s="3">
        <v>1.5051377699627899</v>
      </c>
      <c r="K828" s="3">
        <v>0.85943331808906398</v>
      </c>
      <c r="L828" s="3">
        <v>-11.738507856348001</v>
      </c>
      <c r="M828" s="6" t="s">
        <v>100</v>
      </c>
      <c r="N828" s="6" t="s">
        <v>205</v>
      </c>
    </row>
    <row r="829" spans="1:14" x14ac:dyDescent="0.2">
      <c r="A829" s="5" t="str">
        <f t="shared" si="13"/>
        <v>Haematology - Acute Lymphoblastic Leukaemia12006-20106</v>
      </c>
      <c r="B829" s="3" t="s">
        <v>48</v>
      </c>
      <c r="C829" s="3">
        <v>1</v>
      </c>
      <c r="D829" s="3" t="s">
        <v>150</v>
      </c>
      <c r="E829" s="3">
        <v>6</v>
      </c>
      <c r="F829" s="3">
        <v>1669</v>
      </c>
      <c r="G829" s="3">
        <v>1.31792340533973</v>
      </c>
      <c r="H829" s="3">
        <v>1.4398539665424901</v>
      </c>
      <c r="I829" s="3">
        <v>1.3707749175301001</v>
      </c>
      <c r="J829" s="3">
        <v>1.5089330155548799</v>
      </c>
      <c r="K829" s="3">
        <v>0</v>
      </c>
      <c r="L829" s="3">
        <v>-29.359539751110002</v>
      </c>
      <c r="M829" s="6" t="s">
        <v>100</v>
      </c>
      <c r="N829" s="6" t="s">
        <v>205</v>
      </c>
    </row>
    <row r="830" spans="1:14" x14ac:dyDescent="0.2">
      <c r="A830" s="5" t="str">
        <f t="shared" si="13"/>
        <v>Haematology - Acute Lymphoblastic Leukaemia21996-20001</v>
      </c>
      <c r="B830" s="3" t="s">
        <v>43</v>
      </c>
      <c r="C830" s="3">
        <v>2</v>
      </c>
      <c r="D830" s="3" t="s">
        <v>150</v>
      </c>
      <c r="E830" s="3">
        <v>1</v>
      </c>
      <c r="F830" s="3">
        <v>244</v>
      </c>
      <c r="G830" s="3">
        <v>0.995520687307483</v>
      </c>
      <c r="H830" s="3">
        <v>1.16601025550364</v>
      </c>
      <c r="I830" s="3">
        <v>1.01970378672088</v>
      </c>
      <c r="J830" s="3">
        <v>1.3123167242864</v>
      </c>
      <c r="K830" s="3">
        <v>1</v>
      </c>
      <c r="L830" s="3">
        <v>0</v>
      </c>
      <c r="M830" s="6" t="s">
        <v>100</v>
      </c>
      <c r="N830" s="6" t="s">
        <v>205</v>
      </c>
    </row>
    <row r="831" spans="1:14" x14ac:dyDescent="0.2">
      <c r="A831" s="5" t="str">
        <f t="shared" si="13"/>
        <v>Haematology - Acute Lymphoblastic Leukaemia21996-20002</v>
      </c>
      <c r="B831" s="3" t="s">
        <v>43</v>
      </c>
      <c r="C831" s="3">
        <v>2</v>
      </c>
      <c r="D831" s="3" t="s">
        <v>150</v>
      </c>
      <c r="E831" s="3">
        <v>2</v>
      </c>
      <c r="F831" s="3">
        <v>261</v>
      </c>
      <c r="G831" s="3">
        <v>1.0505988534223001</v>
      </c>
      <c r="H831" s="3">
        <v>1.1830295423550501</v>
      </c>
      <c r="I831" s="3">
        <v>1.03950326934022</v>
      </c>
      <c r="J831" s="3">
        <v>1.32655581536988</v>
      </c>
      <c r="K831" s="3">
        <v>1.0145961725217001</v>
      </c>
      <c r="L831" s="3">
        <v>1.0031544935400001</v>
      </c>
      <c r="M831" s="6" t="s">
        <v>100</v>
      </c>
      <c r="N831" s="6" t="s">
        <v>205</v>
      </c>
    </row>
    <row r="832" spans="1:14" x14ac:dyDescent="0.2">
      <c r="A832" s="5" t="str">
        <f t="shared" si="13"/>
        <v>Haematology - Acute Lymphoblastic Leukaemia21996-20003</v>
      </c>
      <c r="B832" s="3" t="s">
        <v>43</v>
      </c>
      <c r="C832" s="3">
        <v>2</v>
      </c>
      <c r="D832" s="3" t="s">
        <v>150</v>
      </c>
      <c r="E832" s="3">
        <v>3</v>
      </c>
      <c r="F832" s="3">
        <v>226</v>
      </c>
      <c r="G832" s="3">
        <v>0.90461101046090597</v>
      </c>
      <c r="H832" s="3">
        <v>1.0124974836646301</v>
      </c>
      <c r="I832" s="3">
        <v>0.88049083535311301</v>
      </c>
      <c r="J832" s="3">
        <v>1.14450413197615</v>
      </c>
      <c r="K832" s="3">
        <v>0.86834354919742496</v>
      </c>
      <c r="L832" s="3">
        <v>-5.9569725307220001</v>
      </c>
      <c r="M832" s="6" t="s">
        <v>100</v>
      </c>
      <c r="N832" s="6" t="s">
        <v>205</v>
      </c>
    </row>
    <row r="833" spans="1:14" x14ac:dyDescent="0.2">
      <c r="A833" s="5" t="str">
        <f t="shared" si="13"/>
        <v>Haematology - Acute Lymphoblastic Leukaemia21996-20004</v>
      </c>
      <c r="B833" s="3" t="s">
        <v>43</v>
      </c>
      <c r="C833" s="3">
        <v>2</v>
      </c>
      <c r="D833" s="3" t="s">
        <v>150</v>
      </c>
      <c r="E833" s="3">
        <v>4</v>
      </c>
      <c r="F833" s="3">
        <v>257</v>
      </c>
      <c r="G833" s="3">
        <v>1.02030931649598</v>
      </c>
      <c r="H833" s="3">
        <v>1.0933054653527301</v>
      </c>
      <c r="I833" s="3">
        <v>0.95963636385405104</v>
      </c>
      <c r="J833" s="3">
        <v>1.22697456685141</v>
      </c>
      <c r="K833" s="3">
        <v>0.93764652599945597</v>
      </c>
      <c r="L833" s="3">
        <v>-1.9532939799219999</v>
      </c>
      <c r="M833" s="6" t="s">
        <v>100</v>
      </c>
      <c r="N833" s="6" t="s">
        <v>205</v>
      </c>
    </row>
    <row r="834" spans="1:14" x14ac:dyDescent="0.2">
      <c r="A834" s="5" t="str">
        <f t="shared" si="13"/>
        <v>Haematology - Acute Lymphoblastic Leukaemia21996-20005</v>
      </c>
      <c r="B834" s="3" t="s">
        <v>43</v>
      </c>
      <c r="C834" s="3">
        <v>2</v>
      </c>
      <c r="D834" s="3" t="s">
        <v>150</v>
      </c>
      <c r="E834" s="3">
        <v>5</v>
      </c>
      <c r="F834" s="3">
        <v>271</v>
      </c>
      <c r="G834" s="3">
        <v>1.05631260990913</v>
      </c>
      <c r="H834" s="3">
        <v>1.08229160190972</v>
      </c>
      <c r="I834" s="3">
        <v>0.95343231774070303</v>
      </c>
      <c r="J834" s="3">
        <v>1.2111508860787401</v>
      </c>
      <c r="K834" s="3">
        <v>0.92820075706987704</v>
      </c>
      <c r="L834" s="3">
        <v>-3.6250608976000001</v>
      </c>
      <c r="M834" s="6" t="s">
        <v>100</v>
      </c>
      <c r="N834" s="6" t="s">
        <v>205</v>
      </c>
    </row>
    <row r="835" spans="1:14" x14ac:dyDescent="0.2">
      <c r="A835" s="5" t="str">
        <f t="shared" si="13"/>
        <v>Haematology - Acute Lymphoblastic Leukaemia21996-20006</v>
      </c>
      <c r="B835" s="3" t="s">
        <v>43</v>
      </c>
      <c r="C835" s="3">
        <v>2</v>
      </c>
      <c r="D835" s="3" t="s">
        <v>150</v>
      </c>
      <c r="E835" s="3">
        <v>6</v>
      </c>
      <c r="F835" s="3">
        <v>1259</v>
      </c>
      <c r="G835" s="3">
        <v>1.00575493934918</v>
      </c>
      <c r="H835" s="3">
        <v>1.1034336646556899</v>
      </c>
      <c r="I835" s="3">
        <v>1.0424814575799699</v>
      </c>
      <c r="J835" s="3">
        <v>1.1643858717314099</v>
      </c>
      <c r="K835" s="3">
        <v>0</v>
      </c>
      <c r="L835" s="3">
        <v>-10.532172914703999</v>
      </c>
      <c r="M835" s="6" t="s">
        <v>100</v>
      </c>
      <c r="N835" s="6" t="s">
        <v>205</v>
      </c>
    </row>
    <row r="836" spans="1:14" x14ac:dyDescent="0.2">
      <c r="A836" s="5" t="str">
        <f t="shared" si="13"/>
        <v>Haematology - Acute Lymphoblastic Leukaemia22001-20051</v>
      </c>
      <c r="B836" s="3" t="s">
        <v>47</v>
      </c>
      <c r="C836" s="3">
        <v>2</v>
      </c>
      <c r="D836" s="3" t="s">
        <v>150</v>
      </c>
      <c r="E836" s="3">
        <v>1</v>
      </c>
      <c r="F836" s="3">
        <v>265</v>
      </c>
      <c r="G836" s="3">
        <v>1.0533228599917701</v>
      </c>
      <c r="H836" s="3">
        <v>1.20947041333778</v>
      </c>
      <c r="I836" s="3">
        <v>1.0638479466395501</v>
      </c>
      <c r="J836" s="3">
        <v>1.35509288003601</v>
      </c>
      <c r="K836" s="3">
        <v>1</v>
      </c>
      <c r="L836" s="3">
        <v>0</v>
      </c>
      <c r="M836" s="6" t="s">
        <v>100</v>
      </c>
      <c r="N836" s="6" t="s">
        <v>205</v>
      </c>
    </row>
    <row r="837" spans="1:14" x14ac:dyDescent="0.2">
      <c r="A837" s="5" t="str">
        <f t="shared" si="13"/>
        <v>Haematology - Acute Lymphoblastic Leukaemia22001-20052</v>
      </c>
      <c r="B837" s="3" t="s">
        <v>47</v>
      </c>
      <c r="C837" s="3">
        <v>2</v>
      </c>
      <c r="D837" s="3" t="s">
        <v>150</v>
      </c>
      <c r="E837" s="3">
        <v>2</v>
      </c>
      <c r="F837" s="3">
        <v>274</v>
      </c>
      <c r="G837" s="3">
        <v>1.0795677268980499</v>
      </c>
      <c r="H837" s="3">
        <v>1.2774499944629001</v>
      </c>
      <c r="I837" s="3">
        <v>1.12618978456611</v>
      </c>
      <c r="J837" s="3">
        <v>1.42871020435969</v>
      </c>
      <c r="K837" s="3">
        <v>1.05620607199271</v>
      </c>
      <c r="L837" s="3">
        <v>1.5653305408739999</v>
      </c>
      <c r="M837" s="6" t="s">
        <v>100</v>
      </c>
      <c r="N837" s="6" t="s">
        <v>205</v>
      </c>
    </row>
    <row r="838" spans="1:14" x14ac:dyDescent="0.2">
      <c r="A838" s="5" t="str">
        <f t="shared" si="13"/>
        <v>Haematology - Acute Lymphoblastic Leukaemia22001-20053</v>
      </c>
      <c r="B838" s="3" t="s">
        <v>47</v>
      </c>
      <c r="C838" s="3">
        <v>2</v>
      </c>
      <c r="D838" s="3" t="s">
        <v>150</v>
      </c>
      <c r="E838" s="3">
        <v>3</v>
      </c>
      <c r="F838" s="3">
        <v>228</v>
      </c>
      <c r="G838" s="3">
        <v>0.89395165250687803</v>
      </c>
      <c r="H838" s="3">
        <v>1.0326951259683299</v>
      </c>
      <c r="I838" s="3">
        <v>0.89864699125414604</v>
      </c>
      <c r="J838" s="3">
        <v>1.1667432606825101</v>
      </c>
      <c r="K838" s="3">
        <v>0.85384075094354395</v>
      </c>
      <c r="L838" s="3">
        <v>-8.1716161761800006</v>
      </c>
      <c r="M838" s="6" t="s">
        <v>100</v>
      </c>
      <c r="N838" s="6" t="s">
        <v>205</v>
      </c>
    </row>
    <row r="839" spans="1:14" x14ac:dyDescent="0.2">
      <c r="A839" s="5" t="str">
        <f t="shared" si="13"/>
        <v>Haematology - Acute Lymphoblastic Leukaemia22001-20054</v>
      </c>
      <c r="B839" s="3" t="s">
        <v>47</v>
      </c>
      <c r="C839" s="3">
        <v>2</v>
      </c>
      <c r="D839" s="3" t="s">
        <v>150</v>
      </c>
      <c r="E839" s="3">
        <v>4</v>
      </c>
      <c r="F839" s="3">
        <v>275</v>
      </c>
      <c r="G839" s="3">
        <v>1.07288928929551</v>
      </c>
      <c r="H839" s="3">
        <v>1.2096353996727101</v>
      </c>
      <c r="I839" s="3">
        <v>1.0666656317174701</v>
      </c>
      <c r="J839" s="3">
        <v>1.35260516762795</v>
      </c>
      <c r="K839" s="3">
        <v>1.0001364120470499</v>
      </c>
      <c r="L839" s="3">
        <v>-0.718355384140001</v>
      </c>
      <c r="M839" s="6" t="s">
        <v>100</v>
      </c>
      <c r="N839" s="6" t="s">
        <v>205</v>
      </c>
    </row>
    <row r="840" spans="1:14" x14ac:dyDescent="0.2">
      <c r="A840" s="5" t="str">
        <f t="shared" si="13"/>
        <v>Haematology - Acute Lymphoblastic Leukaemia22001-20055</v>
      </c>
      <c r="B840" s="3" t="s">
        <v>47</v>
      </c>
      <c r="C840" s="3">
        <v>2</v>
      </c>
      <c r="D840" s="3" t="s">
        <v>150</v>
      </c>
      <c r="E840" s="3">
        <v>5</v>
      </c>
      <c r="F840" s="3">
        <v>283</v>
      </c>
      <c r="G840" s="3">
        <v>1.1022012399802901</v>
      </c>
      <c r="H840" s="3">
        <v>1.14375318857206</v>
      </c>
      <c r="I840" s="3">
        <v>1.0104946115554101</v>
      </c>
      <c r="J840" s="3">
        <v>1.2770117655887101</v>
      </c>
      <c r="K840" s="3">
        <v>0.94566446269292703</v>
      </c>
      <c r="L840" s="3">
        <v>-4.0785464599439996</v>
      </c>
      <c r="M840" s="6" t="s">
        <v>100</v>
      </c>
      <c r="N840" s="6" t="s">
        <v>205</v>
      </c>
    </row>
    <row r="841" spans="1:14" x14ac:dyDescent="0.2">
      <c r="A841" s="5" t="str">
        <f t="shared" si="13"/>
        <v>Haematology - Acute Lymphoblastic Leukaemia22001-20056</v>
      </c>
      <c r="B841" s="3" t="s">
        <v>47</v>
      </c>
      <c r="C841" s="3">
        <v>2</v>
      </c>
      <c r="D841" s="3" t="s">
        <v>150</v>
      </c>
      <c r="E841" s="3">
        <v>6</v>
      </c>
      <c r="F841" s="3">
        <v>1325</v>
      </c>
      <c r="G841" s="3">
        <v>1.0404286547212001</v>
      </c>
      <c r="H841" s="3">
        <v>1.17055667860539</v>
      </c>
      <c r="I841" s="3">
        <v>1.10752765500659</v>
      </c>
      <c r="J841" s="3">
        <v>1.2335857022041901</v>
      </c>
      <c r="K841" s="3">
        <v>0</v>
      </c>
      <c r="L841" s="3">
        <v>-11.403187479390002</v>
      </c>
      <c r="M841" s="6" t="s">
        <v>100</v>
      </c>
      <c r="N841" s="6" t="s">
        <v>205</v>
      </c>
    </row>
    <row r="842" spans="1:14" x14ac:dyDescent="0.2">
      <c r="A842" s="5" t="str">
        <f t="shared" si="13"/>
        <v>Haematology - Acute Lymphoblastic Leukaemia22006-20101</v>
      </c>
      <c r="B842" s="3" t="s">
        <v>48</v>
      </c>
      <c r="C842" s="3">
        <v>2</v>
      </c>
      <c r="D842" s="3" t="s">
        <v>150</v>
      </c>
      <c r="E842" s="3">
        <v>1</v>
      </c>
      <c r="F842" s="3">
        <v>242</v>
      </c>
      <c r="G842" s="3">
        <v>0.93364348815688702</v>
      </c>
      <c r="H842" s="3">
        <v>1.08459523440785</v>
      </c>
      <c r="I842" s="3">
        <v>0.94794320673683996</v>
      </c>
      <c r="J842" s="3">
        <v>1.2212472620788599</v>
      </c>
      <c r="K842" s="3">
        <v>1</v>
      </c>
      <c r="L842" s="3">
        <v>0</v>
      </c>
      <c r="M842" s="6" t="s">
        <v>100</v>
      </c>
      <c r="N842" s="6" t="s">
        <v>205</v>
      </c>
    </row>
    <row r="843" spans="1:14" x14ac:dyDescent="0.2">
      <c r="A843" s="5" t="str">
        <f t="shared" si="13"/>
        <v>Haematology - Acute Lymphoblastic Leukaemia22006-20102</v>
      </c>
      <c r="B843" s="3" t="s">
        <v>48</v>
      </c>
      <c r="C843" s="3">
        <v>2</v>
      </c>
      <c r="D843" s="3" t="s">
        <v>150</v>
      </c>
      <c r="E843" s="3">
        <v>2</v>
      </c>
      <c r="F843" s="3">
        <v>240</v>
      </c>
      <c r="G843" s="3">
        <v>0.91797573193456306</v>
      </c>
      <c r="H843" s="3">
        <v>1.1193840602253</v>
      </c>
      <c r="I843" s="3">
        <v>0.97776243666538698</v>
      </c>
      <c r="J843" s="3">
        <v>1.2610056837852099</v>
      </c>
      <c r="K843" s="3">
        <v>1.0320753998485399</v>
      </c>
      <c r="L843" s="3">
        <v>-0.50291764783800097</v>
      </c>
      <c r="M843" s="6" t="s">
        <v>100</v>
      </c>
      <c r="N843" s="6" t="s">
        <v>205</v>
      </c>
    </row>
    <row r="844" spans="1:14" x14ac:dyDescent="0.2">
      <c r="A844" s="5" t="str">
        <f t="shared" si="13"/>
        <v>Haematology - Acute Lymphoblastic Leukaemia22006-20103</v>
      </c>
      <c r="B844" s="3" t="s">
        <v>48</v>
      </c>
      <c r="C844" s="3">
        <v>2</v>
      </c>
      <c r="D844" s="3" t="s">
        <v>150</v>
      </c>
      <c r="E844" s="3">
        <v>3</v>
      </c>
      <c r="F844" s="3">
        <v>214</v>
      </c>
      <c r="G844" s="3">
        <v>0.81699939030466096</v>
      </c>
      <c r="H844" s="3">
        <v>0.95394224869461897</v>
      </c>
      <c r="I844" s="3">
        <v>0.82613035539984603</v>
      </c>
      <c r="J844" s="3">
        <v>1.0817541419893899</v>
      </c>
      <c r="K844" s="3">
        <v>0.879537562430321</v>
      </c>
      <c r="L844" s="3">
        <v>-6.2560265117140004</v>
      </c>
      <c r="M844" s="6" t="s">
        <v>100</v>
      </c>
      <c r="N844" s="6" t="s">
        <v>205</v>
      </c>
    </row>
    <row r="845" spans="1:14" x14ac:dyDescent="0.2">
      <c r="A845" s="5" t="str">
        <f t="shared" si="13"/>
        <v>Haematology - Acute Lymphoblastic Leukaemia22006-20104</v>
      </c>
      <c r="B845" s="3" t="s">
        <v>48</v>
      </c>
      <c r="C845" s="3">
        <v>2</v>
      </c>
      <c r="D845" s="3" t="s">
        <v>150</v>
      </c>
      <c r="E845" s="3">
        <v>4</v>
      </c>
      <c r="F845" s="3">
        <v>277</v>
      </c>
      <c r="G845" s="3">
        <v>1.0562181046917301</v>
      </c>
      <c r="H845" s="3">
        <v>1.1898354722495501</v>
      </c>
      <c r="I845" s="3">
        <v>1.04971451386014</v>
      </c>
      <c r="J845" s="3">
        <v>1.32995643063896</v>
      </c>
      <c r="K845" s="3">
        <v>1.0970318091976099</v>
      </c>
      <c r="L845" s="3">
        <v>4.3492690315139999</v>
      </c>
      <c r="M845" s="6" t="s">
        <v>100</v>
      </c>
      <c r="N845" s="6" t="s">
        <v>205</v>
      </c>
    </row>
    <row r="846" spans="1:14" x14ac:dyDescent="0.2">
      <c r="A846" s="5" t="str">
        <f t="shared" si="13"/>
        <v>Haematology - Acute Lymphoblastic Leukaemia22006-20105</v>
      </c>
      <c r="B846" s="3" t="s">
        <v>48</v>
      </c>
      <c r="C846" s="3">
        <v>2</v>
      </c>
      <c r="D846" s="3" t="s">
        <v>150</v>
      </c>
      <c r="E846" s="3">
        <v>5</v>
      </c>
      <c r="F846" s="3">
        <v>258</v>
      </c>
      <c r="G846" s="3">
        <v>0.98261783330254104</v>
      </c>
      <c r="H846" s="3">
        <v>0.99731834736987501</v>
      </c>
      <c r="I846" s="3">
        <v>0.87562130402710803</v>
      </c>
      <c r="J846" s="3">
        <v>1.1190153907126399</v>
      </c>
      <c r="K846" s="3">
        <v>0.91953045314123905</v>
      </c>
      <c r="L846" s="3">
        <v>-4.3209991352459998</v>
      </c>
      <c r="M846" s="6" t="s">
        <v>100</v>
      </c>
      <c r="N846" s="6" t="s">
        <v>205</v>
      </c>
    </row>
    <row r="847" spans="1:14" x14ac:dyDescent="0.2">
      <c r="A847" s="5" t="str">
        <f t="shared" si="13"/>
        <v>Haematology - Acute Lymphoblastic Leukaemia22006-20106</v>
      </c>
      <c r="B847" s="3" t="s">
        <v>48</v>
      </c>
      <c r="C847" s="3">
        <v>2</v>
      </c>
      <c r="D847" s="3" t="s">
        <v>150</v>
      </c>
      <c r="E847" s="3">
        <v>6</v>
      </c>
      <c r="F847" s="3">
        <v>1231</v>
      </c>
      <c r="G847" s="3">
        <v>0.941564222095435</v>
      </c>
      <c r="H847" s="3">
        <v>1.0647890911759701</v>
      </c>
      <c r="I847" s="3">
        <v>1.00530639603831</v>
      </c>
      <c r="J847" s="3">
        <v>1.12427178631363</v>
      </c>
      <c r="K847" s="3">
        <v>0</v>
      </c>
      <c r="L847" s="3">
        <v>-6.7306742632840013</v>
      </c>
      <c r="M847" s="6" t="s">
        <v>100</v>
      </c>
      <c r="N847" s="6" t="s">
        <v>205</v>
      </c>
    </row>
    <row r="848" spans="1:14" x14ac:dyDescent="0.2">
      <c r="A848" s="5" t="str">
        <f t="shared" si="13"/>
        <v>Haematology - Acute Lymphoblastic Leukaemia31996-20001</v>
      </c>
      <c r="B848" s="3" t="s">
        <v>43</v>
      </c>
      <c r="C848" s="3">
        <v>3</v>
      </c>
      <c r="D848" s="3" t="s">
        <v>150</v>
      </c>
      <c r="E848" s="3">
        <v>1</v>
      </c>
      <c r="F848" s="3">
        <v>560</v>
      </c>
      <c r="G848" s="3">
        <v>1.1644755361261001</v>
      </c>
      <c r="H848" s="3">
        <v>1.3222894447139599</v>
      </c>
      <c r="I848" s="3">
        <v>1.21277066679606</v>
      </c>
      <c r="J848" s="3">
        <v>1.43180822263186</v>
      </c>
      <c r="K848" s="3">
        <v>1</v>
      </c>
      <c r="L848" s="3">
        <v>0</v>
      </c>
      <c r="M848" s="6" t="s">
        <v>100</v>
      </c>
      <c r="N848" s="6" t="s">
        <v>205</v>
      </c>
    </row>
    <row r="849" spans="1:14" x14ac:dyDescent="0.2">
      <c r="A849" s="5" t="str">
        <f t="shared" si="13"/>
        <v>Haematology - Acute Lymphoblastic Leukaemia31996-20002</v>
      </c>
      <c r="B849" s="3" t="s">
        <v>43</v>
      </c>
      <c r="C849" s="3">
        <v>3</v>
      </c>
      <c r="D849" s="3" t="s">
        <v>150</v>
      </c>
      <c r="E849" s="3">
        <v>2</v>
      </c>
      <c r="F849" s="3">
        <v>579</v>
      </c>
      <c r="G849" s="3">
        <v>1.19439936853199</v>
      </c>
      <c r="H849" s="3">
        <v>1.3292883679493299</v>
      </c>
      <c r="I849" s="3">
        <v>1.22101142291417</v>
      </c>
      <c r="J849" s="3">
        <v>1.4375653129844901</v>
      </c>
      <c r="K849" s="3">
        <v>1.00529303418654</v>
      </c>
      <c r="L849" s="3">
        <v>3.08649783721</v>
      </c>
      <c r="M849" s="6" t="s">
        <v>100</v>
      </c>
      <c r="N849" s="6" t="s">
        <v>205</v>
      </c>
    </row>
    <row r="850" spans="1:14" x14ac:dyDescent="0.2">
      <c r="A850" s="5" t="str">
        <f t="shared" si="13"/>
        <v>Haematology - Acute Lymphoblastic Leukaemia31996-20003</v>
      </c>
      <c r="B850" s="3" t="s">
        <v>43</v>
      </c>
      <c r="C850" s="3">
        <v>3</v>
      </c>
      <c r="D850" s="3" t="s">
        <v>150</v>
      </c>
      <c r="E850" s="3">
        <v>3</v>
      </c>
      <c r="F850" s="3">
        <v>568</v>
      </c>
      <c r="G850" s="3">
        <v>1.16725356436186</v>
      </c>
      <c r="H850" s="3">
        <v>1.2707610434410599</v>
      </c>
      <c r="I850" s="3">
        <v>1.1662539435475301</v>
      </c>
      <c r="J850" s="3">
        <v>1.3752681433345899</v>
      </c>
      <c r="K850" s="3">
        <v>0.96103092142277302</v>
      </c>
      <c r="L850" s="3">
        <v>-1.3248596176080001</v>
      </c>
      <c r="M850" s="6" t="s">
        <v>100</v>
      </c>
      <c r="N850" s="6" t="s">
        <v>205</v>
      </c>
    </row>
    <row r="851" spans="1:14" x14ac:dyDescent="0.2">
      <c r="A851" s="5" t="str">
        <f t="shared" si="13"/>
        <v>Haematology - Acute Lymphoblastic Leukaemia31996-20004</v>
      </c>
      <c r="B851" s="3" t="s">
        <v>43</v>
      </c>
      <c r="C851" s="3">
        <v>3</v>
      </c>
      <c r="D851" s="3" t="s">
        <v>150</v>
      </c>
      <c r="E851" s="3">
        <v>4</v>
      </c>
      <c r="F851" s="3">
        <v>601</v>
      </c>
      <c r="G851" s="3">
        <v>1.2266398332569901</v>
      </c>
      <c r="H851" s="3">
        <v>1.2914677499076499</v>
      </c>
      <c r="I851" s="3">
        <v>1.1882148159839401</v>
      </c>
      <c r="J851" s="3">
        <v>1.3947206838313599</v>
      </c>
      <c r="K851" s="3">
        <v>0.97669065957569001</v>
      </c>
      <c r="L851" s="3">
        <v>0.79157835670800203</v>
      </c>
      <c r="M851" s="6" t="s">
        <v>100</v>
      </c>
      <c r="N851" s="6" t="s">
        <v>205</v>
      </c>
    </row>
    <row r="852" spans="1:14" x14ac:dyDescent="0.2">
      <c r="A852" s="5" t="str">
        <f t="shared" si="13"/>
        <v>Haematology - Acute Lymphoblastic Leukaemia31996-20005</v>
      </c>
      <c r="B852" s="3" t="s">
        <v>43</v>
      </c>
      <c r="C852" s="3">
        <v>3</v>
      </c>
      <c r="D852" s="3" t="s">
        <v>150</v>
      </c>
      <c r="E852" s="3">
        <v>5</v>
      </c>
      <c r="F852" s="3">
        <v>645</v>
      </c>
      <c r="G852" s="3">
        <v>1.2896353427105001</v>
      </c>
      <c r="H852" s="3">
        <v>1.30487557825906</v>
      </c>
      <c r="I852" s="3">
        <v>1.2041719038503</v>
      </c>
      <c r="J852" s="3">
        <v>1.4055792526678199</v>
      </c>
      <c r="K852" s="3">
        <v>0.98683051844321001</v>
      </c>
      <c r="L852" s="3">
        <v>-1.3947932961739999</v>
      </c>
      <c r="M852" s="6" t="s">
        <v>100</v>
      </c>
      <c r="N852" s="6" t="s">
        <v>205</v>
      </c>
    </row>
    <row r="853" spans="1:14" x14ac:dyDescent="0.2">
      <c r="A853" s="5" t="str">
        <f t="shared" si="13"/>
        <v>Haematology - Acute Lymphoblastic Leukaemia31996-20006</v>
      </c>
      <c r="B853" s="3" t="s">
        <v>43</v>
      </c>
      <c r="C853" s="3">
        <v>3</v>
      </c>
      <c r="D853" s="3" t="s">
        <v>150</v>
      </c>
      <c r="E853" s="3">
        <v>6</v>
      </c>
      <c r="F853" s="3">
        <v>2953</v>
      </c>
      <c r="G853" s="3">
        <v>1.20906866022504</v>
      </c>
      <c r="H853" s="3">
        <v>1.3005725591175299</v>
      </c>
      <c r="I853" s="3">
        <v>1.2536632610449401</v>
      </c>
      <c r="J853" s="3">
        <v>1.3474818571901199</v>
      </c>
      <c r="K853" s="3">
        <v>0</v>
      </c>
      <c r="L853" s="3">
        <v>1.1584232801360019</v>
      </c>
      <c r="M853" s="6" t="s">
        <v>100</v>
      </c>
      <c r="N853" s="6" t="s">
        <v>205</v>
      </c>
    </row>
    <row r="854" spans="1:14" x14ac:dyDescent="0.2">
      <c r="A854" s="5" t="str">
        <f t="shared" si="13"/>
        <v>Haematology - Acute Lymphoblastic Leukaemia32001-20051</v>
      </c>
      <c r="B854" s="3" t="s">
        <v>47</v>
      </c>
      <c r="C854" s="3">
        <v>3</v>
      </c>
      <c r="D854" s="3" t="s">
        <v>150</v>
      </c>
      <c r="E854" s="3">
        <v>1</v>
      </c>
      <c r="F854" s="3">
        <v>621</v>
      </c>
      <c r="G854" s="3">
        <v>1.24746431785005</v>
      </c>
      <c r="H854" s="3">
        <v>1.4017946060414499</v>
      </c>
      <c r="I854" s="3">
        <v>1.29154052956855</v>
      </c>
      <c r="J854" s="3">
        <v>1.51204868251435</v>
      </c>
      <c r="K854" s="3">
        <v>1</v>
      </c>
      <c r="L854" s="3">
        <v>0</v>
      </c>
      <c r="M854" s="6" t="s">
        <v>100</v>
      </c>
      <c r="N854" s="6" t="s">
        <v>205</v>
      </c>
    </row>
    <row r="855" spans="1:14" x14ac:dyDescent="0.2">
      <c r="A855" s="5" t="str">
        <f t="shared" ref="A855:A918" si="14">D855&amp;C855&amp;B855&amp;E855</f>
        <v>Haematology - Acute Lymphoblastic Leukaemia32001-20052</v>
      </c>
      <c r="B855" s="3" t="s">
        <v>47</v>
      </c>
      <c r="C855" s="3">
        <v>3</v>
      </c>
      <c r="D855" s="3" t="s">
        <v>150</v>
      </c>
      <c r="E855" s="3">
        <v>2</v>
      </c>
      <c r="F855" s="3">
        <v>592</v>
      </c>
      <c r="G855" s="3">
        <v>1.1890378582825101</v>
      </c>
      <c r="H855" s="3">
        <v>1.35732961702832</v>
      </c>
      <c r="I855" s="3">
        <v>1.2479892459335999</v>
      </c>
      <c r="J855" s="3">
        <v>1.4666699881230401</v>
      </c>
      <c r="K855" s="3">
        <v>0.96827995426613001</v>
      </c>
      <c r="L855" s="3">
        <v>-4.8449696891059997</v>
      </c>
      <c r="M855" s="6" t="s">
        <v>100</v>
      </c>
      <c r="N855" s="6" t="s">
        <v>205</v>
      </c>
    </row>
    <row r="856" spans="1:14" x14ac:dyDescent="0.2">
      <c r="A856" s="5" t="str">
        <f t="shared" si="14"/>
        <v>Haematology - Acute Lymphoblastic Leukaemia32001-20053</v>
      </c>
      <c r="B856" s="3" t="s">
        <v>47</v>
      </c>
      <c r="C856" s="3">
        <v>3</v>
      </c>
      <c r="D856" s="3" t="s">
        <v>150</v>
      </c>
      <c r="E856" s="3">
        <v>3</v>
      </c>
      <c r="F856" s="3">
        <v>519</v>
      </c>
      <c r="G856" s="3">
        <v>1.0413741355089801</v>
      </c>
      <c r="H856" s="3">
        <v>1.20021238898896</v>
      </c>
      <c r="I856" s="3">
        <v>1.09695277485566</v>
      </c>
      <c r="J856" s="3">
        <v>1.30347200312226</v>
      </c>
      <c r="K856" s="3">
        <v>0.85619703758046095</v>
      </c>
      <c r="L856" s="3">
        <v>-20.188636513799999</v>
      </c>
      <c r="M856" s="6" t="s">
        <v>100</v>
      </c>
      <c r="N856" s="6" t="s">
        <v>205</v>
      </c>
    </row>
    <row r="857" spans="1:14" x14ac:dyDescent="0.2">
      <c r="A857" s="5" t="str">
        <f t="shared" si="14"/>
        <v>Haematology - Acute Lymphoblastic Leukaemia32001-20054</v>
      </c>
      <c r="B857" s="3" t="s">
        <v>47</v>
      </c>
      <c r="C857" s="3">
        <v>3</v>
      </c>
      <c r="D857" s="3" t="s">
        <v>150</v>
      </c>
      <c r="E857" s="3">
        <v>4</v>
      </c>
      <c r="F857" s="3">
        <v>637</v>
      </c>
      <c r="G857" s="3">
        <v>1.27408765723082</v>
      </c>
      <c r="H857" s="3">
        <v>1.4014594542055101</v>
      </c>
      <c r="I857" s="3">
        <v>1.29262487741058</v>
      </c>
      <c r="J857" s="3">
        <v>1.51029403100044</v>
      </c>
      <c r="K857" s="3">
        <v>0.99976091230876996</v>
      </c>
      <c r="L857" s="3">
        <v>-0.90996358385000198</v>
      </c>
      <c r="M857" s="6" t="s">
        <v>100</v>
      </c>
      <c r="N857" s="6" t="s">
        <v>205</v>
      </c>
    </row>
    <row r="858" spans="1:14" x14ac:dyDescent="0.2">
      <c r="A858" s="5" t="str">
        <f t="shared" si="14"/>
        <v>Haematology - Acute Lymphoblastic Leukaemia32001-20055</v>
      </c>
      <c r="B858" s="3" t="s">
        <v>47</v>
      </c>
      <c r="C858" s="3">
        <v>3</v>
      </c>
      <c r="D858" s="3" t="s">
        <v>150</v>
      </c>
      <c r="E858" s="3">
        <v>5</v>
      </c>
      <c r="F858" s="3">
        <v>651</v>
      </c>
      <c r="G858" s="3">
        <v>1.2987372343955199</v>
      </c>
      <c r="H858" s="3">
        <v>1.3158561523905401</v>
      </c>
      <c r="I858" s="3">
        <v>1.2147741137041499</v>
      </c>
      <c r="J858" s="3">
        <v>1.4169381910769301</v>
      </c>
      <c r="K858" s="3">
        <v>0.93869397607856897</v>
      </c>
      <c r="L858" s="3">
        <v>-10.050539282954</v>
      </c>
      <c r="M858" s="6" t="s">
        <v>100</v>
      </c>
      <c r="N858" s="6" t="s">
        <v>205</v>
      </c>
    </row>
    <row r="859" spans="1:14" x14ac:dyDescent="0.2">
      <c r="A859" s="5" t="str">
        <f t="shared" si="14"/>
        <v>Haematology - Acute Lymphoblastic Leukaemia32001-20056</v>
      </c>
      <c r="B859" s="3" t="s">
        <v>47</v>
      </c>
      <c r="C859" s="3">
        <v>3</v>
      </c>
      <c r="D859" s="3" t="s">
        <v>150</v>
      </c>
      <c r="E859" s="3">
        <v>6</v>
      </c>
      <c r="F859" s="3">
        <v>3020</v>
      </c>
      <c r="G859" s="3">
        <v>1.2102786836588999</v>
      </c>
      <c r="H859" s="3">
        <v>1.3343713016705301</v>
      </c>
      <c r="I859" s="3">
        <v>1.28677981266291</v>
      </c>
      <c r="J859" s="3">
        <v>1.38196279067815</v>
      </c>
      <c r="K859" s="3">
        <v>0</v>
      </c>
      <c r="L859" s="3">
        <v>-35.994109069709999</v>
      </c>
      <c r="M859" s="6" t="s">
        <v>100</v>
      </c>
      <c r="N859" s="6" t="s">
        <v>205</v>
      </c>
    </row>
    <row r="860" spans="1:14" x14ac:dyDescent="0.2">
      <c r="A860" s="5" t="str">
        <f t="shared" si="14"/>
        <v>Haematology - Acute Lymphoblastic Leukaemia32006-20101</v>
      </c>
      <c r="B860" s="3" t="s">
        <v>48</v>
      </c>
      <c r="C860" s="3">
        <v>3</v>
      </c>
      <c r="D860" s="3" t="s">
        <v>150</v>
      </c>
      <c r="E860" s="3">
        <v>1</v>
      </c>
      <c r="F860" s="3">
        <v>592</v>
      </c>
      <c r="G860" s="3">
        <v>1.1503304712903899</v>
      </c>
      <c r="H860" s="3">
        <v>1.34066747432085</v>
      </c>
      <c r="I860" s="3">
        <v>1.2326693305259799</v>
      </c>
      <c r="J860" s="3">
        <v>1.44866561811572</v>
      </c>
      <c r="K860" s="3">
        <v>1</v>
      </c>
      <c r="L860" s="3">
        <v>0</v>
      </c>
      <c r="M860" s="6" t="s">
        <v>100</v>
      </c>
      <c r="N860" s="6" t="s">
        <v>205</v>
      </c>
    </row>
    <row r="861" spans="1:14" x14ac:dyDescent="0.2">
      <c r="A861" s="5" t="str">
        <f t="shared" si="14"/>
        <v>Haematology - Acute Lymphoblastic Leukaemia32006-20102</v>
      </c>
      <c r="B861" s="3" t="s">
        <v>48</v>
      </c>
      <c r="C861" s="3">
        <v>3</v>
      </c>
      <c r="D861" s="3" t="s">
        <v>150</v>
      </c>
      <c r="E861" s="3">
        <v>2</v>
      </c>
      <c r="F861" s="3">
        <v>582</v>
      </c>
      <c r="G861" s="3">
        <v>1.13056707399004</v>
      </c>
      <c r="H861" s="3">
        <v>1.32206930155751</v>
      </c>
      <c r="I861" s="3">
        <v>1.21465829162407</v>
      </c>
      <c r="J861" s="3">
        <v>1.42948031149095</v>
      </c>
      <c r="K861" s="3">
        <v>0.986127676609174</v>
      </c>
      <c r="L861" s="3">
        <v>-1.103869064148</v>
      </c>
      <c r="M861" s="6" t="s">
        <v>100</v>
      </c>
      <c r="N861" s="6" t="s">
        <v>205</v>
      </c>
    </row>
    <row r="862" spans="1:14" x14ac:dyDescent="0.2">
      <c r="A862" s="5" t="str">
        <f t="shared" si="14"/>
        <v>Haematology - Acute Lymphoblastic Leukaemia32006-20103</v>
      </c>
      <c r="B862" s="3" t="s">
        <v>48</v>
      </c>
      <c r="C862" s="3">
        <v>3</v>
      </c>
      <c r="D862" s="3" t="s">
        <v>150</v>
      </c>
      <c r="E862" s="3">
        <v>3</v>
      </c>
      <c r="F862" s="3">
        <v>515</v>
      </c>
      <c r="G862" s="3">
        <v>1.0006055898180399</v>
      </c>
      <c r="H862" s="3">
        <v>1.1645058042765</v>
      </c>
      <c r="I862" s="3">
        <v>1.0639298610055501</v>
      </c>
      <c r="J862" s="3">
        <v>1.2650817475474401</v>
      </c>
      <c r="K862" s="3">
        <v>0.868601518707247</v>
      </c>
      <c r="L862" s="3">
        <v>-16.153585288068001</v>
      </c>
      <c r="M862" s="6" t="s">
        <v>100</v>
      </c>
      <c r="N862" s="6" t="s">
        <v>205</v>
      </c>
    </row>
    <row r="863" spans="1:14" x14ac:dyDescent="0.2">
      <c r="A863" s="5" t="str">
        <f t="shared" si="14"/>
        <v>Haematology - Acute Lymphoblastic Leukaemia32006-20104</v>
      </c>
      <c r="B863" s="3" t="s">
        <v>48</v>
      </c>
      <c r="C863" s="3">
        <v>3</v>
      </c>
      <c r="D863" s="3" t="s">
        <v>150</v>
      </c>
      <c r="E863" s="3">
        <v>4</v>
      </c>
      <c r="F863" s="3">
        <v>605</v>
      </c>
      <c r="G863" s="3">
        <v>1.1750091441930599</v>
      </c>
      <c r="H863" s="3">
        <v>1.2994669458827799</v>
      </c>
      <c r="I863" s="3">
        <v>1.1959184914465</v>
      </c>
      <c r="J863" s="3">
        <v>1.40301540031906</v>
      </c>
      <c r="K863" s="3">
        <v>0.96926864474060404</v>
      </c>
      <c r="L863" s="3">
        <v>-3.720626241822</v>
      </c>
      <c r="M863" s="6" t="s">
        <v>100</v>
      </c>
      <c r="N863" s="6" t="s">
        <v>205</v>
      </c>
    </row>
    <row r="864" spans="1:14" x14ac:dyDescent="0.2">
      <c r="A864" s="5" t="str">
        <f t="shared" si="14"/>
        <v>Haematology - Acute Lymphoblastic Leukaemia32006-20105</v>
      </c>
      <c r="B864" s="3" t="s">
        <v>48</v>
      </c>
      <c r="C864" s="3">
        <v>3</v>
      </c>
      <c r="D864" s="3" t="s">
        <v>150</v>
      </c>
      <c r="E864" s="3">
        <v>5</v>
      </c>
      <c r="F864" s="3">
        <v>606</v>
      </c>
      <c r="G864" s="3">
        <v>1.1771870245784</v>
      </c>
      <c r="H864" s="3">
        <v>1.1802204532963001</v>
      </c>
      <c r="I864" s="3">
        <v>1.0862518231198699</v>
      </c>
      <c r="J864" s="3">
        <v>1.2741890834727301</v>
      </c>
      <c r="K864" s="3">
        <v>0.880323030059462</v>
      </c>
      <c r="L864" s="3">
        <v>-16.683250386824</v>
      </c>
      <c r="M864" s="6" t="s">
        <v>100</v>
      </c>
      <c r="N864" s="6" t="s">
        <v>205</v>
      </c>
    </row>
    <row r="865" spans="1:14" x14ac:dyDescent="0.2">
      <c r="A865" s="5" t="str">
        <f t="shared" si="14"/>
        <v>Haematology - Acute Lymphoblastic Leukaemia32006-20106</v>
      </c>
      <c r="B865" s="3" t="s">
        <v>48</v>
      </c>
      <c r="C865" s="3">
        <v>3</v>
      </c>
      <c r="D865" s="3" t="s">
        <v>150</v>
      </c>
      <c r="E865" s="3">
        <v>6</v>
      </c>
      <c r="F865" s="3">
        <v>2900</v>
      </c>
      <c r="G865" s="3">
        <v>1.1267452146917001</v>
      </c>
      <c r="H865" s="3">
        <v>1.2532786940404199</v>
      </c>
      <c r="I865" s="3">
        <v>1.2076640039001101</v>
      </c>
      <c r="J865" s="3">
        <v>1.29889338418073</v>
      </c>
      <c r="K865" s="3">
        <v>0</v>
      </c>
      <c r="L865" s="3">
        <v>-37.661330980862004</v>
      </c>
      <c r="M865" s="6" t="s">
        <v>100</v>
      </c>
      <c r="N865" s="6" t="s">
        <v>205</v>
      </c>
    </row>
    <row r="866" spans="1:14" x14ac:dyDescent="0.2">
      <c r="A866" s="5" t="str">
        <f t="shared" si="14"/>
        <v>Haematology - Acute Myeloid Leukaemia11996-20001</v>
      </c>
      <c r="B866" s="3" t="s">
        <v>43</v>
      </c>
      <c r="C866" s="3">
        <v>1</v>
      </c>
      <c r="D866" s="3" t="s">
        <v>151</v>
      </c>
      <c r="E866" s="3">
        <v>1</v>
      </c>
      <c r="F866" s="3">
        <v>984</v>
      </c>
      <c r="G866" s="3">
        <v>4.1729338422050901</v>
      </c>
      <c r="H866" s="3">
        <v>3.6747919308619799</v>
      </c>
      <c r="I866" s="3">
        <v>3.4451816783358602</v>
      </c>
      <c r="J866" s="3">
        <v>3.9044021833881</v>
      </c>
      <c r="K866" s="3">
        <v>1</v>
      </c>
      <c r="L866" s="3">
        <v>0</v>
      </c>
      <c r="M866" s="6" t="s">
        <v>100</v>
      </c>
      <c r="N866" s="6" t="s">
        <v>205</v>
      </c>
    </row>
    <row r="867" spans="1:14" x14ac:dyDescent="0.2">
      <c r="A867" s="5" t="str">
        <f t="shared" si="14"/>
        <v>Haematology - Acute Myeloid Leukaemia11996-20002</v>
      </c>
      <c r="B867" s="3" t="s">
        <v>43</v>
      </c>
      <c r="C867" s="3">
        <v>1</v>
      </c>
      <c r="D867" s="3" t="s">
        <v>151</v>
      </c>
      <c r="E867" s="3">
        <v>2</v>
      </c>
      <c r="F867" s="3">
        <v>970</v>
      </c>
      <c r="G867" s="3">
        <v>4.1043826598041404</v>
      </c>
      <c r="H867" s="3">
        <v>3.5008454050830502</v>
      </c>
      <c r="I867" s="3">
        <v>3.2805308766329602</v>
      </c>
      <c r="J867" s="3">
        <v>3.7211599335331398</v>
      </c>
      <c r="K867" s="3">
        <v>0.952664932041979</v>
      </c>
      <c r="L867" s="3">
        <v>-10.157248717326</v>
      </c>
      <c r="M867" s="6" t="s">
        <v>100</v>
      </c>
      <c r="N867" s="6" t="s">
        <v>205</v>
      </c>
    </row>
    <row r="868" spans="1:14" x14ac:dyDescent="0.2">
      <c r="A868" s="5" t="str">
        <f t="shared" si="14"/>
        <v>Haematology - Acute Myeloid Leukaemia11996-20003</v>
      </c>
      <c r="B868" s="3" t="s">
        <v>43</v>
      </c>
      <c r="C868" s="3">
        <v>1</v>
      </c>
      <c r="D868" s="3" t="s">
        <v>151</v>
      </c>
      <c r="E868" s="3">
        <v>3</v>
      </c>
      <c r="F868" s="3">
        <v>982</v>
      </c>
      <c r="G868" s="3">
        <v>4.1472885454044297</v>
      </c>
      <c r="H868" s="3">
        <v>3.6219715934019598</v>
      </c>
      <c r="I868" s="3">
        <v>3.3954313476259199</v>
      </c>
      <c r="J868" s="3">
        <v>3.8485118391780002</v>
      </c>
      <c r="K868" s="3">
        <v>0.98562630525651795</v>
      </c>
      <c r="L868" s="3">
        <v>-5.0392726190539996</v>
      </c>
      <c r="M868" s="6" t="s">
        <v>100</v>
      </c>
      <c r="N868" s="6" t="s">
        <v>205</v>
      </c>
    </row>
    <row r="869" spans="1:14" x14ac:dyDescent="0.2">
      <c r="A869" s="5" t="str">
        <f t="shared" si="14"/>
        <v>Haematology - Acute Myeloid Leukaemia11996-20004</v>
      </c>
      <c r="B869" s="3" t="s">
        <v>43</v>
      </c>
      <c r="C869" s="3">
        <v>1</v>
      </c>
      <c r="D869" s="3" t="s">
        <v>151</v>
      </c>
      <c r="E869" s="3">
        <v>4</v>
      </c>
      <c r="F869" s="3">
        <v>943</v>
      </c>
      <c r="G869" s="3">
        <v>3.9609870914244998</v>
      </c>
      <c r="H869" s="3">
        <v>3.5464184858363699</v>
      </c>
      <c r="I869" s="3">
        <v>3.3200634259463002</v>
      </c>
      <c r="J869" s="3">
        <v>3.77277354572644</v>
      </c>
      <c r="K869" s="3">
        <v>0.96506647248583</v>
      </c>
      <c r="L869" s="3">
        <v>-3.386346870478</v>
      </c>
      <c r="M869" s="6" t="s">
        <v>100</v>
      </c>
      <c r="N869" s="6" t="s">
        <v>205</v>
      </c>
    </row>
    <row r="870" spans="1:14" x14ac:dyDescent="0.2">
      <c r="A870" s="5" t="str">
        <f t="shared" si="14"/>
        <v>Haematology - Acute Myeloid Leukaemia11996-20005</v>
      </c>
      <c r="B870" s="3" t="s">
        <v>43</v>
      </c>
      <c r="C870" s="3">
        <v>1</v>
      </c>
      <c r="D870" s="3" t="s">
        <v>151</v>
      </c>
      <c r="E870" s="3">
        <v>5</v>
      </c>
      <c r="F870" s="3">
        <v>889</v>
      </c>
      <c r="G870" s="3">
        <v>3.6495969802191799</v>
      </c>
      <c r="H870" s="3">
        <v>3.6207665715100101</v>
      </c>
      <c r="I870" s="3">
        <v>3.3827508096043601</v>
      </c>
      <c r="J870" s="3">
        <v>3.8587823334156601</v>
      </c>
      <c r="K870" s="3">
        <v>0.98529838957731197</v>
      </c>
      <c r="L870" s="3">
        <v>-2.9122467802040002</v>
      </c>
      <c r="M870" s="6" t="s">
        <v>100</v>
      </c>
      <c r="N870" s="6" t="s">
        <v>205</v>
      </c>
    </row>
    <row r="871" spans="1:14" x14ac:dyDescent="0.2">
      <c r="A871" s="5" t="str">
        <f t="shared" si="14"/>
        <v>Haematology - Acute Myeloid Leukaemia11996-20006</v>
      </c>
      <c r="B871" s="3" t="s">
        <v>43</v>
      </c>
      <c r="C871" s="3">
        <v>1</v>
      </c>
      <c r="D871" s="3" t="s">
        <v>151</v>
      </c>
      <c r="E871" s="3">
        <v>6</v>
      </c>
      <c r="F871" s="3">
        <v>4768</v>
      </c>
      <c r="G871" s="3">
        <v>4.0047715240048802</v>
      </c>
      <c r="H871" s="3">
        <v>3.5953934600883302</v>
      </c>
      <c r="I871" s="3">
        <v>3.4933384400990102</v>
      </c>
      <c r="J871" s="3">
        <v>3.6974484800776501</v>
      </c>
      <c r="K871" s="3">
        <v>0</v>
      </c>
      <c r="L871" s="3">
        <v>-21.495114987061999</v>
      </c>
      <c r="M871" s="6" t="s">
        <v>100</v>
      </c>
      <c r="N871" s="6" t="s">
        <v>205</v>
      </c>
    </row>
    <row r="872" spans="1:14" x14ac:dyDescent="0.2">
      <c r="A872" s="5" t="str">
        <f t="shared" si="14"/>
        <v>Haematology - Acute Myeloid Leukaemia12001-20051</v>
      </c>
      <c r="B872" s="3" t="s">
        <v>47</v>
      </c>
      <c r="C872" s="3">
        <v>1</v>
      </c>
      <c r="D872" s="3" t="s">
        <v>151</v>
      </c>
      <c r="E872" s="3">
        <v>1</v>
      </c>
      <c r="F872" s="3">
        <v>1131</v>
      </c>
      <c r="G872" s="3">
        <v>4.5933587991960998</v>
      </c>
      <c r="H872" s="3">
        <v>3.83517222942494</v>
      </c>
      <c r="I872" s="3">
        <v>3.6116557023717402</v>
      </c>
      <c r="J872" s="3">
        <v>4.0586887564781398</v>
      </c>
      <c r="K872" s="3">
        <v>1</v>
      </c>
      <c r="L872" s="3">
        <v>0</v>
      </c>
      <c r="M872" s="6" t="s">
        <v>100</v>
      </c>
      <c r="N872" s="6" t="s">
        <v>205</v>
      </c>
    </row>
    <row r="873" spans="1:14" x14ac:dyDescent="0.2">
      <c r="A873" s="5" t="str">
        <f t="shared" si="14"/>
        <v>Haematology - Acute Myeloid Leukaemia12001-20052</v>
      </c>
      <c r="B873" s="3" t="s">
        <v>47</v>
      </c>
      <c r="C873" s="3">
        <v>1</v>
      </c>
      <c r="D873" s="3" t="s">
        <v>151</v>
      </c>
      <c r="E873" s="3">
        <v>2</v>
      </c>
      <c r="F873" s="3">
        <v>1201</v>
      </c>
      <c r="G873" s="3">
        <v>4.9205934620840797</v>
      </c>
      <c r="H873" s="3">
        <v>3.92118808717614</v>
      </c>
      <c r="I873" s="3">
        <v>3.6994183702099699</v>
      </c>
      <c r="J873" s="3">
        <v>4.1429578041423101</v>
      </c>
      <c r="K873" s="3">
        <v>1.0224281603551599</v>
      </c>
      <c r="L873" s="3">
        <v>3.2702195179319999</v>
      </c>
      <c r="M873" s="6" t="s">
        <v>100</v>
      </c>
      <c r="N873" s="6" t="s">
        <v>205</v>
      </c>
    </row>
    <row r="874" spans="1:14" x14ac:dyDescent="0.2">
      <c r="A874" s="5" t="str">
        <f t="shared" si="14"/>
        <v>Haematology - Acute Myeloid Leukaemia12001-20053</v>
      </c>
      <c r="B874" s="3" t="s">
        <v>47</v>
      </c>
      <c r="C874" s="3">
        <v>1</v>
      </c>
      <c r="D874" s="3" t="s">
        <v>151</v>
      </c>
      <c r="E874" s="3">
        <v>3</v>
      </c>
      <c r="F874" s="3">
        <v>1162</v>
      </c>
      <c r="G874" s="3">
        <v>4.7753566609917204</v>
      </c>
      <c r="H874" s="3">
        <v>3.8518899004809399</v>
      </c>
      <c r="I874" s="3">
        <v>3.6304137979051601</v>
      </c>
      <c r="J874" s="3">
        <v>4.0733660030567203</v>
      </c>
      <c r="K874" s="3">
        <v>1.0043590404956899</v>
      </c>
      <c r="L874" s="3">
        <v>1.858252696336</v>
      </c>
      <c r="M874" s="6" t="s">
        <v>100</v>
      </c>
      <c r="N874" s="6" t="s">
        <v>205</v>
      </c>
    </row>
    <row r="875" spans="1:14" x14ac:dyDescent="0.2">
      <c r="A875" s="5" t="str">
        <f t="shared" si="14"/>
        <v>Haematology - Acute Myeloid Leukaemia12001-20054</v>
      </c>
      <c r="B875" s="3" t="s">
        <v>47</v>
      </c>
      <c r="C875" s="3">
        <v>1</v>
      </c>
      <c r="D875" s="3" t="s">
        <v>151</v>
      </c>
      <c r="E875" s="3">
        <v>4</v>
      </c>
      <c r="F875" s="3">
        <v>1114</v>
      </c>
      <c r="G875" s="3">
        <v>4.5721625565497304</v>
      </c>
      <c r="H875" s="3">
        <v>4.0160134816864801</v>
      </c>
      <c r="I875" s="3">
        <v>3.7801782757089799</v>
      </c>
      <c r="J875" s="3">
        <v>4.2518486876639798</v>
      </c>
      <c r="K875" s="3">
        <v>1.04715335881764</v>
      </c>
      <c r="L875" s="3">
        <v>9.5577573522740007</v>
      </c>
      <c r="M875" s="6" t="s">
        <v>100</v>
      </c>
      <c r="N875" s="6" t="s">
        <v>205</v>
      </c>
    </row>
    <row r="876" spans="1:14" x14ac:dyDescent="0.2">
      <c r="A876" s="5" t="str">
        <f t="shared" si="14"/>
        <v>Haematology - Acute Myeloid Leukaemia12001-20055</v>
      </c>
      <c r="B876" s="3" t="s">
        <v>47</v>
      </c>
      <c r="C876" s="3">
        <v>1</v>
      </c>
      <c r="D876" s="3" t="s">
        <v>151</v>
      </c>
      <c r="E876" s="3">
        <v>5</v>
      </c>
      <c r="F876" s="3">
        <v>979</v>
      </c>
      <c r="G876" s="3">
        <v>4.0041356709142004</v>
      </c>
      <c r="H876" s="3">
        <v>4.06305391668577</v>
      </c>
      <c r="I876" s="3">
        <v>3.8085366146652802</v>
      </c>
      <c r="J876" s="3">
        <v>4.3175712187062603</v>
      </c>
      <c r="K876" s="3">
        <v>1.0594188927194499</v>
      </c>
      <c r="L876" s="3">
        <v>7.647190923408</v>
      </c>
      <c r="M876" s="6" t="s">
        <v>100</v>
      </c>
      <c r="N876" s="6" t="s">
        <v>205</v>
      </c>
    </row>
    <row r="877" spans="1:14" x14ac:dyDescent="0.2">
      <c r="A877" s="5" t="str">
        <f t="shared" si="14"/>
        <v>Haematology - Acute Myeloid Leukaemia12001-20056</v>
      </c>
      <c r="B877" s="3" t="s">
        <v>47</v>
      </c>
      <c r="C877" s="3">
        <v>1</v>
      </c>
      <c r="D877" s="3" t="s">
        <v>151</v>
      </c>
      <c r="E877" s="3">
        <v>6</v>
      </c>
      <c r="F877" s="3">
        <v>5587</v>
      </c>
      <c r="G877" s="3">
        <v>4.5728382249006501</v>
      </c>
      <c r="H877" s="3">
        <v>3.93400009187856</v>
      </c>
      <c r="I877" s="3">
        <v>3.83084252231978</v>
      </c>
      <c r="J877" s="3">
        <v>4.0371576614373401</v>
      </c>
      <c r="K877" s="3">
        <v>0</v>
      </c>
      <c r="L877" s="3">
        <v>22.333420489950001</v>
      </c>
      <c r="M877" s="6" t="s">
        <v>100</v>
      </c>
      <c r="N877" s="6" t="s">
        <v>205</v>
      </c>
    </row>
    <row r="878" spans="1:14" x14ac:dyDescent="0.2">
      <c r="A878" s="5" t="str">
        <f t="shared" si="14"/>
        <v>Haematology - Acute Myeloid Leukaemia12006-20101</v>
      </c>
      <c r="B878" s="3" t="s">
        <v>48</v>
      </c>
      <c r="C878" s="3">
        <v>1</v>
      </c>
      <c r="D878" s="3" t="s">
        <v>151</v>
      </c>
      <c r="E878" s="3">
        <v>1</v>
      </c>
      <c r="F878" s="3">
        <v>1261</v>
      </c>
      <c r="G878" s="3">
        <v>4.93667394392173</v>
      </c>
      <c r="H878" s="3">
        <v>3.77676955142298</v>
      </c>
      <c r="I878" s="3">
        <v>3.5683113366366999</v>
      </c>
      <c r="J878" s="3">
        <v>3.9852277662092601</v>
      </c>
      <c r="K878" s="3">
        <v>1</v>
      </c>
      <c r="L878" s="3">
        <v>0</v>
      </c>
      <c r="M878" s="6" t="s">
        <v>100</v>
      </c>
      <c r="N878" s="6" t="s">
        <v>205</v>
      </c>
    </row>
    <row r="879" spans="1:14" x14ac:dyDescent="0.2">
      <c r="A879" s="5" t="str">
        <f t="shared" si="14"/>
        <v>Haematology - Acute Myeloid Leukaemia12006-20102</v>
      </c>
      <c r="B879" s="3" t="s">
        <v>48</v>
      </c>
      <c r="C879" s="3">
        <v>1</v>
      </c>
      <c r="D879" s="3" t="s">
        <v>151</v>
      </c>
      <c r="E879" s="3">
        <v>2</v>
      </c>
      <c r="F879" s="3">
        <v>1392</v>
      </c>
      <c r="G879" s="3">
        <v>5.4945686070901498</v>
      </c>
      <c r="H879" s="3">
        <v>4.03592809484093</v>
      </c>
      <c r="I879" s="3">
        <v>3.82390660893196</v>
      </c>
      <c r="J879" s="3">
        <v>4.2479495807498999</v>
      </c>
      <c r="K879" s="3">
        <v>1.0686191042077999</v>
      </c>
      <c r="L879" s="3">
        <v>15.74413624658</v>
      </c>
      <c r="M879" s="6" t="s">
        <v>100</v>
      </c>
      <c r="N879" s="6" t="s">
        <v>205</v>
      </c>
    </row>
    <row r="880" spans="1:14" x14ac:dyDescent="0.2">
      <c r="A880" s="5" t="str">
        <f t="shared" si="14"/>
        <v>Haematology - Acute Myeloid Leukaemia12006-20103</v>
      </c>
      <c r="B880" s="3" t="s">
        <v>48</v>
      </c>
      <c r="C880" s="3">
        <v>1</v>
      </c>
      <c r="D880" s="3" t="s">
        <v>151</v>
      </c>
      <c r="E880" s="3">
        <v>3</v>
      </c>
      <c r="F880" s="3">
        <v>1275</v>
      </c>
      <c r="G880" s="3">
        <v>5.0444263618793901</v>
      </c>
      <c r="H880" s="3">
        <v>3.94139620550395</v>
      </c>
      <c r="I880" s="3">
        <v>3.7250491079985801</v>
      </c>
      <c r="J880" s="3">
        <v>4.1577433030093198</v>
      </c>
      <c r="K880" s="3">
        <v>1.04358927698381</v>
      </c>
      <c r="L880" s="3">
        <v>6.0004881464300102</v>
      </c>
      <c r="M880" s="6" t="s">
        <v>100</v>
      </c>
      <c r="N880" s="6" t="s">
        <v>205</v>
      </c>
    </row>
    <row r="881" spans="1:14" x14ac:dyDescent="0.2">
      <c r="A881" s="5" t="str">
        <f t="shared" si="14"/>
        <v>Haematology - Acute Myeloid Leukaemia12006-20104</v>
      </c>
      <c r="B881" s="3" t="s">
        <v>48</v>
      </c>
      <c r="C881" s="3">
        <v>1</v>
      </c>
      <c r="D881" s="3" t="s">
        <v>151</v>
      </c>
      <c r="E881" s="3">
        <v>4</v>
      </c>
      <c r="F881" s="3">
        <v>1211</v>
      </c>
      <c r="G881" s="3">
        <v>4.7935114775308403</v>
      </c>
      <c r="H881" s="3">
        <v>4.1792601240321403</v>
      </c>
      <c r="I881" s="3">
        <v>3.9438726204575798</v>
      </c>
      <c r="J881" s="3">
        <v>4.4146476276067004</v>
      </c>
      <c r="K881" s="3">
        <v>1.10657006394725</v>
      </c>
      <c r="L881" s="3">
        <v>18.175212002765999</v>
      </c>
      <c r="M881" s="6" t="s">
        <v>100</v>
      </c>
      <c r="N881" s="6" t="s">
        <v>205</v>
      </c>
    </row>
    <row r="882" spans="1:14" x14ac:dyDescent="0.2">
      <c r="A882" s="5" t="str">
        <f t="shared" si="14"/>
        <v>Haematology - Acute Myeloid Leukaemia12006-20105</v>
      </c>
      <c r="B882" s="3" t="s">
        <v>48</v>
      </c>
      <c r="C882" s="3">
        <v>1</v>
      </c>
      <c r="D882" s="3" t="s">
        <v>151</v>
      </c>
      <c r="E882" s="3">
        <v>5</v>
      </c>
      <c r="F882" s="3">
        <v>1084</v>
      </c>
      <c r="G882" s="3">
        <v>4.2977912604018202</v>
      </c>
      <c r="H882" s="3">
        <v>4.3254799926862999</v>
      </c>
      <c r="I882" s="3">
        <v>4.0679808794337102</v>
      </c>
      <c r="J882" s="3">
        <v>4.5829791059388896</v>
      </c>
      <c r="K882" s="3">
        <v>1.14528565584749</v>
      </c>
      <c r="L882" s="3">
        <v>24.837516668126</v>
      </c>
      <c r="M882" s="6" t="s">
        <v>100</v>
      </c>
      <c r="N882" s="6" t="s">
        <v>205</v>
      </c>
    </row>
    <row r="883" spans="1:14" x14ac:dyDescent="0.2">
      <c r="A883" s="5" t="str">
        <f t="shared" si="14"/>
        <v>Haematology - Acute Myeloid Leukaemia12006-20106</v>
      </c>
      <c r="B883" s="3" t="s">
        <v>48</v>
      </c>
      <c r="C883" s="3">
        <v>1</v>
      </c>
      <c r="D883" s="3" t="s">
        <v>151</v>
      </c>
      <c r="E883" s="3">
        <v>6</v>
      </c>
      <c r="F883" s="3">
        <v>6223</v>
      </c>
      <c r="G883" s="3">
        <v>4.9139828348886203</v>
      </c>
      <c r="H883" s="3">
        <v>4.0443762165732604</v>
      </c>
      <c r="I883" s="3">
        <v>3.9438897168287501</v>
      </c>
      <c r="J883" s="3">
        <v>4.1448627163177703</v>
      </c>
      <c r="K883" s="3">
        <v>0</v>
      </c>
      <c r="L883" s="3">
        <v>64.757353063902002</v>
      </c>
      <c r="M883" s="6" t="s">
        <v>100</v>
      </c>
      <c r="N883" s="6" t="s">
        <v>205</v>
      </c>
    </row>
    <row r="884" spans="1:14" x14ac:dyDescent="0.2">
      <c r="A884" s="5" t="str">
        <f t="shared" si="14"/>
        <v>Haematology - Acute Myeloid Leukaemia21996-20001</v>
      </c>
      <c r="B884" s="3" t="s">
        <v>43</v>
      </c>
      <c r="C884" s="3">
        <v>2</v>
      </c>
      <c r="D884" s="3" t="s">
        <v>151</v>
      </c>
      <c r="E884" s="3">
        <v>1</v>
      </c>
      <c r="F884" s="3">
        <v>778</v>
      </c>
      <c r="G884" s="3">
        <v>3.17424219149681</v>
      </c>
      <c r="H884" s="3">
        <v>2.50369486021357</v>
      </c>
      <c r="I884" s="3">
        <v>2.32776171343819</v>
      </c>
      <c r="J884" s="3">
        <v>2.67962800698895</v>
      </c>
      <c r="K884" s="3">
        <v>1</v>
      </c>
      <c r="L884" s="3">
        <v>0</v>
      </c>
      <c r="M884" s="6" t="s">
        <v>100</v>
      </c>
      <c r="N884" s="6" t="s">
        <v>205</v>
      </c>
    </row>
    <row r="885" spans="1:14" x14ac:dyDescent="0.2">
      <c r="A885" s="5" t="str">
        <f t="shared" si="14"/>
        <v>Haematology - Acute Myeloid Leukaemia21996-20002</v>
      </c>
      <c r="B885" s="3" t="s">
        <v>43</v>
      </c>
      <c r="C885" s="3">
        <v>2</v>
      </c>
      <c r="D885" s="3" t="s">
        <v>151</v>
      </c>
      <c r="E885" s="3">
        <v>2</v>
      </c>
      <c r="F885" s="3">
        <v>908</v>
      </c>
      <c r="G885" s="3">
        <v>3.6549569306798801</v>
      </c>
      <c r="H885" s="3">
        <v>2.6831835169797</v>
      </c>
      <c r="I885" s="3">
        <v>2.5086561549267201</v>
      </c>
      <c r="J885" s="3">
        <v>2.85771087903268</v>
      </c>
      <c r="K885" s="3">
        <v>1.0716895096197201</v>
      </c>
      <c r="L885" s="3">
        <v>18.398833595946002</v>
      </c>
      <c r="M885" s="6" t="s">
        <v>100</v>
      </c>
      <c r="N885" s="6" t="s">
        <v>205</v>
      </c>
    </row>
    <row r="886" spans="1:14" x14ac:dyDescent="0.2">
      <c r="A886" s="5" t="str">
        <f t="shared" si="14"/>
        <v>Haematology - Acute Myeloid Leukaemia21996-20003</v>
      </c>
      <c r="B886" s="3" t="s">
        <v>43</v>
      </c>
      <c r="C886" s="3">
        <v>2</v>
      </c>
      <c r="D886" s="3" t="s">
        <v>151</v>
      </c>
      <c r="E886" s="3">
        <v>3</v>
      </c>
      <c r="F886" s="3">
        <v>940</v>
      </c>
      <c r="G886" s="3">
        <v>3.7625413709435902</v>
      </c>
      <c r="H886" s="3">
        <v>2.73858775655787</v>
      </c>
      <c r="I886" s="3">
        <v>2.5635149044937999</v>
      </c>
      <c r="J886" s="3">
        <v>2.9136606086219401</v>
      </c>
      <c r="K886" s="3">
        <v>1.0938185000404801</v>
      </c>
      <c r="L886" s="3">
        <v>24.434556359144</v>
      </c>
      <c r="M886" s="6" t="s">
        <v>100</v>
      </c>
      <c r="N886" s="6" t="s">
        <v>205</v>
      </c>
    </row>
    <row r="887" spans="1:14" x14ac:dyDescent="0.2">
      <c r="A887" s="5" t="str">
        <f t="shared" si="14"/>
        <v>Haematology - Acute Myeloid Leukaemia21996-20004</v>
      </c>
      <c r="B887" s="3" t="s">
        <v>43</v>
      </c>
      <c r="C887" s="3">
        <v>2</v>
      </c>
      <c r="D887" s="3" t="s">
        <v>151</v>
      </c>
      <c r="E887" s="3">
        <v>4</v>
      </c>
      <c r="F887" s="3">
        <v>878</v>
      </c>
      <c r="G887" s="3">
        <v>3.4857259917644798</v>
      </c>
      <c r="H887" s="3">
        <v>2.6435380906867998</v>
      </c>
      <c r="I887" s="3">
        <v>2.4686765156402899</v>
      </c>
      <c r="J887" s="3">
        <v>2.8183996657333101</v>
      </c>
      <c r="K887" s="3">
        <v>1.0558547420037001</v>
      </c>
      <c r="L887" s="3">
        <v>16.943042311481999</v>
      </c>
      <c r="M887" s="6" t="s">
        <v>100</v>
      </c>
      <c r="N887" s="6" t="s">
        <v>205</v>
      </c>
    </row>
    <row r="888" spans="1:14" x14ac:dyDescent="0.2">
      <c r="A888" s="5" t="str">
        <f t="shared" si="14"/>
        <v>Haematology - Acute Myeloid Leukaemia21996-20005</v>
      </c>
      <c r="B888" s="3" t="s">
        <v>43</v>
      </c>
      <c r="C888" s="3">
        <v>2</v>
      </c>
      <c r="D888" s="3" t="s">
        <v>151</v>
      </c>
      <c r="E888" s="3">
        <v>5</v>
      </c>
      <c r="F888" s="3">
        <v>777</v>
      </c>
      <c r="G888" s="3">
        <v>3.0286158594073598</v>
      </c>
      <c r="H888" s="3">
        <v>2.55638104040364</v>
      </c>
      <c r="I888" s="3">
        <v>2.37663010881373</v>
      </c>
      <c r="J888" s="3">
        <v>2.73613197199355</v>
      </c>
      <c r="K888" s="3">
        <v>1.0210433711500999</v>
      </c>
      <c r="L888" s="3">
        <v>5.9344514826259998</v>
      </c>
      <c r="M888" s="6" t="s">
        <v>100</v>
      </c>
      <c r="N888" s="6" t="s">
        <v>205</v>
      </c>
    </row>
    <row r="889" spans="1:14" x14ac:dyDescent="0.2">
      <c r="A889" s="5" t="str">
        <f t="shared" si="14"/>
        <v>Haematology - Acute Myeloid Leukaemia21996-20006</v>
      </c>
      <c r="B889" s="3" t="s">
        <v>43</v>
      </c>
      <c r="C889" s="3">
        <v>2</v>
      </c>
      <c r="D889" s="3" t="s">
        <v>151</v>
      </c>
      <c r="E889" s="3">
        <v>6</v>
      </c>
      <c r="F889" s="3">
        <v>4281</v>
      </c>
      <c r="G889" s="3">
        <v>3.4198863346734298</v>
      </c>
      <c r="H889" s="3">
        <v>2.6303781200807901</v>
      </c>
      <c r="I889" s="3">
        <v>2.5515825792436599</v>
      </c>
      <c r="J889" s="3">
        <v>2.7091736609179198</v>
      </c>
      <c r="K889" s="3">
        <v>0</v>
      </c>
      <c r="L889" s="3">
        <v>65.710883749198004</v>
      </c>
      <c r="M889" s="6" t="s">
        <v>100</v>
      </c>
      <c r="N889" s="6" t="s">
        <v>205</v>
      </c>
    </row>
    <row r="890" spans="1:14" x14ac:dyDescent="0.2">
      <c r="A890" s="5" t="str">
        <f t="shared" si="14"/>
        <v>Haematology - Acute Myeloid Leukaemia22001-20051</v>
      </c>
      <c r="B890" s="3" t="s">
        <v>47</v>
      </c>
      <c r="C890" s="3">
        <v>2</v>
      </c>
      <c r="D890" s="3" t="s">
        <v>151</v>
      </c>
      <c r="E890" s="3">
        <v>1</v>
      </c>
      <c r="F890" s="3">
        <v>992</v>
      </c>
      <c r="G890" s="3">
        <v>3.9430048192899401</v>
      </c>
      <c r="H890" s="3">
        <v>2.87866573586789</v>
      </c>
      <c r="I890" s="3">
        <v>2.6995261879851902</v>
      </c>
      <c r="J890" s="3">
        <v>3.0578052837505898</v>
      </c>
      <c r="K890" s="3">
        <v>1</v>
      </c>
      <c r="L890" s="3">
        <v>0</v>
      </c>
      <c r="M890" s="6" t="s">
        <v>100</v>
      </c>
      <c r="N890" s="6" t="s">
        <v>205</v>
      </c>
    </row>
    <row r="891" spans="1:14" x14ac:dyDescent="0.2">
      <c r="A891" s="5" t="str">
        <f t="shared" si="14"/>
        <v>Haematology - Acute Myeloid Leukaemia22001-20052</v>
      </c>
      <c r="B891" s="3" t="s">
        <v>47</v>
      </c>
      <c r="C891" s="3">
        <v>2</v>
      </c>
      <c r="D891" s="3" t="s">
        <v>151</v>
      </c>
      <c r="E891" s="3">
        <v>2</v>
      </c>
      <c r="F891" s="3">
        <v>1027</v>
      </c>
      <c r="G891" s="3">
        <v>4.0464089617674999</v>
      </c>
      <c r="H891" s="3">
        <v>2.8401532067127202</v>
      </c>
      <c r="I891" s="3">
        <v>2.6664480875668102</v>
      </c>
      <c r="J891" s="3">
        <v>3.0138583258586298</v>
      </c>
      <c r="K891" s="3">
        <v>0.98662139592127596</v>
      </c>
      <c r="L891" s="3">
        <v>-10.874364512104</v>
      </c>
      <c r="M891" s="6" t="s">
        <v>100</v>
      </c>
      <c r="N891" s="6" t="s">
        <v>205</v>
      </c>
    </row>
    <row r="892" spans="1:14" x14ac:dyDescent="0.2">
      <c r="A892" s="5" t="str">
        <f t="shared" si="14"/>
        <v>Haematology - Acute Myeloid Leukaemia22001-20053</v>
      </c>
      <c r="B892" s="3" t="s">
        <v>47</v>
      </c>
      <c r="C892" s="3">
        <v>2</v>
      </c>
      <c r="D892" s="3" t="s">
        <v>151</v>
      </c>
      <c r="E892" s="3">
        <v>3</v>
      </c>
      <c r="F892" s="3">
        <v>1025</v>
      </c>
      <c r="G892" s="3">
        <v>4.0188615956997804</v>
      </c>
      <c r="H892" s="3">
        <v>2.83510346330316</v>
      </c>
      <c r="I892" s="3">
        <v>2.6615381042058299</v>
      </c>
      <c r="J892" s="3">
        <v>3.0086688224004901</v>
      </c>
      <c r="K892" s="3">
        <v>0.98486720009831397</v>
      </c>
      <c r="L892" s="3">
        <v>-13.527542614358</v>
      </c>
      <c r="M892" s="6" t="s">
        <v>100</v>
      </c>
      <c r="N892" s="6" t="s">
        <v>205</v>
      </c>
    </row>
    <row r="893" spans="1:14" x14ac:dyDescent="0.2">
      <c r="A893" s="5" t="str">
        <f t="shared" si="14"/>
        <v>Haematology - Acute Myeloid Leukaemia22001-20054</v>
      </c>
      <c r="B893" s="3" t="s">
        <v>47</v>
      </c>
      <c r="C893" s="3">
        <v>2</v>
      </c>
      <c r="D893" s="3" t="s">
        <v>151</v>
      </c>
      <c r="E893" s="3">
        <v>4</v>
      </c>
      <c r="F893" s="3">
        <v>982</v>
      </c>
      <c r="G893" s="3">
        <v>3.8311901166843199</v>
      </c>
      <c r="H893" s="3">
        <v>2.8350665521049701</v>
      </c>
      <c r="I893" s="3">
        <v>2.6577441582255501</v>
      </c>
      <c r="J893" s="3">
        <v>3.01238894598439</v>
      </c>
      <c r="K893" s="3">
        <v>0.98485437776964602</v>
      </c>
      <c r="L893" s="3">
        <v>-11.05629689311</v>
      </c>
      <c r="M893" s="6" t="s">
        <v>100</v>
      </c>
      <c r="N893" s="6" t="s">
        <v>205</v>
      </c>
    </row>
    <row r="894" spans="1:14" x14ac:dyDescent="0.2">
      <c r="A894" s="5" t="str">
        <f t="shared" si="14"/>
        <v>Haematology - Acute Myeloid Leukaemia22001-20055</v>
      </c>
      <c r="B894" s="3" t="s">
        <v>47</v>
      </c>
      <c r="C894" s="3">
        <v>2</v>
      </c>
      <c r="D894" s="3" t="s">
        <v>151</v>
      </c>
      <c r="E894" s="3">
        <v>5</v>
      </c>
      <c r="F894" s="3">
        <v>809</v>
      </c>
      <c r="G894" s="3">
        <v>3.1508155588129099</v>
      </c>
      <c r="H894" s="3">
        <v>2.7045202490987998</v>
      </c>
      <c r="I894" s="3">
        <v>2.5181519472774299</v>
      </c>
      <c r="J894" s="3">
        <v>2.8908885509201698</v>
      </c>
      <c r="K894" s="3">
        <v>0.93950479050094204</v>
      </c>
      <c r="L894" s="3">
        <v>-17.880284897608</v>
      </c>
      <c r="M894" s="6" t="s">
        <v>100</v>
      </c>
      <c r="N894" s="6" t="s">
        <v>205</v>
      </c>
    </row>
    <row r="895" spans="1:14" x14ac:dyDescent="0.2">
      <c r="A895" s="5" t="str">
        <f t="shared" si="14"/>
        <v>Haematology - Acute Myeloid Leukaemia22001-20056</v>
      </c>
      <c r="B895" s="3" t="s">
        <v>47</v>
      </c>
      <c r="C895" s="3">
        <v>2</v>
      </c>
      <c r="D895" s="3" t="s">
        <v>151</v>
      </c>
      <c r="E895" s="3">
        <v>6</v>
      </c>
      <c r="F895" s="3">
        <v>4835</v>
      </c>
      <c r="G895" s="3">
        <v>3.7965830532656399</v>
      </c>
      <c r="H895" s="3">
        <v>2.8133776994413702</v>
      </c>
      <c r="I895" s="3">
        <v>2.7340753831021898</v>
      </c>
      <c r="J895" s="3">
        <v>2.8926800157805501</v>
      </c>
      <c r="K895" s="3">
        <v>0</v>
      </c>
      <c r="L895" s="3">
        <v>-53.338488917180001</v>
      </c>
      <c r="M895" s="6" t="s">
        <v>100</v>
      </c>
      <c r="N895" s="6" t="s">
        <v>205</v>
      </c>
    </row>
    <row r="896" spans="1:14" x14ac:dyDescent="0.2">
      <c r="A896" s="5" t="str">
        <f t="shared" si="14"/>
        <v>Haematology - Acute Myeloid Leukaemia22006-20101</v>
      </c>
      <c r="B896" s="3" t="s">
        <v>48</v>
      </c>
      <c r="C896" s="3">
        <v>2</v>
      </c>
      <c r="D896" s="3" t="s">
        <v>151</v>
      </c>
      <c r="E896" s="3">
        <v>1</v>
      </c>
      <c r="F896" s="3">
        <v>995</v>
      </c>
      <c r="G896" s="3">
        <v>3.83874078808307</v>
      </c>
      <c r="H896" s="3">
        <v>2.6528204861754601</v>
      </c>
      <c r="I896" s="3">
        <v>2.4879843622474902</v>
      </c>
      <c r="J896" s="3">
        <v>2.8176566101034299</v>
      </c>
      <c r="K896" s="3">
        <v>1</v>
      </c>
      <c r="L896" s="3">
        <v>0</v>
      </c>
      <c r="M896" s="6" t="s">
        <v>100</v>
      </c>
      <c r="N896" s="6" t="s">
        <v>205</v>
      </c>
    </row>
    <row r="897" spans="1:14" x14ac:dyDescent="0.2">
      <c r="A897" s="5" t="str">
        <f t="shared" si="14"/>
        <v>Haematology - Acute Myeloid Leukaemia22006-20102</v>
      </c>
      <c r="B897" s="3" t="s">
        <v>48</v>
      </c>
      <c r="C897" s="3">
        <v>2</v>
      </c>
      <c r="D897" s="3" t="s">
        <v>151</v>
      </c>
      <c r="E897" s="3">
        <v>2</v>
      </c>
      <c r="F897" s="3">
        <v>1120</v>
      </c>
      <c r="G897" s="3">
        <v>4.2838867490279604</v>
      </c>
      <c r="H897" s="3">
        <v>2.8098749099355702</v>
      </c>
      <c r="I897" s="3">
        <v>2.6453112087662798</v>
      </c>
      <c r="J897" s="3">
        <v>2.9744386111048602</v>
      </c>
      <c r="K897" s="3">
        <v>1.05920280870061</v>
      </c>
      <c r="L897" s="3">
        <v>8.9500002125019993</v>
      </c>
      <c r="M897" s="6" t="s">
        <v>100</v>
      </c>
      <c r="N897" s="6" t="s">
        <v>205</v>
      </c>
    </row>
    <row r="898" spans="1:14" x14ac:dyDescent="0.2">
      <c r="A898" s="5" t="str">
        <f t="shared" si="14"/>
        <v>Haematology - Acute Myeloid Leukaemia22006-20103</v>
      </c>
      <c r="B898" s="3" t="s">
        <v>48</v>
      </c>
      <c r="C898" s="3">
        <v>2</v>
      </c>
      <c r="D898" s="3" t="s">
        <v>151</v>
      </c>
      <c r="E898" s="3">
        <v>3</v>
      </c>
      <c r="F898" s="3">
        <v>1141</v>
      </c>
      <c r="G898" s="3">
        <v>4.3560574969047599</v>
      </c>
      <c r="H898" s="3">
        <v>2.94640683481563</v>
      </c>
      <c r="I898" s="3">
        <v>2.7754423261740699</v>
      </c>
      <c r="J898" s="3">
        <v>3.1173713434571901</v>
      </c>
      <c r="K898" s="3">
        <v>1.1106695120043499</v>
      </c>
      <c r="L898" s="3">
        <v>17.139070610960001</v>
      </c>
      <c r="M898" s="6" t="s">
        <v>100</v>
      </c>
      <c r="N898" s="6" t="s">
        <v>205</v>
      </c>
    </row>
    <row r="899" spans="1:14" x14ac:dyDescent="0.2">
      <c r="A899" s="5" t="str">
        <f t="shared" si="14"/>
        <v>Haematology - Acute Myeloid Leukaemia22006-20104</v>
      </c>
      <c r="B899" s="3" t="s">
        <v>48</v>
      </c>
      <c r="C899" s="3">
        <v>2</v>
      </c>
      <c r="D899" s="3" t="s">
        <v>151</v>
      </c>
      <c r="E899" s="3">
        <v>4</v>
      </c>
      <c r="F899" s="3">
        <v>1013</v>
      </c>
      <c r="G899" s="3">
        <v>3.8626315525369002</v>
      </c>
      <c r="H899" s="3">
        <v>2.8295007533656702</v>
      </c>
      <c r="I899" s="3">
        <v>2.6552554172240401</v>
      </c>
      <c r="J899" s="3">
        <v>3.0037460895072998</v>
      </c>
      <c r="K899" s="3">
        <v>1.06660091329622</v>
      </c>
      <c r="L899" s="3">
        <v>6.75549523924201</v>
      </c>
      <c r="M899" s="6" t="s">
        <v>100</v>
      </c>
      <c r="N899" s="6" t="s">
        <v>205</v>
      </c>
    </row>
    <row r="900" spans="1:14" x14ac:dyDescent="0.2">
      <c r="A900" s="5" t="str">
        <f t="shared" si="14"/>
        <v>Haematology - Acute Myeloid Leukaemia22006-20105</v>
      </c>
      <c r="B900" s="3" t="s">
        <v>48</v>
      </c>
      <c r="C900" s="3">
        <v>2</v>
      </c>
      <c r="D900" s="3" t="s">
        <v>151</v>
      </c>
      <c r="E900" s="3">
        <v>5</v>
      </c>
      <c r="F900" s="3">
        <v>863</v>
      </c>
      <c r="G900" s="3">
        <v>3.2868185664344698</v>
      </c>
      <c r="H900" s="3">
        <v>2.8243448781196201</v>
      </c>
      <c r="I900" s="3">
        <v>2.6359069153324102</v>
      </c>
      <c r="J900" s="3">
        <v>3.01278284090683</v>
      </c>
      <c r="K900" s="3">
        <v>1.0646573685773399</v>
      </c>
      <c r="L900" s="3">
        <v>5.7981001378080004</v>
      </c>
      <c r="M900" s="6" t="s">
        <v>100</v>
      </c>
      <c r="N900" s="6" t="s">
        <v>205</v>
      </c>
    </row>
    <row r="901" spans="1:14" x14ac:dyDescent="0.2">
      <c r="A901" s="5" t="str">
        <f t="shared" si="14"/>
        <v>Haematology - Acute Myeloid Leukaemia22006-20106</v>
      </c>
      <c r="B901" s="3" t="s">
        <v>48</v>
      </c>
      <c r="C901" s="3">
        <v>2</v>
      </c>
      <c r="D901" s="3" t="s">
        <v>151</v>
      </c>
      <c r="E901" s="3">
        <v>6</v>
      </c>
      <c r="F901" s="3">
        <v>5132</v>
      </c>
      <c r="G901" s="3">
        <v>3.9253514116927501</v>
      </c>
      <c r="H901" s="3">
        <v>2.8162579597922202</v>
      </c>
      <c r="I901" s="3">
        <v>2.7392057355785102</v>
      </c>
      <c r="J901" s="3">
        <v>2.8933101840059301</v>
      </c>
      <c r="K901" s="3">
        <v>0</v>
      </c>
      <c r="L901" s="3">
        <v>38.642666200512011</v>
      </c>
      <c r="M901" s="6" t="s">
        <v>100</v>
      </c>
      <c r="N901" s="6" t="s">
        <v>205</v>
      </c>
    </row>
    <row r="902" spans="1:14" x14ac:dyDescent="0.2">
      <c r="A902" s="5" t="str">
        <f t="shared" si="14"/>
        <v>Haematology - Acute Myeloid Leukaemia31996-20001</v>
      </c>
      <c r="B902" s="3" t="s">
        <v>43</v>
      </c>
      <c r="C902" s="3">
        <v>3</v>
      </c>
      <c r="D902" s="3" t="s">
        <v>151</v>
      </c>
      <c r="E902" s="3">
        <v>1</v>
      </c>
      <c r="F902" s="3">
        <v>1762</v>
      </c>
      <c r="G902" s="3">
        <v>3.6639390975967498</v>
      </c>
      <c r="H902" s="3">
        <v>3.0072646681073198</v>
      </c>
      <c r="I902" s="3">
        <v>2.86684602528124</v>
      </c>
      <c r="J902" s="3">
        <v>3.1476833109334001</v>
      </c>
      <c r="K902" s="3">
        <v>1</v>
      </c>
      <c r="L902" s="3">
        <v>0</v>
      </c>
      <c r="M902" s="6" t="s">
        <v>100</v>
      </c>
      <c r="N902" s="6" t="s">
        <v>205</v>
      </c>
    </row>
    <row r="903" spans="1:14" x14ac:dyDescent="0.2">
      <c r="A903" s="5" t="str">
        <f t="shared" si="14"/>
        <v>Haematology - Acute Myeloid Leukaemia31996-20002</v>
      </c>
      <c r="B903" s="3" t="s">
        <v>43</v>
      </c>
      <c r="C903" s="3">
        <v>3</v>
      </c>
      <c r="D903" s="3" t="s">
        <v>151</v>
      </c>
      <c r="E903" s="3">
        <v>2</v>
      </c>
      <c r="F903" s="3">
        <v>1878</v>
      </c>
      <c r="G903" s="3">
        <v>3.87406220052344</v>
      </c>
      <c r="H903" s="3">
        <v>3.0333163018192999</v>
      </c>
      <c r="I903" s="3">
        <v>2.8961251897449101</v>
      </c>
      <c r="J903" s="3">
        <v>3.1705074138936902</v>
      </c>
      <c r="K903" s="3">
        <v>1.0086629002057099</v>
      </c>
      <c r="L903" s="3">
        <v>7.5857126862280104</v>
      </c>
      <c r="M903" s="6" t="s">
        <v>100</v>
      </c>
      <c r="N903" s="6" t="s">
        <v>205</v>
      </c>
    </row>
    <row r="904" spans="1:14" x14ac:dyDescent="0.2">
      <c r="A904" s="5" t="str">
        <f t="shared" si="14"/>
        <v>Haematology - Acute Myeloid Leukaemia31996-20003</v>
      </c>
      <c r="B904" s="3" t="s">
        <v>43</v>
      </c>
      <c r="C904" s="3">
        <v>3</v>
      </c>
      <c r="D904" s="3" t="s">
        <v>151</v>
      </c>
      <c r="E904" s="3">
        <v>3</v>
      </c>
      <c r="F904" s="3">
        <v>1922</v>
      </c>
      <c r="G904" s="3">
        <v>3.9497558991258601</v>
      </c>
      <c r="H904" s="3">
        <v>3.1186427646353998</v>
      </c>
      <c r="I904" s="3">
        <v>2.9792163660526501</v>
      </c>
      <c r="J904" s="3">
        <v>3.25806916321815</v>
      </c>
      <c r="K904" s="3">
        <v>1.0370363465874</v>
      </c>
      <c r="L904" s="3">
        <v>17.841536293202001</v>
      </c>
      <c r="M904" s="6" t="s">
        <v>100</v>
      </c>
      <c r="N904" s="6" t="s">
        <v>205</v>
      </c>
    </row>
    <row r="905" spans="1:14" x14ac:dyDescent="0.2">
      <c r="A905" s="5" t="str">
        <f t="shared" si="14"/>
        <v>Haematology - Acute Myeloid Leukaemia31996-20004</v>
      </c>
      <c r="B905" s="3" t="s">
        <v>43</v>
      </c>
      <c r="C905" s="3">
        <v>3</v>
      </c>
      <c r="D905" s="3" t="s">
        <v>151</v>
      </c>
      <c r="E905" s="3">
        <v>4</v>
      </c>
      <c r="F905" s="3">
        <v>1821</v>
      </c>
      <c r="G905" s="3">
        <v>3.7166574648269202</v>
      </c>
      <c r="H905" s="3">
        <v>3.0179475156498499</v>
      </c>
      <c r="I905" s="3">
        <v>2.87933170113098</v>
      </c>
      <c r="J905" s="3">
        <v>3.1565633301687201</v>
      </c>
      <c r="K905" s="3">
        <v>1.0035523469735901</v>
      </c>
      <c r="L905" s="3">
        <v>11.125015153804</v>
      </c>
      <c r="M905" s="6" t="s">
        <v>100</v>
      </c>
      <c r="N905" s="6" t="s">
        <v>205</v>
      </c>
    </row>
    <row r="906" spans="1:14" x14ac:dyDescent="0.2">
      <c r="A906" s="5" t="str">
        <f t="shared" si="14"/>
        <v>Haematology - Acute Myeloid Leukaemia31996-20005</v>
      </c>
      <c r="B906" s="3" t="s">
        <v>43</v>
      </c>
      <c r="C906" s="3">
        <v>3</v>
      </c>
      <c r="D906" s="3" t="s">
        <v>151</v>
      </c>
      <c r="E906" s="3">
        <v>5</v>
      </c>
      <c r="F906" s="3">
        <v>1666</v>
      </c>
      <c r="G906" s="3">
        <v>3.3310581100088101</v>
      </c>
      <c r="H906" s="3">
        <v>3.0087985293696198</v>
      </c>
      <c r="I906" s="3">
        <v>2.8643172159552099</v>
      </c>
      <c r="J906" s="3">
        <v>3.1532798427840301</v>
      </c>
      <c r="K906" s="3">
        <v>1.0005100519680099</v>
      </c>
      <c r="L906" s="3">
        <v>0.77766609460400504</v>
      </c>
      <c r="M906" s="6" t="s">
        <v>100</v>
      </c>
      <c r="N906" s="6" t="s">
        <v>205</v>
      </c>
    </row>
    <row r="907" spans="1:14" x14ac:dyDescent="0.2">
      <c r="A907" s="5" t="str">
        <f t="shared" si="14"/>
        <v>Haematology - Acute Myeloid Leukaemia31996-20006</v>
      </c>
      <c r="B907" s="3" t="s">
        <v>43</v>
      </c>
      <c r="C907" s="3">
        <v>3</v>
      </c>
      <c r="D907" s="3" t="s">
        <v>151</v>
      </c>
      <c r="E907" s="3">
        <v>6</v>
      </c>
      <c r="F907" s="3">
        <v>9049</v>
      </c>
      <c r="G907" s="3">
        <v>3.7049990878348802</v>
      </c>
      <c r="H907" s="3">
        <v>3.04143905956975</v>
      </c>
      <c r="I907" s="3">
        <v>2.9787726379507502</v>
      </c>
      <c r="J907" s="3">
        <v>3.1041054811887498</v>
      </c>
      <c r="K907" s="3">
        <v>0</v>
      </c>
      <c r="L907" s="3">
        <v>37.32993022783802</v>
      </c>
      <c r="M907" s="6" t="s">
        <v>100</v>
      </c>
      <c r="N907" s="6" t="s">
        <v>205</v>
      </c>
    </row>
    <row r="908" spans="1:14" x14ac:dyDescent="0.2">
      <c r="A908" s="5" t="str">
        <f t="shared" si="14"/>
        <v>Haematology - Acute Myeloid Leukaemia32001-20051</v>
      </c>
      <c r="B908" s="3" t="s">
        <v>47</v>
      </c>
      <c r="C908" s="3">
        <v>3</v>
      </c>
      <c r="D908" s="3" t="s">
        <v>151</v>
      </c>
      <c r="E908" s="3">
        <v>1</v>
      </c>
      <c r="F908" s="3">
        <v>2123</v>
      </c>
      <c r="G908" s="3">
        <v>4.2646807516838301</v>
      </c>
      <c r="H908" s="3">
        <v>3.3186546728878099</v>
      </c>
      <c r="I908" s="3">
        <v>3.1774844378011502</v>
      </c>
      <c r="J908" s="3">
        <v>3.4598249079744701</v>
      </c>
      <c r="K908" s="3">
        <v>1</v>
      </c>
      <c r="L908" s="3">
        <v>0</v>
      </c>
      <c r="M908" s="6" t="s">
        <v>100</v>
      </c>
      <c r="N908" s="6" t="s">
        <v>205</v>
      </c>
    </row>
    <row r="909" spans="1:14" x14ac:dyDescent="0.2">
      <c r="A909" s="5" t="str">
        <f t="shared" si="14"/>
        <v>Haematology - Acute Myeloid Leukaemia32001-20052</v>
      </c>
      <c r="B909" s="3" t="s">
        <v>47</v>
      </c>
      <c r="C909" s="3">
        <v>3</v>
      </c>
      <c r="D909" s="3" t="s">
        <v>151</v>
      </c>
      <c r="E909" s="3">
        <v>2</v>
      </c>
      <c r="F909" s="3">
        <v>2228</v>
      </c>
      <c r="G909" s="3">
        <v>4.4749600477254097</v>
      </c>
      <c r="H909" s="3">
        <v>3.31361256842693</v>
      </c>
      <c r="I909" s="3">
        <v>3.1760183432626801</v>
      </c>
      <c r="J909" s="3">
        <v>3.4512067935911799</v>
      </c>
      <c r="K909" s="3">
        <v>0.99848067817900099</v>
      </c>
      <c r="L909" s="3">
        <v>-8.7468998473640092</v>
      </c>
      <c r="M909" s="6" t="s">
        <v>100</v>
      </c>
      <c r="N909" s="6" t="s">
        <v>205</v>
      </c>
    </row>
    <row r="910" spans="1:14" x14ac:dyDescent="0.2">
      <c r="A910" s="5" t="str">
        <f t="shared" si="14"/>
        <v>Haematology - Acute Myeloid Leukaemia32001-20053</v>
      </c>
      <c r="B910" s="3" t="s">
        <v>47</v>
      </c>
      <c r="C910" s="3">
        <v>3</v>
      </c>
      <c r="D910" s="3" t="s">
        <v>151</v>
      </c>
      <c r="E910" s="3">
        <v>3</v>
      </c>
      <c r="F910" s="3">
        <v>2187</v>
      </c>
      <c r="G910" s="3">
        <v>4.3882181779540197</v>
      </c>
      <c r="H910" s="3">
        <v>3.2607989743971899</v>
      </c>
      <c r="I910" s="3">
        <v>3.1241344779284002</v>
      </c>
      <c r="J910" s="3">
        <v>3.3974634708659801</v>
      </c>
      <c r="K910" s="3">
        <v>0.98256652041465098</v>
      </c>
      <c r="L910" s="3">
        <v>-14.188080163034</v>
      </c>
      <c r="M910" s="6" t="s">
        <v>100</v>
      </c>
      <c r="N910" s="6" t="s">
        <v>205</v>
      </c>
    </row>
    <row r="911" spans="1:14" x14ac:dyDescent="0.2">
      <c r="A911" s="5" t="str">
        <f t="shared" si="14"/>
        <v>Haematology - Acute Myeloid Leukaemia32001-20054</v>
      </c>
      <c r="B911" s="3" t="s">
        <v>47</v>
      </c>
      <c r="C911" s="3">
        <v>3</v>
      </c>
      <c r="D911" s="3" t="s">
        <v>151</v>
      </c>
      <c r="E911" s="3">
        <v>4</v>
      </c>
      <c r="F911" s="3">
        <v>2096</v>
      </c>
      <c r="G911" s="3">
        <v>4.1922884294439502</v>
      </c>
      <c r="H911" s="3">
        <v>3.33837975245874</v>
      </c>
      <c r="I911" s="3">
        <v>3.1954587117712201</v>
      </c>
      <c r="J911" s="3">
        <v>3.4813007931462598</v>
      </c>
      <c r="K911" s="3">
        <v>1.0059436975266201</v>
      </c>
      <c r="L911" s="3">
        <v>-4.905039881684</v>
      </c>
      <c r="M911" s="6" t="s">
        <v>100</v>
      </c>
      <c r="N911" s="6" t="s">
        <v>205</v>
      </c>
    </row>
    <row r="912" spans="1:14" x14ac:dyDescent="0.2">
      <c r="A912" s="5" t="str">
        <f t="shared" si="14"/>
        <v>Haematology - Acute Myeloid Leukaemia32001-20055</v>
      </c>
      <c r="B912" s="3" t="s">
        <v>47</v>
      </c>
      <c r="C912" s="3">
        <v>3</v>
      </c>
      <c r="D912" s="3" t="s">
        <v>151</v>
      </c>
      <c r="E912" s="3">
        <v>5</v>
      </c>
      <c r="F912" s="3">
        <v>1788</v>
      </c>
      <c r="G912" s="3">
        <v>3.5670386714273201</v>
      </c>
      <c r="H912" s="3">
        <v>3.3007792238020599</v>
      </c>
      <c r="I912" s="3">
        <v>3.1477801537349501</v>
      </c>
      <c r="J912" s="3">
        <v>3.4537782938691701</v>
      </c>
      <c r="K912" s="3">
        <v>0.994613645935571</v>
      </c>
      <c r="L912" s="3">
        <v>-12.976374261374</v>
      </c>
      <c r="M912" s="6" t="s">
        <v>100</v>
      </c>
      <c r="N912" s="6" t="s">
        <v>205</v>
      </c>
    </row>
    <row r="913" spans="1:14" x14ac:dyDescent="0.2">
      <c r="A913" s="5" t="str">
        <f t="shared" si="14"/>
        <v>Haematology - Acute Myeloid Leukaemia32001-20056</v>
      </c>
      <c r="B913" s="3" t="s">
        <v>47</v>
      </c>
      <c r="C913" s="3">
        <v>3</v>
      </c>
      <c r="D913" s="3" t="s">
        <v>151</v>
      </c>
      <c r="E913" s="3">
        <v>6</v>
      </c>
      <c r="F913" s="3">
        <v>10422</v>
      </c>
      <c r="G913" s="3">
        <v>4.1766637222162597</v>
      </c>
      <c r="H913" s="3">
        <v>3.3023852299560001</v>
      </c>
      <c r="I913" s="3">
        <v>3.2389824544091201</v>
      </c>
      <c r="J913" s="3">
        <v>3.3657880055028802</v>
      </c>
      <c r="K913" s="3">
        <v>0</v>
      </c>
      <c r="L913" s="3">
        <v>-40.81639415345601</v>
      </c>
      <c r="M913" s="6" t="s">
        <v>100</v>
      </c>
      <c r="N913" s="6" t="s">
        <v>205</v>
      </c>
    </row>
    <row r="914" spans="1:14" x14ac:dyDescent="0.2">
      <c r="A914" s="5" t="str">
        <f t="shared" si="14"/>
        <v>Haematology - Acute Myeloid Leukaemia32006-20101</v>
      </c>
      <c r="B914" s="3" t="s">
        <v>48</v>
      </c>
      <c r="C914" s="3">
        <v>3</v>
      </c>
      <c r="D914" s="3" t="s">
        <v>151</v>
      </c>
      <c r="E914" s="3">
        <v>1</v>
      </c>
      <c r="F914" s="3">
        <v>2256</v>
      </c>
      <c r="G914" s="3">
        <v>4.38369179599853</v>
      </c>
      <c r="H914" s="3">
        <v>3.16927885937486</v>
      </c>
      <c r="I914" s="3">
        <v>3.03849715966378</v>
      </c>
      <c r="J914" s="3">
        <v>3.30006055908594</v>
      </c>
      <c r="K914" s="3">
        <v>1</v>
      </c>
      <c r="L914" s="3">
        <v>0</v>
      </c>
      <c r="M914" s="6" t="s">
        <v>100</v>
      </c>
      <c r="N914" s="6" t="s">
        <v>205</v>
      </c>
    </row>
    <row r="915" spans="1:14" x14ac:dyDescent="0.2">
      <c r="A915" s="5" t="str">
        <f t="shared" si="14"/>
        <v>Haematology - Acute Myeloid Leukaemia32006-20102</v>
      </c>
      <c r="B915" s="3" t="s">
        <v>48</v>
      </c>
      <c r="C915" s="3">
        <v>3</v>
      </c>
      <c r="D915" s="3" t="s">
        <v>151</v>
      </c>
      <c r="E915" s="3">
        <v>2</v>
      </c>
      <c r="F915" s="3">
        <v>2512</v>
      </c>
      <c r="G915" s="3">
        <v>4.8796984361906901</v>
      </c>
      <c r="H915" s="3">
        <v>3.3687989331633399</v>
      </c>
      <c r="I915" s="3">
        <v>3.23705781516</v>
      </c>
      <c r="J915" s="3">
        <v>3.5005400511666802</v>
      </c>
      <c r="K915" s="3">
        <v>1.0629544078137201</v>
      </c>
      <c r="L915" s="3">
        <v>22.706731097792002</v>
      </c>
      <c r="M915" s="6" t="s">
        <v>100</v>
      </c>
      <c r="N915" s="6" t="s">
        <v>205</v>
      </c>
    </row>
    <row r="916" spans="1:14" x14ac:dyDescent="0.2">
      <c r="A916" s="5" t="str">
        <f t="shared" si="14"/>
        <v>Haematology - Acute Myeloid Leukaemia32006-20103</v>
      </c>
      <c r="B916" s="3" t="s">
        <v>48</v>
      </c>
      <c r="C916" s="3">
        <v>3</v>
      </c>
      <c r="D916" s="3" t="s">
        <v>151</v>
      </c>
      <c r="E916" s="3">
        <v>3</v>
      </c>
      <c r="F916" s="3">
        <v>2416</v>
      </c>
      <c r="G916" s="3">
        <v>4.6941031165056</v>
      </c>
      <c r="H916" s="3">
        <v>3.3929122899344302</v>
      </c>
      <c r="I916" s="3">
        <v>3.2576177596390301</v>
      </c>
      <c r="J916" s="3">
        <v>3.5282068202298298</v>
      </c>
      <c r="K916" s="3">
        <v>1.0705628758094401</v>
      </c>
      <c r="L916" s="3">
        <v>19.313652450058001</v>
      </c>
      <c r="M916" s="6" t="s">
        <v>100</v>
      </c>
      <c r="N916" s="6" t="s">
        <v>205</v>
      </c>
    </row>
    <row r="917" spans="1:14" x14ac:dyDescent="0.2">
      <c r="A917" s="5" t="str">
        <f t="shared" si="14"/>
        <v>Haematology - Acute Myeloid Leukaemia32006-20104</v>
      </c>
      <c r="B917" s="3" t="s">
        <v>48</v>
      </c>
      <c r="C917" s="3">
        <v>3</v>
      </c>
      <c r="D917" s="3" t="s">
        <v>151</v>
      </c>
      <c r="E917" s="3">
        <v>4</v>
      </c>
      <c r="F917" s="3">
        <v>2224</v>
      </c>
      <c r="G917" s="3">
        <v>4.3193724573311902</v>
      </c>
      <c r="H917" s="3">
        <v>3.4346180275567599</v>
      </c>
      <c r="I917" s="3">
        <v>3.2918709831127702</v>
      </c>
      <c r="J917" s="3">
        <v>3.5773650720007502</v>
      </c>
      <c r="K917" s="3">
        <v>1.0837222535331701</v>
      </c>
      <c r="L917" s="3">
        <v>19.853813467477998</v>
      </c>
      <c r="M917" s="6" t="s">
        <v>100</v>
      </c>
      <c r="N917" s="6" t="s">
        <v>205</v>
      </c>
    </row>
    <row r="918" spans="1:14" x14ac:dyDescent="0.2">
      <c r="A918" s="5" t="str">
        <f t="shared" si="14"/>
        <v>Haematology - Acute Myeloid Leukaemia32006-20105</v>
      </c>
      <c r="B918" s="3" t="s">
        <v>48</v>
      </c>
      <c r="C918" s="3">
        <v>3</v>
      </c>
      <c r="D918" s="3" t="s">
        <v>151</v>
      </c>
      <c r="E918" s="3">
        <v>5</v>
      </c>
      <c r="F918" s="3">
        <v>1947</v>
      </c>
      <c r="G918" s="3">
        <v>3.7821503908484302</v>
      </c>
      <c r="H918" s="3">
        <v>3.4897856543231001</v>
      </c>
      <c r="I918" s="3">
        <v>3.3347713239342398</v>
      </c>
      <c r="J918" s="3">
        <v>3.6447999847119599</v>
      </c>
      <c r="K918" s="3">
        <v>1.10112925027098</v>
      </c>
      <c r="L918" s="3">
        <v>26.560315789314</v>
      </c>
      <c r="M918" s="6" t="s">
        <v>100</v>
      </c>
      <c r="N918" s="6" t="s">
        <v>205</v>
      </c>
    </row>
    <row r="919" spans="1:14" x14ac:dyDescent="0.2">
      <c r="A919" s="5" t="str">
        <f t="shared" ref="A919:A982" si="15">D919&amp;C919&amp;B919&amp;E919</f>
        <v>Haematology - Acute Myeloid Leukaemia32006-20106</v>
      </c>
      <c r="B919" s="3" t="s">
        <v>48</v>
      </c>
      <c r="C919" s="3">
        <v>3</v>
      </c>
      <c r="D919" s="3" t="s">
        <v>151</v>
      </c>
      <c r="E919" s="3">
        <v>6</v>
      </c>
      <c r="F919" s="3">
        <v>11355</v>
      </c>
      <c r="G919" s="3">
        <v>4.4117903147669999</v>
      </c>
      <c r="H919" s="3">
        <v>3.37110091653769</v>
      </c>
      <c r="I919" s="3">
        <v>3.3090948394716801</v>
      </c>
      <c r="J919" s="3">
        <v>3.4331069936037002</v>
      </c>
      <c r="K919" s="3">
        <v>0</v>
      </c>
      <c r="L919" s="3">
        <v>88.434512804641997</v>
      </c>
      <c r="M919" s="6" t="s">
        <v>100</v>
      </c>
      <c r="N919" s="6" t="s">
        <v>205</v>
      </c>
    </row>
    <row r="920" spans="1:14" x14ac:dyDescent="0.2">
      <c r="A920" s="5" t="str">
        <f t="shared" si="15"/>
        <v>Haematology - Chronic Lymphocytic Leukaemia11996-20001</v>
      </c>
      <c r="B920" s="3" t="s">
        <v>43</v>
      </c>
      <c r="C920" s="3">
        <v>1</v>
      </c>
      <c r="D920" s="3" t="s">
        <v>152</v>
      </c>
      <c r="E920" s="3">
        <v>1</v>
      </c>
      <c r="F920" s="3">
        <v>1305</v>
      </c>
      <c r="G920" s="3">
        <v>5.5342262846317496</v>
      </c>
      <c r="H920" s="3">
        <v>4.75342517758419</v>
      </c>
      <c r="I920" s="3">
        <v>4.4955215340342596</v>
      </c>
      <c r="J920" s="3">
        <v>5.0113288211341196</v>
      </c>
      <c r="K920" s="3">
        <v>1</v>
      </c>
      <c r="L920" s="3">
        <v>0</v>
      </c>
      <c r="M920" s="6" t="s">
        <v>100</v>
      </c>
      <c r="N920" s="6" t="s">
        <v>205</v>
      </c>
    </row>
    <row r="921" spans="1:14" x14ac:dyDescent="0.2">
      <c r="A921" s="5" t="str">
        <f t="shared" si="15"/>
        <v>Haematology - Chronic Lymphocytic Leukaemia11996-20002</v>
      </c>
      <c r="B921" s="3" t="s">
        <v>43</v>
      </c>
      <c r="C921" s="3">
        <v>1</v>
      </c>
      <c r="D921" s="3" t="s">
        <v>152</v>
      </c>
      <c r="E921" s="3">
        <v>2</v>
      </c>
      <c r="F921" s="3">
        <v>1470</v>
      </c>
      <c r="G921" s="3">
        <v>6.2200438246516301</v>
      </c>
      <c r="H921" s="3">
        <v>5.1011371211616803</v>
      </c>
      <c r="I921" s="3">
        <v>4.8403630532775397</v>
      </c>
      <c r="J921" s="3">
        <v>5.36191118904582</v>
      </c>
      <c r="K921" s="3">
        <v>1.07314976687068</v>
      </c>
      <c r="L921" s="3">
        <v>21.681339534148002</v>
      </c>
      <c r="M921" s="6" t="s">
        <v>100</v>
      </c>
      <c r="N921" s="6" t="s">
        <v>205</v>
      </c>
    </row>
    <row r="922" spans="1:14" x14ac:dyDescent="0.2">
      <c r="A922" s="5" t="str">
        <f t="shared" si="15"/>
        <v>Haematology - Chronic Lymphocytic Leukaemia11996-20003</v>
      </c>
      <c r="B922" s="3" t="s">
        <v>43</v>
      </c>
      <c r="C922" s="3">
        <v>1</v>
      </c>
      <c r="D922" s="3" t="s">
        <v>152</v>
      </c>
      <c r="E922" s="3">
        <v>3</v>
      </c>
      <c r="F922" s="3">
        <v>1370</v>
      </c>
      <c r="G922" s="3">
        <v>5.7859320847291897</v>
      </c>
      <c r="H922" s="3">
        <v>4.8407169044655296</v>
      </c>
      <c r="I922" s="3">
        <v>4.5843833423563796</v>
      </c>
      <c r="J922" s="3">
        <v>5.0970504665746796</v>
      </c>
      <c r="K922" s="3">
        <v>1.0183639635884001</v>
      </c>
      <c r="L922" s="3">
        <v>6.5708863234120001</v>
      </c>
      <c r="M922" s="6" t="s">
        <v>100</v>
      </c>
      <c r="N922" s="6" t="s">
        <v>205</v>
      </c>
    </row>
    <row r="923" spans="1:14" x14ac:dyDescent="0.2">
      <c r="A923" s="5" t="str">
        <f t="shared" si="15"/>
        <v>Haematology - Chronic Lymphocytic Leukaemia11996-20004</v>
      </c>
      <c r="B923" s="3" t="s">
        <v>43</v>
      </c>
      <c r="C923" s="3">
        <v>1</v>
      </c>
      <c r="D923" s="3" t="s">
        <v>152</v>
      </c>
      <c r="E923" s="3">
        <v>4</v>
      </c>
      <c r="F923" s="3">
        <v>1347</v>
      </c>
      <c r="G923" s="3">
        <v>5.6579529291079496</v>
      </c>
      <c r="H923" s="3">
        <v>5.0226469807946899</v>
      </c>
      <c r="I923" s="3">
        <v>4.7544184763466797</v>
      </c>
      <c r="J923" s="3">
        <v>5.2908754852427</v>
      </c>
      <c r="K923" s="3">
        <v>1.0566374336720501</v>
      </c>
      <c r="L923" s="3">
        <v>18.705704691366002</v>
      </c>
      <c r="M923" s="6" t="s">
        <v>100</v>
      </c>
      <c r="N923" s="6" t="s">
        <v>205</v>
      </c>
    </row>
    <row r="924" spans="1:14" x14ac:dyDescent="0.2">
      <c r="A924" s="5" t="str">
        <f t="shared" si="15"/>
        <v>Haematology - Chronic Lymphocytic Leukaemia11996-20005</v>
      </c>
      <c r="B924" s="3" t="s">
        <v>43</v>
      </c>
      <c r="C924" s="3">
        <v>1</v>
      </c>
      <c r="D924" s="3" t="s">
        <v>152</v>
      </c>
      <c r="E924" s="3">
        <v>5</v>
      </c>
      <c r="F924" s="3">
        <v>1055</v>
      </c>
      <c r="G924" s="3">
        <v>4.3310740316436904</v>
      </c>
      <c r="H924" s="3">
        <v>4.2672754939341297</v>
      </c>
      <c r="I924" s="3">
        <v>4.0097735433297004</v>
      </c>
      <c r="J924" s="3">
        <v>4.52477744453856</v>
      </c>
      <c r="K924" s="3">
        <v>0.89772644661735501</v>
      </c>
      <c r="L924" s="3">
        <v>-20.036582614530001</v>
      </c>
      <c r="M924" s="6" t="s">
        <v>100</v>
      </c>
      <c r="N924" s="6" t="s">
        <v>205</v>
      </c>
    </row>
    <row r="925" spans="1:14" x14ac:dyDescent="0.2">
      <c r="A925" s="5" t="str">
        <f t="shared" si="15"/>
        <v>Haematology - Chronic Lymphocytic Leukaemia11996-20006</v>
      </c>
      <c r="B925" s="3" t="s">
        <v>43</v>
      </c>
      <c r="C925" s="3">
        <v>1</v>
      </c>
      <c r="D925" s="3" t="s">
        <v>152</v>
      </c>
      <c r="E925" s="3">
        <v>6</v>
      </c>
      <c r="F925" s="3">
        <v>6547</v>
      </c>
      <c r="G925" s="3">
        <v>5.49900150328439</v>
      </c>
      <c r="H925" s="3">
        <v>4.8124179977390602</v>
      </c>
      <c r="I925" s="3">
        <v>4.6958449252502401</v>
      </c>
      <c r="J925" s="3">
        <v>4.9289910702278803</v>
      </c>
      <c r="K925" s="3">
        <v>0</v>
      </c>
      <c r="L925" s="3">
        <v>26.921347934396</v>
      </c>
      <c r="M925" s="6" t="s">
        <v>100</v>
      </c>
      <c r="N925" s="6" t="s">
        <v>205</v>
      </c>
    </row>
    <row r="926" spans="1:14" x14ac:dyDescent="0.2">
      <c r="A926" s="5" t="str">
        <f t="shared" si="15"/>
        <v>Haematology - Chronic Lymphocytic Leukaemia12001-20051</v>
      </c>
      <c r="B926" s="3" t="s">
        <v>47</v>
      </c>
      <c r="C926" s="3">
        <v>1</v>
      </c>
      <c r="D926" s="3" t="s">
        <v>152</v>
      </c>
      <c r="E926" s="3">
        <v>1</v>
      </c>
      <c r="F926" s="3">
        <v>1497</v>
      </c>
      <c r="G926" s="3">
        <v>6.07980382174763</v>
      </c>
      <c r="H926" s="3">
        <v>4.9478092308540997</v>
      </c>
      <c r="I926" s="3">
        <v>4.6971647663247502</v>
      </c>
      <c r="J926" s="3">
        <v>5.1984536953834501</v>
      </c>
      <c r="K926" s="3">
        <v>1</v>
      </c>
      <c r="L926" s="3">
        <v>0</v>
      </c>
      <c r="M926" s="6" t="s">
        <v>100</v>
      </c>
      <c r="N926" s="6" t="s">
        <v>205</v>
      </c>
    </row>
    <row r="927" spans="1:14" x14ac:dyDescent="0.2">
      <c r="A927" s="5" t="str">
        <f t="shared" si="15"/>
        <v>Haematology - Chronic Lymphocytic Leukaemia12001-20052</v>
      </c>
      <c r="B927" s="3" t="s">
        <v>47</v>
      </c>
      <c r="C927" s="3">
        <v>1</v>
      </c>
      <c r="D927" s="3" t="s">
        <v>152</v>
      </c>
      <c r="E927" s="3">
        <v>2</v>
      </c>
      <c r="F927" s="3">
        <v>1547</v>
      </c>
      <c r="G927" s="3">
        <v>6.3381832521599302</v>
      </c>
      <c r="H927" s="3">
        <v>4.8402037310891801</v>
      </c>
      <c r="I927" s="3">
        <v>4.59900525664351</v>
      </c>
      <c r="J927" s="3">
        <v>5.0814022055348502</v>
      </c>
      <c r="K927" s="3">
        <v>0.97825188992859502</v>
      </c>
      <c r="L927" s="3">
        <v>-7.1607307209100099</v>
      </c>
      <c r="M927" s="6" t="s">
        <v>100</v>
      </c>
      <c r="N927" s="6" t="s">
        <v>205</v>
      </c>
    </row>
    <row r="928" spans="1:14" x14ac:dyDescent="0.2">
      <c r="A928" s="5" t="str">
        <f t="shared" si="15"/>
        <v>Haematology - Chronic Lymphocytic Leukaemia12001-20053</v>
      </c>
      <c r="B928" s="3" t="s">
        <v>47</v>
      </c>
      <c r="C928" s="3">
        <v>1</v>
      </c>
      <c r="D928" s="3" t="s">
        <v>152</v>
      </c>
      <c r="E928" s="3">
        <v>3</v>
      </c>
      <c r="F928" s="3">
        <v>1567</v>
      </c>
      <c r="G928" s="3">
        <v>6.4397451702013999</v>
      </c>
      <c r="H928" s="3">
        <v>5.0405762334566298</v>
      </c>
      <c r="I928" s="3">
        <v>4.79100084227073</v>
      </c>
      <c r="J928" s="3">
        <v>5.2901516246425304</v>
      </c>
      <c r="K928" s="3">
        <v>1.0187491065791401</v>
      </c>
      <c r="L928" s="3">
        <v>8.8192606564480105</v>
      </c>
      <c r="M928" s="6" t="s">
        <v>100</v>
      </c>
      <c r="N928" s="6" t="s">
        <v>205</v>
      </c>
    </row>
    <row r="929" spans="1:14" x14ac:dyDescent="0.2">
      <c r="A929" s="5" t="str">
        <f t="shared" si="15"/>
        <v>Haematology - Chronic Lymphocytic Leukaemia12001-20054</v>
      </c>
      <c r="B929" s="3" t="s">
        <v>47</v>
      </c>
      <c r="C929" s="3">
        <v>1</v>
      </c>
      <c r="D929" s="3" t="s">
        <v>152</v>
      </c>
      <c r="E929" s="3">
        <v>4</v>
      </c>
      <c r="F929" s="3">
        <v>1389</v>
      </c>
      <c r="G929" s="3">
        <v>5.7008382325382199</v>
      </c>
      <c r="H929" s="3">
        <v>4.9700182561117696</v>
      </c>
      <c r="I929" s="3">
        <v>4.7086439261555704</v>
      </c>
      <c r="J929" s="3">
        <v>5.2313925860679698</v>
      </c>
      <c r="K929" s="3">
        <v>1.00448865835796</v>
      </c>
      <c r="L929" s="3">
        <v>1.521921404272</v>
      </c>
      <c r="M929" s="6" t="s">
        <v>100</v>
      </c>
      <c r="N929" s="6" t="s">
        <v>205</v>
      </c>
    </row>
    <row r="930" spans="1:14" x14ac:dyDescent="0.2">
      <c r="A930" s="5" t="str">
        <f t="shared" si="15"/>
        <v>Haematology - Chronic Lymphocytic Leukaemia12001-20055</v>
      </c>
      <c r="B930" s="3" t="s">
        <v>47</v>
      </c>
      <c r="C930" s="3">
        <v>1</v>
      </c>
      <c r="D930" s="3" t="s">
        <v>152</v>
      </c>
      <c r="E930" s="3">
        <v>5</v>
      </c>
      <c r="F930" s="3">
        <v>1100</v>
      </c>
      <c r="G930" s="3">
        <v>4.4990288437238197</v>
      </c>
      <c r="H930" s="3">
        <v>4.5980215445878301</v>
      </c>
      <c r="I930" s="3">
        <v>4.3262958355598196</v>
      </c>
      <c r="J930" s="3">
        <v>4.8697472536158504</v>
      </c>
      <c r="K930" s="3">
        <v>0.92930453258281998</v>
      </c>
      <c r="L930" s="3">
        <v>-15.55106786266</v>
      </c>
      <c r="M930" s="6" t="s">
        <v>100</v>
      </c>
      <c r="N930" s="6" t="s">
        <v>205</v>
      </c>
    </row>
    <row r="931" spans="1:14" x14ac:dyDescent="0.2">
      <c r="A931" s="5" t="str">
        <f t="shared" si="15"/>
        <v>Haematology - Chronic Lymphocytic Leukaemia12001-20056</v>
      </c>
      <c r="B931" s="3" t="s">
        <v>47</v>
      </c>
      <c r="C931" s="3">
        <v>1</v>
      </c>
      <c r="D931" s="3" t="s">
        <v>152</v>
      </c>
      <c r="E931" s="3">
        <v>6</v>
      </c>
      <c r="F931" s="3">
        <v>7100</v>
      </c>
      <c r="G931" s="3">
        <v>5.81119588272679</v>
      </c>
      <c r="H931" s="3">
        <v>4.8898392917070002</v>
      </c>
      <c r="I931" s="3">
        <v>4.7760971286818998</v>
      </c>
      <c r="J931" s="3">
        <v>5.0035814547320996</v>
      </c>
      <c r="K931" s="3">
        <v>0</v>
      </c>
      <c r="L931" s="3">
        <v>-12.37061652285</v>
      </c>
      <c r="M931" s="6" t="s">
        <v>100</v>
      </c>
      <c r="N931" s="6" t="s">
        <v>205</v>
      </c>
    </row>
    <row r="932" spans="1:14" x14ac:dyDescent="0.2">
      <c r="A932" s="5" t="str">
        <f t="shared" si="15"/>
        <v>Haematology - Chronic Lymphocytic Leukaemia12006-20101</v>
      </c>
      <c r="B932" s="3" t="s">
        <v>48</v>
      </c>
      <c r="C932" s="3">
        <v>1</v>
      </c>
      <c r="D932" s="3" t="s">
        <v>152</v>
      </c>
      <c r="E932" s="3">
        <v>1</v>
      </c>
      <c r="F932" s="3">
        <v>1709</v>
      </c>
      <c r="G932" s="3">
        <v>6.6905438304220803</v>
      </c>
      <c r="H932" s="3">
        <v>4.9541061284356998</v>
      </c>
      <c r="I932" s="3">
        <v>4.7192237986834797</v>
      </c>
      <c r="J932" s="3">
        <v>5.1889884581879198</v>
      </c>
      <c r="K932" s="3">
        <v>1</v>
      </c>
      <c r="L932" s="3">
        <v>0</v>
      </c>
      <c r="M932" s="6" t="s">
        <v>100</v>
      </c>
      <c r="N932" s="6" t="s">
        <v>205</v>
      </c>
    </row>
    <row r="933" spans="1:14" x14ac:dyDescent="0.2">
      <c r="A933" s="5" t="str">
        <f t="shared" si="15"/>
        <v>Haematology - Chronic Lymphocytic Leukaemia12006-20102</v>
      </c>
      <c r="B933" s="3" t="s">
        <v>48</v>
      </c>
      <c r="C933" s="3">
        <v>1</v>
      </c>
      <c r="D933" s="3" t="s">
        <v>152</v>
      </c>
      <c r="E933" s="3">
        <v>2</v>
      </c>
      <c r="F933" s="3">
        <v>1772</v>
      </c>
      <c r="G933" s="3">
        <v>6.99452268086476</v>
      </c>
      <c r="H933" s="3">
        <v>4.91253705506925</v>
      </c>
      <c r="I933" s="3">
        <v>4.6838034094988297</v>
      </c>
      <c r="J933" s="3">
        <v>5.1412707006396703</v>
      </c>
      <c r="K933" s="3">
        <v>0.99160916777138597</v>
      </c>
      <c r="L933" s="3">
        <v>-1.661434754286</v>
      </c>
      <c r="M933" s="6" t="s">
        <v>100</v>
      </c>
      <c r="N933" s="6" t="s">
        <v>205</v>
      </c>
    </row>
    <row r="934" spans="1:14" x14ac:dyDescent="0.2">
      <c r="A934" s="5" t="str">
        <f t="shared" si="15"/>
        <v>Haematology - Chronic Lymphocytic Leukaemia12006-20103</v>
      </c>
      <c r="B934" s="3" t="s">
        <v>48</v>
      </c>
      <c r="C934" s="3">
        <v>1</v>
      </c>
      <c r="D934" s="3" t="s">
        <v>152</v>
      </c>
      <c r="E934" s="3">
        <v>3</v>
      </c>
      <c r="F934" s="3">
        <v>1702</v>
      </c>
      <c r="G934" s="3">
        <v>6.7338146415048801</v>
      </c>
      <c r="H934" s="3">
        <v>5.0626567530742204</v>
      </c>
      <c r="I934" s="3">
        <v>4.8221347694951797</v>
      </c>
      <c r="J934" s="3">
        <v>5.3031787366532601</v>
      </c>
      <c r="K934" s="3">
        <v>1.0219112432847299</v>
      </c>
      <c r="L934" s="3">
        <v>7.275443335876</v>
      </c>
      <c r="M934" s="6" t="s">
        <v>100</v>
      </c>
      <c r="N934" s="6" t="s">
        <v>205</v>
      </c>
    </row>
    <row r="935" spans="1:14" x14ac:dyDescent="0.2">
      <c r="A935" s="5" t="str">
        <f t="shared" si="15"/>
        <v>Haematology - Chronic Lymphocytic Leukaemia12006-20104</v>
      </c>
      <c r="B935" s="3" t="s">
        <v>48</v>
      </c>
      <c r="C935" s="3">
        <v>1</v>
      </c>
      <c r="D935" s="3" t="s">
        <v>152</v>
      </c>
      <c r="E935" s="3">
        <v>4</v>
      </c>
      <c r="F935" s="3">
        <v>1469</v>
      </c>
      <c r="G935" s="3">
        <v>5.8147550458239499</v>
      </c>
      <c r="H935" s="3">
        <v>4.9331880650320397</v>
      </c>
      <c r="I935" s="3">
        <v>4.6809138604089204</v>
      </c>
      <c r="J935" s="3">
        <v>5.1854622696551598</v>
      </c>
      <c r="K935" s="3">
        <v>0.99577763114851403</v>
      </c>
      <c r="L935" s="3">
        <v>1.3174543301099999</v>
      </c>
      <c r="M935" s="6" t="s">
        <v>100</v>
      </c>
      <c r="N935" s="6" t="s">
        <v>205</v>
      </c>
    </row>
    <row r="936" spans="1:14" x14ac:dyDescent="0.2">
      <c r="A936" s="5" t="str">
        <f t="shared" si="15"/>
        <v>Haematology - Chronic Lymphocytic Leukaemia12006-20105</v>
      </c>
      <c r="B936" s="3" t="s">
        <v>48</v>
      </c>
      <c r="C936" s="3">
        <v>1</v>
      </c>
      <c r="D936" s="3" t="s">
        <v>152</v>
      </c>
      <c r="E936" s="3">
        <v>5</v>
      </c>
      <c r="F936" s="3">
        <v>1205</v>
      </c>
      <c r="G936" s="3">
        <v>4.7775262627160497</v>
      </c>
      <c r="H936" s="3">
        <v>4.9039749976003302</v>
      </c>
      <c r="I936" s="3">
        <v>4.6270827508752097</v>
      </c>
      <c r="J936" s="3">
        <v>5.1808672443254498</v>
      </c>
      <c r="K936" s="3">
        <v>0.98988089283198299</v>
      </c>
      <c r="L936" s="3">
        <v>-1.826705281238</v>
      </c>
      <c r="M936" s="6" t="s">
        <v>100</v>
      </c>
      <c r="N936" s="6" t="s">
        <v>205</v>
      </c>
    </row>
    <row r="937" spans="1:14" x14ac:dyDescent="0.2">
      <c r="A937" s="5" t="str">
        <f t="shared" si="15"/>
        <v>Haematology - Chronic Lymphocytic Leukaemia12006-20106</v>
      </c>
      <c r="B937" s="3" t="s">
        <v>48</v>
      </c>
      <c r="C937" s="3">
        <v>1</v>
      </c>
      <c r="D937" s="3" t="s">
        <v>152</v>
      </c>
      <c r="E937" s="3">
        <v>6</v>
      </c>
      <c r="F937" s="3">
        <v>7857</v>
      </c>
      <c r="G937" s="3">
        <v>6.2042685414944403</v>
      </c>
      <c r="H937" s="3">
        <v>4.9503911146017101</v>
      </c>
      <c r="I937" s="3">
        <v>4.8409281496808196</v>
      </c>
      <c r="J937" s="3">
        <v>5.0598540795225997</v>
      </c>
      <c r="K937" s="3">
        <v>0</v>
      </c>
      <c r="L937" s="3">
        <v>5.1047576304620002</v>
      </c>
      <c r="M937" s="6" t="s">
        <v>100</v>
      </c>
      <c r="N937" s="6" t="s">
        <v>205</v>
      </c>
    </row>
    <row r="938" spans="1:14" x14ac:dyDescent="0.2">
      <c r="A938" s="5" t="str">
        <f t="shared" si="15"/>
        <v>Haematology - Chronic Lymphocytic Leukaemia21996-20001</v>
      </c>
      <c r="B938" s="3" t="s">
        <v>43</v>
      </c>
      <c r="C938" s="3">
        <v>2</v>
      </c>
      <c r="D938" s="3" t="s">
        <v>152</v>
      </c>
      <c r="E938" s="3">
        <v>1</v>
      </c>
      <c r="F938" s="3">
        <v>889</v>
      </c>
      <c r="G938" s="3">
        <v>3.6271225041653801</v>
      </c>
      <c r="H938" s="3">
        <v>2.4172588929685102</v>
      </c>
      <c r="I938" s="3">
        <v>2.2583572610156999</v>
      </c>
      <c r="J938" s="3">
        <v>2.57616052492132</v>
      </c>
      <c r="K938" s="3">
        <v>1</v>
      </c>
      <c r="L938" s="3">
        <v>0</v>
      </c>
      <c r="M938" s="6" t="s">
        <v>100</v>
      </c>
      <c r="N938" s="6" t="s">
        <v>205</v>
      </c>
    </row>
    <row r="939" spans="1:14" x14ac:dyDescent="0.2">
      <c r="A939" s="5" t="str">
        <f t="shared" si="15"/>
        <v>Haematology - Chronic Lymphocytic Leukaemia21996-20002</v>
      </c>
      <c r="B939" s="3" t="s">
        <v>43</v>
      </c>
      <c r="C939" s="3">
        <v>2</v>
      </c>
      <c r="D939" s="3" t="s">
        <v>152</v>
      </c>
      <c r="E939" s="3">
        <v>2</v>
      </c>
      <c r="F939" s="3">
        <v>994</v>
      </c>
      <c r="G939" s="3">
        <v>4.0011312655240099</v>
      </c>
      <c r="H939" s="3">
        <v>2.4293220795327302</v>
      </c>
      <c r="I939" s="3">
        <v>2.2782973813278402</v>
      </c>
      <c r="J939" s="3">
        <v>2.5803467777376201</v>
      </c>
      <c r="K939" s="3">
        <v>1.0049904404527401</v>
      </c>
      <c r="L939" s="3">
        <v>8.1367922267899999</v>
      </c>
      <c r="M939" s="6" t="s">
        <v>100</v>
      </c>
      <c r="N939" s="6" t="s">
        <v>205</v>
      </c>
    </row>
    <row r="940" spans="1:14" x14ac:dyDescent="0.2">
      <c r="A940" s="5" t="str">
        <f t="shared" si="15"/>
        <v>Haematology - Chronic Lymphocytic Leukaemia21996-20003</v>
      </c>
      <c r="B940" s="3" t="s">
        <v>43</v>
      </c>
      <c r="C940" s="3">
        <v>2</v>
      </c>
      <c r="D940" s="3" t="s">
        <v>152</v>
      </c>
      <c r="E940" s="3">
        <v>3</v>
      </c>
      <c r="F940" s="3">
        <v>1053</v>
      </c>
      <c r="G940" s="3">
        <v>4.2148468761740396</v>
      </c>
      <c r="H940" s="3">
        <v>2.4853465299958999</v>
      </c>
      <c r="I940" s="3">
        <v>2.3352298895826902</v>
      </c>
      <c r="J940" s="3">
        <v>2.63546317040911</v>
      </c>
      <c r="K940" s="3">
        <v>1.02816729197913</v>
      </c>
      <c r="L940" s="3">
        <v>19.757189071142001</v>
      </c>
      <c r="M940" s="6" t="s">
        <v>100</v>
      </c>
      <c r="N940" s="6" t="s">
        <v>205</v>
      </c>
    </row>
    <row r="941" spans="1:14" x14ac:dyDescent="0.2">
      <c r="A941" s="5" t="str">
        <f t="shared" si="15"/>
        <v>Haematology - Chronic Lymphocytic Leukaemia21996-20004</v>
      </c>
      <c r="B941" s="3" t="s">
        <v>43</v>
      </c>
      <c r="C941" s="3">
        <v>2</v>
      </c>
      <c r="D941" s="3" t="s">
        <v>152</v>
      </c>
      <c r="E941" s="3">
        <v>4</v>
      </c>
      <c r="F941" s="3">
        <v>1004</v>
      </c>
      <c r="G941" s="3">
        <v>3.98595546210881</v>
      </c>
      <c r="H941" s="3">
        <v>2.51090879544227</v>
      </c>
      <c r="I941" s="3">
        <v>2.3555913807617901</v>
      </c>
      <c r="J941" s="3">
        <v>2.6662262101227499</v>
      </c>
      <c r="K941" s="3">
        <v>1.03874218965382</v>
      </c>
      <c r="L941" s="3">
        <v>17.901327118942</v>
      </c>
      <c r="M941" s="6" t="s">
        <v>100</v>
      </c>
      <c r="N941" s="6" t="s">
        <v>205</v>
      </c>
    </row>
    <row r="942" spans="1:14" x14ac:dyDescent="0.2">
      <c r="A942" s="5" t="str">
        <f t="shared" si="15"/>
        <v>Haematology - Chronic Lymphocytic Leukaemia21996-20005</v>
      </c>
      <c r="B942" s="3" t="s">
        <v>43</v>
      </c>
      <c r="C942" s="3">
        <v>2</v>
      </c>
      <c r="D942" s="3" t="s">
        <v>152</v>
      </c>
      <c r="E942" s="3">
        <v>5</v>
      </c>
      <c r="F942" s="3">
        <v>758</v>
      </c>
      <c r="G942" s="3">
        <v>2.9545570417384601</v>
      </c>
      <c r="H942" s="3">
        <v>2.1135066347403</v>
      </c>
      <c r="I942" s="3">
        <v>1.9630452397423599</v>
      </c>
      <c r="J942" s="3">
        <v>2.2639680297382401</v>
      </c>
      <c r="K942" s="3">
        <v>0.87434020447218996</v>
      </c>
      <c r="L942" s="3">
        <v>-13.249095893128001</v>
      </c>
      <c r="M942" s="6" t="s">
        <v>100</v>
      </c>
      <c r="N942" s="6" t="s">
        <v>205</v>
      </c>
    </row>
    <row r="943" spans="1:14" x14ac:dyDescent="0.2">
      <c r="A943" s="5" t="str">
        <f t="shared" si="15"/>
        <v>Haematology - Chronic Lymphocytic Leukaemia21996-20006</v>
      </c>
      <c r="B943" s="3" t="s">
        <v>43</v>
      </c>
      <c r="C943" s="3">
        <v>2</v>
      </c>
      <c r="D943" s="3" t="s">
        <v>152</v>
      </c>
      <c r="E943" s="3">
        <v>6</v>
      </c>
      <c r="F943" s="3">
        <v>4698</v>
      </c>
      <c r="G943" s="3">
        <v>3.7530077085484201</v>
      </c>
      <c r="H943" s="3">
        <v>2.3990779957335899</v>
      </c>
      <c r="I943" s="3">
        <v>2.3304748654454599</v>
      </c>
      <c r="J943" s="3">
        <v>2.46768112602172</v>
      </c>
      <c r="K943" s="3">
        <v>0</v>
      </c>
      <c r="L943" s="3">
        <v>32.546212523746</v>
      </c>
      <c r="M943" s="6" t="s">
        <v>100</v>
      </c>
      <c r="N943" s="6" t="s">
        <v>205</v>
      </c>
    </row>
    <row r="944" spans="1:14" x14ac:dyDescent="0.2">
      <c r="A944" s="5" t="str">
        <f t="shared" si="15"/>
        <v>Haematology - Chronic Lymphocytic Leukaemia22001-20051</v>
      </c>
      <c r="B944" s="3" t="s">
        <v>47</v>
      </c>
      <c r="C944" s="3">
        <v>2</v>
      </c>
      <c r="D944" s="3" t="s">
        <v>152</v>
      </c>
      <c r="E944" s="3">
        <v>1</v>
      </c>
      <c r="F944" s="3">
        <v>945</v>
      </c>
      <c r="G944" s="3">
        <v>3.7561890667630999</v>
      </c>
      <c r="H944" s="3">
        <v>2.4398030855439101</v>
      </c>
      <c r="I944" s="3">
        <v>2.2842441569453</v>
      </c>
      <c r="J944" s="3">
        <v>2.5953620141425202</v>
      </c>
      <c r="K944" s="3">
        <v>1</v>
      </c>
      <c r="L944" s="3">
        <v>0</v>
      </c>
      <c r="M944" s="6" t="s">
        <v>100</v>
      </c>
      <c r="N944" s="6" t="s">
        <v>205</v>
      </c>
    </row>
    <row r="945" spans="1:14" x14ac:dyDescent="0.2">
      <c r="A945" s="5" t="str">
        <f t="shared" si="15"/>
        <v>Haematology - Chronic Lymphocytic Leukaemia22001-20052</v>
      </c>
      <c r="B945" s="3" t="s">
        <v>47</v>
      </c>
      <c r="C945" s="3">
        <v>2</v>
      </c>
      <c r="D945" s="3" t="s">
        <v>152</v>
      </c>
      <c r="E945" s="3">
        <v>2</v>
      </c>
      <c r="F945" s="3">
        <v>1024</v>
      </c>
      <c r="G945" s="3">
        <v>4.0345888771664304</v>
      </c>
      <c r="H945" s="3">
        <v>2.3800827508088198</v>
      </c>
      <c r="I945" s="3">
        <v>2.23430268232178</v>
      </c>
      <c r="J945" s="3">
        <v>2.5258628192958601</v>
      </c>
      <c r="K945" s="3">
        <v>0.97552247757659905</v>
      </c>
      <c r="L945" s="3">
        <v>-5.6124191448699996</v>
      </c>
      <c r="M945" s="6" t="s">
        <v>100</v>
      </c>
      <c r="N945" s="6" t="s">
        <v>205</v>
      </c>
    </row>
    <row r="946" spans="1:14" x14ac:dyDescent="0.2">
      <c r="A946" s="5" t="str">
        <f t="shared" si="15"/>
        <v>Haematology - Chronic Lymphocytic Leukaemia22001-20053</v>
      </c>
      <c r="B946" s="3" t="s">
        <v>47</v>
      </c>
      <c r="C946" s="3">
        <v>2</v>
      </c>
      <c r="D946" s="3" t="s">
        <v>152</v>
      </c>
      <c r="E946" s="3">
        <v>3</v>
      </c>
      <c r="F946" s="3">
        <v>1020</v>
      </c>
      <c r="G946" s="3">
        <v>3.9992573927939299</v>
      </c>
      <c r="H946" s="3">
        <v>2.32553042341317</v>
      </c>
      <c r="I946" s="3">
        <v>2.1828126666148799</v>
      </c>
      <c r="J946" s="3">
        <v>2.46824818021146</v>
      </c>
      <c r="K946" s="3">
        <v>0.95316316189293604</v>
      </c>
      <c r="L946" s="3">
        <v>-9.7430991864860008</v>
      </c>
      <c r="M946" s="6" t="s">
        <v>100</v>
      </c>
      <c r="N946" s="6" t="s">
        <v>205</v>
      </c>
    </row>
    <row r="947" spans="1:14" x14ac:dyDescent="0.2">
      <c r="A947" s="5" t="str">
        <f t="shared" si="15"/>
        <v>Haematology - Chronic Lymphocytic Leukaemia22001-20054</v>
      </c>
      <c r="B947" s="3" t="s">
        <v>47</v>
      </c>
      <c r="C947" s="3">
        <v>2</v>
      </c>
      <c r="D947" s="3" t="s">
        <v>152</v>
      </c>
      <c r="E947" s="3">
        <v>4</v>
      </c>
      <c r="F947" s="3">
        <v>973</v>
      </c>
      <c r="G947" s="3">
        <v>3.7960773763073701</v>
      </c>
      <c r="H947" s="3">
        <v>2.3565129230483501</v>
      </c>
      <c r="I947" s="3">
        <v>2.20844210457753</v>
      </c>
      <c r="J947" s="3">
        <v>2.5045837415191698</v>
      </c>
      <c r="K947" s="3">
        <v>0.96586193246944196</v>
      </c>
      <c r="L947" s="3">
        <v>-5.3851820684379996</v>
      </c>
      <c r="M947" s="6" t="s">
        <v>100</v>
      </c>
      <c r="N947" s="6" t="s">
        <v>205</v>
      </c>
    </row>
    <row r="948" spans="1:14" x14ac:dyDescent="0.2">
      <c r="A948" s="5" t="str">
        <f t="shared" si="15"/>
        <v>Haematology - Chronic Lymphocytic Leukaemia22001-20055</v>
      </c>
      <c r="B948" s="3" t="s">
        <v>47</v>
      </c>
      <c r="C948" s="3">
        <v>2</v>
      </c>
      <c r="D948" s="3" t="s">
        <v>152</v>
      </c>
      <c r="E948" s="3">
        <v>5</v>
      </c>
      <c r="F948" s="3">
        <v>723</v>
      </c>
      <c r="G948" s="3">
        <v>2.8158710123878099</v>
      </c>
      <c r="H948" s="3">
        <v>2.1251123718892302</v>
      </c>
      <c r="I948" s="3">
        <v>1.970206164056</v>
      </c>
      <c r="J948" s="3">
        <v>2.2800185797224599</v>
      </c>
      <c r="K948" s="3">
        <v>0.87101798685342402</v>
      </c>
      <c r="L948" s="3">
        <v>-21.223209591252001</v>
      </c>
      <c r="M948" s="6" t="s">
        <v>100</v>
      </c>
      <c r="N948" s="6" t="s">
        <v>205</v>
      </c>
    </row>
    <row r="949" spans="1:14" x14ac:dyDescent="0.2">
      <c r="A949" s="5" t="str">
        <f t="shared" si="15"/>
        <v>Haematology - Chronic Lymphocytic Leukaemia22001-20056</v>
      </c>
      <c r="B949" s="3" t="s">
        <v>47</v>
      </c>
      <c r="C949" s="3">
        <v>2</v>
      </c>
      <c r="D949" s="3" t="s">
        <v>152</v>
      </c>
      <c r="E949" s="3">
        <v>6</v>
      </c>
      <c r="F949" s="3">
        <v>4685</v>
      </c>
      <c r="G949" s="3">
        <v>3.6787986772594699</v>
      </c>
      <c r="H949" s="3">
        <v>2.33367294602427</v>
      </c>
      <c r="I949" s="3">
        <v>2.26684759245523</v>
      </c>
      <c r="J949" s="3">
        <v>2.40049829959331</v>
      </c>
      <c r="K949" s="3">
        <v>0</v>
      </c>
      <c r="L949" s="3">
        <v>-41.963909991046002</v>
      </c>
      <c r="M949" s="6" t="s">
        <v>100</v>
      </c>
      <c r="N949" s="6" t="s">
        <v>205</v>
      </c>
    </row>
    <row r="950" spans="1:14" x14ac:dyDescent="0.2">
      <c r="A950" s="5" t="str">
        <f t="shared" si="15"/>
        <v>Haematology - Chronic Lymphocytic Leukaemia22006-20101</v>
      </c>
      <c r="B950" s="3" t="s">
        <v>48</v>
      </c>
      <c r="C950" s="3">
        <v>2</v>
      </c>
      <c r="D950" s="3" t="s">
        <v>152</v>
      </c>
      <c r="E950" s="3">
        <v>1</v>
      </c>
      <c r="F950" s="3">
        <v>1066</v>
      </c>
      <c r="G950" s="3">
        <v>4.1126609850216598</v>
      </c>
      <c r="H950" s="3">
        <v>2.5542950493121999</v>
      </c>
      <c r="I950" s="3">
        <v>2.4009574955154802</v>
      </c>
      <c r="J950" s="3">
        <v>2.70763260310892</v>
      </c>
      <c r="K950" s="3">
        <v>1</v>
      </c>
      <c r="L950" s="3">
        <v>0</v>
      </c>
      <c r="M950" s="6" t="s">
        <v>100</v>
      </c>
      <c r="N950" s="6" t="s">
        <v>205</v>
      </c>
    </row>
    <row r="951" spans="1:14" x14ac:dyDescent="0.2">
      <c r="A951" s="5" t="str">
        <f t="shared" si="15"/>
        <v>Haematology - Chronic Lymphocytic Leukaemia22006-20102</v>
      </c>
      <c r="B951" s="3" t="s">
        <v>48</v>
      </c>
      <c r="C951" s="3">
        <v>2</v>
      </c>
      <c r="D951" s="3" t="s">
        <v>152</v>
      </c>
      <c r="E951" s="3">
        <v>2</v>
      </c>
      <c r="F951" s="3">
        <v>1143</v>
      </c>
      <c r="G951" s="3">
        <v>4.3718594233383499</v>
      </c>
      <c r="H951" s="3">
        <v>2.50835935403384</v>
      </c>
      <c r="I951" s="3">
        <v>2.3629398326510702</v>
      </c>
      <c r="J951" s="3">
        <v>2.6537788754166098</v>
      </c>
      <c r="K951" s="3">
        <v>0.98201629240493205</v>
      </c>
      <c r="L951" s="3">
        <v>-5.5716792502460004</v>
      </c>
      <c r="M951" s="6" t="s">
        <v>100</v>
      </c>
      <c r="N951" s="6" t="s">
        <v>205</v>
      </c>
    </row>
    <row r="952" spans="1:14" x14ac:dyDescent="0.2">
      <c r="A952" s="5" t="str">
        <f t="shared" si="15"/>
        <v>Haematology - Chronic Lymphocytic Leukaemia22006-20103</v>
      </c>
      <c r="B952" s="3" t="s">
        <v>48</v>
      </c>
      <c r="C952" s="3">
        <v>2</v>
      </c>
      <c r="D952" s="3" t="s">
        <v>152</v>
      </c>
      <c r="E952" s="3">
        <v>3</v>
      </c>
      <c r="F952" s="3">
        <v>1095</v>
      </c>
      <c r="G952" s="3">
        <v>4.1804408055308597</v>
      </c>
      <c r="H952" s="3">
        <v>2.4270670297648702</v>
      </c>
      <c r="I952" s="3">
        <v>2.2833094401183902</v>
      </c>
      <c r="J952" s="3">
        <v>2.5708246194113502</v>
      </c>
      <c r="K952" s="3">
        <v>0.95019055469665403</v>
      </c>
      <c r="L952" s="3">
        <v>-9.4365210560020092</v>
      </c>
      <c r="M952" s="6" t="s">
        <v>100</v>
      </c>
      <c r="N952" s="6" t="s">
        <v>205</v>
      </c>
    </row>
    <row r="953" spans="1:14" x14ac:dyDescent="0.2">
      <c r="A953" s="5" t="str">
        <f t="shared" si="15"/>
        <v>Haematology - Chronic Lymphocytic Leukaemia22006-20104</v>
      </c>
      <c r="B953" s="3" t="s">
        <v>48</v>
      </c>
      <c r="C953" s="3">
        <v>2</v>
      </c>
      <c r="D953" s="3" t="s">
        <v>152</v>
      </c>
      <c r="E953" s="3">
        <v>4</v>
      </c>
      <c r="F953" s="3">
        <v>968</v>
      </c>
      <c r="G953" s="3">
        <v>3.69104377379636</v>
      </c>
      <c r="H953" s="3">
        <v>2.4842328562734299</v>
      </c>
      <c r="I953" s="3">
        <v>2.3277341707513401</v>
      </c>
      <c r="J953" s="3">
        <v>2.6407315417955202</v>
      </c>
      <c r="K953" s="3">
        <v>0.972570830038748</v>
      </c>
      <c r="L953" s="3">
        <v>-14.086031275144</v>
      </c>
      <c r="M953" s="6" t="s">
        <v>100</v>
      </c>
      <c r="N953" s="6" t="s">
        <v>205</v>
      </c>
    </row>
    <row r="954" spans="1:14" x14ac:dyDescent="0.2">
      <c r="A954" s="5" t="str">
        <f t="shared" si="15"/>
        <v>Haematology - Chronic Lymphocytic Leukaemia22006-20105</v>
      </c>
      <c r="B954" s="3" t="s">
        <v>48</v>
      </c>
      <c r="C954" s="3">
        <v>2</v>
      </c>
      <c r="D954" s="3" t="s">
        <v>152</v>
      </c>
      <c r="E954" s="3">
        <v>5</v>
      </c>
      <c r="F954" s="3">
        <v>752</v>
      </c>
      <c r="G954" s="3">
        <v>2.86406438233919</v>
      </c>
      <c r="H954" s="3">
        <v>2.3526584984349102</v>
      </c>
      <c r="I954" s="3">
        <v>2.1845049476177998</v>
      </c>
      <c r="J954" s="3">
        <v>2.5208120492520201</v>
      </c>
      <c r="K954" s="3">
        <v>0.92105980437475998</v>
      </c>
      <c r="L954" s="3">
        <v>-18.572057699788001</v>
      </c>
      <c r="M954" s="6" t="s">
        <v>100</v>
      </c>
      <c r="N954" s="6" t="s">
        <v>205</v>
      </c>
    </row>
    <row r="955" spans="1:14" x14ac:dyDescent="0.2">
      <c r="A955" s="5" t="str">
        <f t="shared" si="15"/>
        <v>Haematology - Chronic Lymphocytic Leukaemia22006-20106</v>
      </c>
      <c r="B955" s="3" t="s">
        <v>48</v>
      </c>
      <c r="C955" s="3">
        <v>2</v>
      </c>
      <c r="D955" s="3" t="s">
        <v>152</v>
      </c>
      <c r="E955" s="3">
        <v>6</v>
      </c>
      <c r="F955" s="3">
        <v>5024</v>
      </c>
      <c r="G955" s="3">
        <v>3.8427446399735699</v>
      </c>
      <c r="H955" s="3">
        <v>2.4677679617743</v>
      </c>
      <c r="I955" s="3">
        <v>2.3995285023789799</v>
      </c>
      <c r="J955" s="3">
        <v>2.5360074211696202</v>
      </c>
      <c r="K955" s="3">
        <v>0</v>
      </c>
      <c r="L955" s="3">
        <v>-47.666289281180013</v>
      </c>
      <c r="M955" s="6" t="s">
        <v>100</v>
      </c>
      <c r="N955" s="6" t="s">
        <v>205</v>
      </c>
    </row>
    <row r="956" spans="1:14" x14ac:dyDescent="0.2">
      <c r="A956" s="5" t="str">
        <f t="shared" si="15"/>
        <v>Haematology - Chronic Lymphocytic Leukaemia31996-20001</v>
      </c>
      <c r="B956" s="3" t="s">
        <v>43</v>
      </c>
      <c r="C956" s="3">
        <v>3</v>
      </c>
      <c r="D956" s="3" t="s">
        <v>152</v>
      </c>
      <c r="E956" s="3">
        <v>1</v>
      </c>
      <c r="F956" s="3">
        <v>2194</v>
      </c>
      <c r="G956" s="3">
        <v>4.5622487968940302</v>
      </c>
      <c r="H956" s="3">
        <v>3.4580620574452898</v>
      </c>
      <c r="I956" s="3">
        <v>3.3133613872916099</v>
      </c>
      <c r="J956" s="3">
        <v>3.6027627275989702</v>
      </c>
      <c r="K956" s="3">
        <v>1</v>
      </c>
      <c r="L956" s="3">
        <v>0</v>
      </c>
      <c r="M956" s="6" t="s">
        <v>100</v>
      </c>
      <c r="N956" s="6" t="s">
        <v>205</v>
      </c>
    </row>
    <row r="957" spans="1:14" x14ac:dyDescent="0.2">
      <c r="A957" s="5" t="str">
        <f t="shared" si="15"/>
        <v>Haematology - Chronic Lymphocytic Leukaemia31996-20002</v>
      </c>
      <c r="B957" s="3" t="s">
        <v>43</v>
      </c>
      <c r="C957" s="3">
        <v>3</v>
      </c>
      <c r="D957" s="3" t="s">
        <v>152</v>
      </c>
      <c r="E957" s="3">
        <v>2</v>
      </c>
      <c r="F957" s="3">
        <v>2464</v>
      </c>
      <c r="G957" s="3">
        <v>5.08290163050573</v>
      </c>
      <c r="H957" s="3">
        <v>3.61206901910638</v>
      </c>
      <c r="I957" s="3">
        <v>3.4694452991075901</v>
      </c>
      <c r="J957" s="3">
        <v>3.7546927391051699</v>
      </c>
      <c r="K957" s="3">
        <v>1.0445356269213</v>
      </c>
      <c r="L957" s="3">
        <v>28.321501790262001</v>
      </c>
      <c r="M957" s="6" t="s">
        <v>100</v>
      </c>
      <c r="N957" s="6" t="s">
        <v>205</v>
      </c>
    </row>
    <row r="958" spans="1:14" x14ac:dyDescent="0.2">
      <c r="A958" s="5" t="str">
        <f t="shared" si="15"/>
        <v>Haematology - Chronic Lymphocytic Leukaemia31996-20003</v>
      </c>
      <c r="B958" s="3" t="s">
        <v>43</v>
      </c>
      <c r="C958" s="3">
        <v>3</v>
      </c>
      <c r="D958" s="3" t="s">
        <v>152</v>
      </c>
      <c r="E958" s="3">
        <v>3</v>
      </c>
      <c r="F958" s="3">
        <v>2423</v>
      </c>
      <c r="G958" s="3">
        <v>4.9793228634661704</v>
      </c>
      <c r="H958" s="3">
        <v>3.52822130575872</v>
      </c>
      <c r="I958" s="3">
        <v>3.3877346150291898</v>
      </c>
      <c r="J958" s="3">
        <v>3.6687079964882501</v>
      </c>
      <c r="K958" s="3">
        <v>1.0202886030233</v>
      </c>
      <c r="L958" s="3">
        <v>22.965703225003999</v>
      </c>
      <c r="M958" s="6" t="s">
        <v>100</v>
      </c>
      <c r="N958" s="6" t="s">
        <v>205</v>
      </c>
    </row>
    <row r="959" spans="1:14" x14ac:dyDescent="0.2">
      <c r="A959" s="5" t="str">
        <f t="shared" si="15"/>
        <v>Haematology - Chronic Lymphocytic Leukaemia31996-20004</v>
      </c>
      <c r="B959" s="3" t="s">
        <v>43</v>
      </c>
      <c r="C959" s="3">
        <v>3</v>
      </c>
      <c r="D959" s="3" t="s">
        <v>152</v>
      </c>
      <c r="E959" s="3">
        <v>4</v>
      </c>
      <c r="F959" s="3">
        <v>2351</v>
      </c>
      <c r="G959" s="3">
        <v>4.7983864359187702</v>
      </c>
      <c r="H959" s="3">
        <v>3.6037956909124298</v>
      </c>
      <c r="I959" s="3">
        <v>3.4581190500886598</v>
      </c>
      <c r="J959" s="3">
        <v>3.7494723317362002</v>
      </c>
      <c r="K959" s="3">
        <v>1.04214315158207</v>
      </c>
      <c r="L959" s="3">
        <v>32.788947604142002</v>
      </c>
      <c r="M959" s="6" t="s">
        <v>100</v>
      </c>
      <c r="N959" s="6" t="s">
        <v>205</v>
      </c>
    </row>
    <row r="960" spans="1:14" x14ac:dyDescent="0.2">
      <c r="A960" s="5" t="str">
        <f t="shared" si="15"/>
        <v>Haematology - Chronic Lymphocytic Leukaemia31996-20005</v>
      </c>
      <c r="B960" s="3" t="s">
        <v>43</v>
      </c>
      <c r="C960" s="3">
        <v>3</v>
      </c>
      <c r="D960" s="3" t="s">
        <v>152</v>
      </c>
      <c r="E960" s="3">
        <v>5</v>
      </c>
      <c r="F960" s="3">
        <v>1813</v>
      </c>
      <c r="G960" s="3">
        <v>3.6249750020684099</v>
      </c>
      <c r="H960" s="3">
        <v>3.0472418715480201</v>
      </c>
      <c r="I960" s="3">
        <v>2.90697209777607</v>
      </c>
      <c r="J960" s="3">
        <v>3.1875116453199701</v>
      </c>
      <c r="K960" s="3">
        <v>0.88119930207360797</v>
      </c>
      <c r="L960" s="3">
        <v>-37.596129473399998</v>
      </c>
      <c r="M960" s="6" t="s">
        <v>100</v>
      </c>
      <c r="N960" s="6" t="s">
        <v>205</v>
      </c>
    </row>
    <row r="961" spans="1:14" x14ac:dyDescent="0.2">
      <c r="A961" s="5" t="str">
        <f t="shared" si="15"/>
        <v>Haematology - Chronic Lymphocytic Leukaemia31996-20006</v>
      </c>
      <c r="B961" s="3" t="s">
        <v>43</v>
      </c>
      <c r="C961" s="3">
        <v>3</v>
      </c>
      <c r="D961" s="3" t="s">
        <v>152</v>
      </c>
      <c r="E961" s="3">
        <v>6</v>
      </c>
      <c r="F961" s="3">
        <v>11245</v>
      </c>
      <c r="G961" s="3">
        <v>4.6041236316392098</v>
      </c>
      <c r="H961" s="3">
        <v>3.46139228779476</v>
      </c>
      <c r="I961" s="3">
        <v>3.3974148028661002</v>
      </c>
      <c r="J961" s="3">
        <v>3.5253697727234199</v>
      </c>
      <c r="K961" s="3">
        <v>0</v>
      </c>
      <c r="L961" s="3">
        <v>46.480023146007994</v>
      </c>
      <c r="M961" s="6" t="s">
        <v>100</v>
      </c>
      <c r="N961" s="6" t="s">
        <v>205</v>
      </c>
    </row>
    <row r="962" spans="1:14" x14ac:dyDescent="0.2">
      <c r="A962" s="5" t="str">
        <f t="shared" si="15"/>
        <v>Haematology - Chronic Lymphocytic Leukaemia32001-20051</v>
      </c>
      <c r="B962" s="3" t="s">
        <v>47</v>
      </c>
      <c r="C962" s="3">
        <v>3</v>
      </c>
      <c r="D962" s="3" t="s">
        <v>152</v>
      </c>
      <c r="E962" s="3">
        <v>1</v>
      </c>
      <c r="F962" s="3">
        <v>2442</v>
      </c>
      <c r="G962" s="3">
        <v>4.9054877040093796</v>
      </c>
      <c r="H962" s="3">
        <v>3.5851211458551502</v>
      </c>
      <c r="I962" s="3">
        <v>3.4429252449344698</v>
      </c>
      <c r="J962" s="3">
        <v>3.7273170467758301</v>
      </c>
      <c r="K962" s="3">
        <v>1</v>
      </c>
      <c r="L962" s="3">
        <v>0</v>
      </c>
      <c r="M962" s="6" t="s">
        <v>100</v>
      </c>
      <c r="N962" s="6" t="s">
        <v>205</v>
      </c>
    </row>
    <row r="963" spans="1:14" x14ac:dyDescent="0.2">
      <c r="A963" s="5" t="str">
        <f t="shared" si="15"/>
        <v>Haematology - Chronic Lymphocytic Leukaemia32001-20052</v>
      </c>
      <c r="B963" s="3" t="s">
        <v>47</v>
      </c>
      <c r="C963" s="3">
        <v>3</v>
      </c>
      <c r="D963" s="3" t="s">
        <v>152</v>
      </c>
      <c r="E963" s="3">
        <v>2</v>
      </c>
      <c r="F963" s="3">
        <v>2571</v>
      </c>
      <c r="G963" s="3">
        <v>5.1638789419668001</v>
      </c>
      <c r="H963" s="3">
        <v>3.49037597551769</v>
      </c>
      <c r="I963" s="3">
        <v>3.3554556924302998</v>
      </c>
      <c r="J963" s="3">
        <v>3.6252962586050801</v>
      </c>
      <c r="K963" s="3">
        <v>0.97357267258681102</v>
      </c>
      <c r="L963" s="3">
        <v>-15.750605499556</v>
      </c>
      <c r="M963" s="6" t="s">
        <v>100</v>
      </c>
      <c r="N963" s="6" t="s">
        <v>205</v>
      </c>
    </row>
    <row r="964" spans="1:14" x14ac:dyDescent="0.2">
      <c r="A964" s="5" t="str">
        <f t="shared" si="15"/>
        <v>Haematology - Chronic Lymphocytic Leukaemia32001-20053</v>
      </c>
      <c r="B964" s="3" t="s">
        <v>47</v>
      </c>
      <c r="C964" s="3">
        <v>3</v>
      </c>
      <c r="D964" s="3" t="s">
        <v>152</v>
      </c>
      <c r="E964" s="3">
        <v>3</v>
      </c>
      <c r="F964" s="3">
        <v>2587</v>
      </c>
      <c r="G964" s="3">
        <v>5.1908186677490002</v>
      </c>
      <c r="H964" s="3">
        <v>3.5246318236485901</v>
      </c>
      <c r="I964" s="3">
        <v>3.3888093564472901</v>
      </c>
      <c r="J964" s="3">
        <v>3.66045429084989</v>
      </c>
      <c r="K964" s="3">
        <v>0.98312767693318104</v>
      </c>
      <c r="L964" s="3">
        <v>-6.77061261920199</v>
      </c>
      <c r="M964" s="6" t="s">
        <v>100</v>
      </c>
      <c r="N964" s="6" t="s">
        <v>205</v>
      </c>
    </row>
    <row r="965" spans="1:14" x14ac:dyDescent="0.2">
      <c r="A965" s="5" t="str">
        <f t="shared" si="15"/>
        <v>Haematology - Chronic Lymphocytic Leukaemia32001-20054</v>
      </c>
      <c r="B965" s="3" t="s">
        <v>47</v>
      </c>
      <c r="C965" s="3">
        <v>3</v>
      </c>
      <c r="D965" s="3" t="s">
        <v>152</v>
      </c>
      <c r="E965" s="3">
        <v>4</v>
      </c>
      <c r="F965" s="3">
        <v>2362</v>
      </c>
      <c r="G965" s="3">
        <v>4.7243250335623097</v>
      </c>
      <c r="H965" s="3">
        <v>3.5253093073763599</v>
      </c>
      <c r="I965" s="3">
        <v>3.3831375432651098</v>
      </c>
      <c r="J965" s="3">
        <v>3.66748107148761</v>
      </c>
      <c r="K965" s="3">
        <v>0.98331664787731499</v>
      </c>
      <c r="L965" s="3">
        <v>-11.933611165232</v>
      </c>
      <c r="M965" s="6" t="s">
        <v>100</v>
      </c>
      <c r="N965" s="6" t="s">
        <v>205</v>
      </c>
    </row>
    <row r="966" spans="1:14" x14ac:dyDescent="0.2">
      <c r="A966" s="5" t="str">
        <f t="shared" si="15"/>
        <v>Haematology - Chronic Lymphocytic Leukaemia32001-20055</v>
      </c>
      <c r="B966" s="3" t="s">
        <v>47</v>
      </c>
      <c r="C966" s="3">
        <v>3</v>
      </c>
      <c r="D966" s="3" t="s">
        <v>152</v>
      </c>
      <c r="E966" s="3">
        <v>5</v>
      </c>
      <c r="F966" s="3">
        <v>1823</v>
      </c>
      <c r="G966" s="3">
        <v>3.6368632539217001</v>
      </c>
      <c r="H966" s="3">
        <v>3.2334173563689701</v>
      </c>
      <c r="I966" s="3">
        <v>3.0849863943527298</v>
      </c>
      <c r="J966" s="3">
        <v>3.3818483183852099</v>
      </c>
      <c r="K966" s="3">
        <v>0.90189905021960204</v>
      </c>
      <c r="L966" s="3">
        <v>-43.195919150400002</v>
      </c>
      <c r="M966" s="6" t="s">
        <v>100</v>
      </c>
      <c r="N966" s="6" t="s">
        <v>205</v>
      </c>
    </row>
    <row r="967" spans="1:14" x14ac:dyDescent="0.2">
      <c r="A967" s="5" t="str">
        <f t="shared" si="15"/>
        <v>Haematology - Chronic Lymphocytic Leukaemia32001-20056</v>
      </c>
      <c r="B967" s="3" t="s">
        <v>47</v>
      </c>
      <c r="C967" s="3">
        <v>3</v>
      </c>
      <c r="D967" s="3" t="s">
        <v>152</v>
      </c>
      <c r="E967" s="3">
        <v>6</v>
      </c>
      <c r="F967" s="3">
        <v>11785</v>
      </c>
      <c r="G967" s="3">
        <v>4.72289214798682</v>
      </c>
      <c r="H967" s="3">
        <v>3.4798943939812101</v>
      </c>
      <c r="I967" s="3">
        <v>3.4170657997934302</v>
      </c>
      <c r="J967" s="3">
        <v>3.5427229881689901</v>
      </c>
      <c r="K967" s="3">
        <v>0</v>
      </c>
      <c r="L967" s="3">
        <v>-77.650748434389982</v>
      </c>
      <c r="M967" s="6" t="s">
        <v>100</v>
      </c>
      <c r="N967" s="6" t="s">
        <v>205</v>
      </c>
    </row>
    <row r="968" spans="1:14" x14ac:dyDescent="0.2">
      <c r="A968" s="5" t="str">
        <f t="shared" si="15"/>
        <v>Haematology - Chronic Lymphocytic Leukaemia32006-20101</v>
      </c>
      <c r="B968" s="3" t="s">
        <v>48</v>
      </c>
      <c r="C968" s="3">
        <v>3</v>
      </c>
      <c r="D968" s="3" t="s">
        <v>152</v>
      </c>
      <c r="E968" s="3">
        <v>1</v>
      </c>
      <c r="F968" s="3">
        <v>2775</v>
      </c>
      <c r="G968" s="3">
        <v>5.3921740841737202</v>
      </c>
      <c r="H968" s="3">
        <v>3.6701465143625298</v>
      </c>
      <c r="I968" s="3">
        <v>3.5335913971026698</v>
      </c>
      <c r="J968" s="3">
        <v>3.8067016316223898</v>
      </c>
      <c r="K968" s="3">
        <v>1</v>
      </c>
      <c r="L968" s="3">
        <v>0</v>
      </c>
      <c r="M968" s="6" t="s">
        <v>100</v>
      </c>
      <c r="N968" s="6" t="s">
        <v>205</v>
      </c>
    </row>
    <row r="969" spans="1:14" x14ac:dyDescent="0.2">
      <c r="A969" s="5" t="str">
        <f t="shared" si="15"/>
        <v>Haematology - Chronic Lymphocytic Leukaemia32006-20102</v>
      </c>
      <c r="B969" s="3" t="s">
        <v>48</v>
      </c>
      <c r="C969" s="3">
        <v>3</v>
      </c>
      <c r="D969" s="3" t="s">
        <v>152</v>
      </c>
      <c r="E969" s="3">
        <v>2</v>
      </c>
      <c r="F969" s="3">
        <v>2915</v>
      </c>
      <c r="G969" s="3">
        <v>5.6625481454999402</v>
      </c>
      <c r="H969" s="3">
        <v>3.61135113045964</v>
      </c>
      <c r="I969" s="3">
        <v>3.4802499782494798</v>
      </c>
      <c r="J969" s="3">
        <v>3.7424522826698001</v>
      </c>
      <c r="K969" s="3">
        <v>0.98398009897621397</v>
      </c>
      <c r="L969" s="3">
        <v>-10.764031578416001</v>
      </c>
      <c r="M969" s="6" t="s">
        <v>100</v>
      </c>
      <c r="N969" s="6" t="s">
        <v>205</v>
      </c>
    </row>
    <row r="970" spans="1:14" x14ac:dyDescent="0.2">
      <c r="A970" s="5" t="str">
        <f t="shared" si="15"/>
        <v>Haematology - Chronic Lymphocytic Leukaemia32006-20103</v>
      </c>
      <c r="B970" s="3" t="s">
        <v>48</v>
      </c>
      <c r="C970" s="3">
        <v>3</v>
      </c>
      <c r="D970" s="3" t="s">
        <v>152</v>
      </c>
      <c r="E970" s="3">
        <v>3</v>
      </c>
      <c r="F970" s="3">
        <v>2797</v>
      </c>
      <c r="G970" s="3">
        <v>5.4343569606234103</v>
      </c>
      <c r="H970" s="3">
        <v>3.6300219173530199</v>
      </c>
      <c r="I970" s="3">
        <v>3.4954919349464499</v>
      </c>
      <c r="J970" s="3">
        <v>3.7645518997595899</v>
      </c>
      <c r="K970" s="3">
        <v>0.98906730375681595</v>
      </c>
      <c r="L970" s="3">
        <v>-9.4285911058259906</v>
      </c>
      <c r="M970" s="6" t="s">
        <v>100</v>
      </c>
      <c r="N970" s="6" t="s">
        <v>205</v>
      </c>
    </row>
    <row r="971" spans="1:14" x14ac:dyDescent="0.2">
      <c r="A971" s="5" t="str">
        <f t="shared" si="15"/>
        <v>Haematology - Chronic Lymphocytic Leukaemia32006-20104</v>
      </c>
      <c r="B971" s="3" t="s">
        <v>48</v>
      </c>
      <c r="C971" s="3">
        <v>3</v>
      </c>
      <c r="D971" s="3" t="s">
        <v>152</v>
      </c>
      <c r="E971" s="3">
        <v>4</v>
      </c>
      <c r="F971" s="3">
        <v>2437</v>
      </c>
      <c r="G971" s="3">
        <v>4.7330533626421403</v>
      </c>
      <c r="H971" s="3">
        <v>3.5656048393384498</v>
      </c>
      <c r="I971" s="3">
        <v>3.4240380060987001</v>
      </c>
      <c r="J971" s="3">
        <v>3.7071716725782</v>
      </c>
      <c r="K971" s="3">
        <v>0.97151566712256099</v>
      </c>
      <c r="L971" s="3">
        <v>-21.722032769306001</v>
      </c>
      <c r="M971" s="6" t="s">
        <v>100</v>
      </c>
      <c r="N971" s="6" t="s">
        <v>205</v>
      </c>
    </row>
    <row r="972" spans="1:14" x14ac:dyDescent="0.2">
      <c r="A972" s="5" t="str">
        <f t="shared" si="15"/>
        <v>Haematology - Chronic Lymphocytic Leukaemia32006-20105</v>
      </c>
      <c r="B972" s="3" t="s">
        <v>48</v>
      </c>
      <c r="C972" s="3">
        <v>3</v>
      </c>
      <c r="D972" s="3" t="s">
        <v>152</v>
      </c>
      <c r="E972" s="3">
        <v>5</v>
      </c>
      <c r="F972" s="3">
        <v>1957</v>
      </c>
      <c r="G972" s="3">
        <v>3.8015759193068202</v>
      </c>
      <c r="H972" s="3">
        <v>3.4829208120847501</v>
      </c>
      <c r="I972" s="3">
        <v>3.3286071922351699</v>
      </c>
      <c r="J972" s="3">
        <v>3.6372344319343299</v>
      </c>
      <c r="K972" s="3">
        <v>0.948986858822912</v>
      </c>
      <c r="L972" s="3">
        <v>-27.558366507654</v>
      </c>
      <c r="M972" s="6" t="s">
        <v>100</v>
      </c>
      <c r="N972" s="6" t="s">
        <v>205</v>
      </c>
    </row>
    <row r="973" spans="1:14" x14ac:dyDescent="0.2">
      <c r="A973" s="5" t="str">
        <f t="shared" si="15"/>
        <v>Haematology - Chronic Lymphocytic Leukaemia32006-20106</v>
      </c>
      <c r="B973" s="3" t="s">
        <v>48</v>
      </c>
      <c r="C973" s="3">
        <v>3</v>
      </c>
      <c r="D973" s="3" t="s">
        <v>152</v>
      </c>
      <c r="E973" s="3">
        <v>6</v>
      </c>
      <c r="F973" s="3">
        <v>12881</v>
      </c>
      <c r="G973" s="3">
        <v>5.0046914173944304</v>
      </c>
      <c r="H973" s="3">
        <v>3.59451348351041</v>
      </c>
      <c r="I973" s="3">
        <v>3.5324378160008401</v>
      </c>
      <c r="J973" s="3">
        <v>3.6565891510199799</v>
      </c>
      <c r="K973" s="3">
        <v>0</v>
      </c>
      <c r="L973" s="3">
        <v>-69.473021961201994</v>
      </c>
      <c r="M973" s="6" t="s">
        <v>100</v>
      </c>
      <c r="N973" s="6" t="s">
        <v>205</v>
      </c>
    </row>
    <row r="974" spans="1:14" x14ac:dyDescent="0.2">
      <c r="A974" s="5" t="str">
        <f t="shared" si="15"/>
        <v>Haematology - Chronic Myeloid Leukaemia11996-20001</v>
      </c>
      <c r="B974" s="3" t="s">
        <v>43</v>
      </c>
      <c r="C974" s="3">
        <v>1</v>
      </c>
      <c r="D974" s="3" t="s">
        <v>153</v>
      </c>
      <c r="E974" s="3">
        <v>1</v>
      </c>
      <c r="F974" s="3">
        <v>313</v>
      </c>
      <c r="G974" s="3">
        <v>1.3273661510266199</v>
      </c>
      <c r="H974" s="3">
        <v>1.16849487258746</v>
      </c>
      <c r="I974" s="3">
        <v>1.0390422916245801</v>
      </c>
      <c r="J974" s="3">
        <v>1.2979474535503399</v>
      </c>
      <c r="K974" s="3">
        <v>1</v>
      </c>
      <c r="L974" s="3">
        <v>0</v>
      </c>
      <c r="M974" s="6" t="s">
        <v>100</v>
      </c>
      <c r="N974" s="6" t="s">
        <v>205</v>
      </c>
    </row>
    <row r="975" spans="1:14" x14ac:dyDescent="0.2">
      <c r="A975" s="5" t="str">
        <f t="shared" si="15"/>
        <v>Haematology - Chronic Myeloid Leukaemia11996-20002</v>
      </c>
      <c r="B975" s="3" t="s">
        <v>43</v>
      </c>
      <c r="C975" s="3">
        <v>1</v>
      </c>
      <c r="D975" s="3" t="s">
        <v>153</v>
      </c>
      <c r="E975" s="3">
        <v>2</v>
      </c>
      <c r="F975" s="3">
        <v>352</v>
      </c>
      <c r="G975" s="3">
        <v>1.48942546005264</v>
      </c>
      <c r="H975" s="3">
        <v>1.2736146125113299</v>
      </c>
      <c r="I975" s="3">
        <v>1.14056219411462</v>
      </c>
      <c r="J975" s="3">
        <v>1.40666703090804</v>
      </c>
      <c r="K975" s="3">
        <v>1.08996166127036</v>
      </c>
      <c r="L975" s="3">
        <v>5.5693530084600003</v>
      </c>
      <c r="M975" s="6" t="s">
        <v>100</v>
      </c>
      <c r="N975" s="6" t="s">
        <v>205</v>
      </c>
    </row>
    <row r="976" spans="1:14" x14ac:dyDescent="0.2">
      <c r="A976" s="5" t="str">
        <f t="shared" si="15"/>
        <v>Haematology - Chronic Myeloid Leukaemia11996-20003</v>
      </c>
      <c r="B976" s="3" t="s">
        <v>43</v>
      </c>
      <c r="C976" s="3">
        <v>1</v>
      </c>
      <c r="D976" s="3" t="s">
        <v>153</v>
      </c>
      <c r="E976" s="3">
        <v>3</v>
      </c>
      <c r="F976" s="3">
        <v>341</v>
      </c>
      <c r="G976" s="3">
        <v>1.4401480590457301</v>
      </c>
      <c r="H976" s="3">
        <v>1.24024324354164</v>
      </c>
      <c r="I976" s="3">
        <v>1.10860388672871</v>
      </c>
      <c r="J976" s="3">
        <v>1.3718826003545701</v>
      </c>
      <c r="K976" s="3">
        <v>1.0614023840732001</v>
      </c>
      <c r="L976" s="3">
        <v>4.5120762577200004</v>
      </c>
      <c r="M976" s="6" t="s">
        <v>100</v>
      </c>
      <c r="N976" s="6" t="s">
        <v>205</v>
      </c>
    </row>
    <row r="977" spans="1:14" x14ac:dyDescent="0.2">
      <c r="A977" s="5" t="str">
        <f t="shared" si="15"/>
        <v>Haematology - Chronic Myeloid Leukaemia11996-20004</v>
      </c>
      <c r="B977" s="3" t="s">
        <v>43</v>
      </c>
      <c r="C977" s="3">
        <v>1</v>
      </c>
      <c r="D977" s="3" t="s">
        <v>153</v>
      </c>
      <c r="E977" s="3">
        <v>4</v>
      </c>
      <c r="F977" s="3">
        <v>295</v>
      </c>
      <c r="G977" s="3">
        <v>1.2391210943480699</v>
      </c>
      <c r="H977" s="3">
        <v>1.11997443993805</v>
      </c>
      <c r="I977" s="3">
        <v>0.99216787140212703</v>
      </c>
      <c r="J977" s="3">
        <v>1.24778100847397</v>
      </c>
      <c r="K977" s="3">
        <v>0.95847612703513696</v>
      </c>
      <c r="L977" s="3">
        <v>-2.0032767121539998</v>
      </c>
      <c r="M977" s="6" t="s">
        <v>100</v>
      </c>
      <c r="N977" s="6" t="s">
        <v>205</v>
      </c>
    </row>
    <row r="978" spans="1:14" x14ac:dyDescent="0.2">
      <c r="A978" s="5" t="str">
        <f t="shared" si="15"/>
        <v>Haematology - Chronic Myeloid Leukaemia11996-20005</v>
      </c>
      <c r="B978" s="3" t="s">
        <v>43</v>
      </c>
      <c r="C978" s="3">
        <v>1</v>
      </c>
      <c r="D978" s="3" t="s">
        <v>153</v>
      </c>
      <c r="E978" s="3">
        <v>5</v>
      </c>
      <c r="F978" s="3">
        <v>295</v>
      </c>
      <c r="G978" s="3">
        <v>1.2110586154833101</v>
      </c>
      <c r="H978" s="3">
        <v>1.2009624984046099</v>
      </c>
      <c r="I978" s="3">
        <v>1.0639139280194601</v>
      </c>
      <c r="J978" s="3">
        <v>1.3380110687897599</v>
      </c>
      <c r="K978" s="3">
        <v>1.02778585219227</v>
      </c>
      <c r="L978" s="3">
        <v>1.5070479790619999</v>
      </c>
      <c r="M978" s="6" t="s">
        <v>100</v>
      </c>
      <c r="N978" s="6" t="s">
        <v>205</v>
      </c>
    </row>
    <row r="979" spans="1:14" x14ac:dyDescent="0.2">
      <c r="A979" s="5" t="str">
        <f t="shared" si="15"/>
        <v>Haematology - Chronic Myeloid Leukaemia11996-20006</v>
      </c>
      <c r="B979" s="3" t="s">
        <v>43</v>
      </c>
      <c r="C979" s="3">
        <v>1</v>
      </c>
      <c r="D979" s="3" t="s">
        <v>153</v>
      </c>
      <c r="E979" s="3">
        <v>6</v>
      </c>
      <c r="F979" s="3">
        <v>1596</v>
      </c>
      <c r="G979" s="3">
        <v>1.3405233540922401</v>
      </c>
      <c r="H979" s="3">
        <v>1.20233664302974</v>
      </c>
      <c r="I979" s="3">
        <v>1.1433483660327499</v>
      </c>
      <c r="J979" s="3">
        <v>1.26132492002673</v>
      </c>
      <c r="K979" s="3">
        <v>0</v>
      </c>
      <c r="L979" s="3">
        <v>9.5852005330880008</v>
      </c>
      <c r="M979" s="6" t="s">
        <v>100</v>
      </c>
      <c r="N979" s="6" t="s">
        <v>205</v>
      </c>
    </row>
    <row r="980" spans="1:14" x14ac:dyDescent="0.2">
      <c r="A980" s="5" t="str">
        <f t="shared" si="15"/>
        <v>Haematology - Chronic Myeloid Leukaemia12001-20051</v>
      </c>
      <c r="B980" s="3" t="s">
        <v>47</v>
      </c>
      <c r="C980" s="3">
        <v>1</v>
      </c>
      <c r="D980" s="3" t="s">
        <v>153</v>
      </c>
      <c r="E980" s="3">
        <v>1</v>
      </c>
      <c r="F980" s="3">
        <v>280</v>
      </c>
      <c r="G980" s="3">
        <v>1.1371710555039001</v>
      </c>
      <c r="H980" s="3">
        <v>0.98550243201041798</v>
      </c>
      <c r="I980" s="3">
        <v>0.87006816328228598</v>
      </c>
      <c r="J980" s="3">
        <v>1.10093670073855</v>
      </c>
      <c r="K980" s="3">
        <v>1</v>
      </c>
      <c r="L980" s="3">
        <v>0</v>
      </c>
      <c r="M980" s="6" t="s">
        <v>100</v>
      </c>
      <c r="N980" s="6" t="s">
        <v>205</v>
      </c>
    </row>
    <row r="981" spans="1:14" x14ac:dyDescent="0.2">
      <c r="A981" s="5" t="str">
        <f t="shared" si="15"/>
        <v>Haematology - Chronic Myeloid Leukaemia12001-20052</v>
      </c>
      <c r="B981" s="3" t="s">
        <v>47</v>
      </c>
      <c r="C981" s="3">
        <v>1</v>
      </c>
      <c r="D981" s="3" t="s">
        <v>153</v>
      </c>
      <c r="E981" s="3">
        <v>2</v>
      </c>
      <c r="F981" s="3">
        <v>311</v>
      </c>
      <c r="G981" s="3">
        <v>1.2741919789410101</v>
      </c>
      <c r="H981" s="3">
        <v>1.04427972629046</v>
      </c>
      <c r="I981" s="3">
        <v>0.92821701184696903</v>
      </c>
      <c r="J981" s="3">
        <v>1.16034244073395</v>
      </c>
      <c r="K981" s="3">
        <v>1.05964195761561</v>
      </c>
      <c r="L981" s="3">
        <v>4.0674631557019998</v>
      </c>
      <c r="M981" s="6" t="s">
        <v>100</v>
      </c>
      <c r="N981" s="6" t="s">
        <v>205</v>
      </c>
    </row>
    <row r="982" spans="1:14" x14ac:dyDescent="0.2">
      <c r="A982" s="5" t="str">
        <f t="shared" si="15"/>
        <v>Haematology - Chronic Myeloid Leukaemia12001-20053</v>
      </c>
      <c r="B982" s="3" t="s">
        <v>47</v>
      </c>
      <c r="C982" s="3">
        <v>1</v>
      </c>
      <c r="D982" s="3" t="s">
        <v>153</v>
      </c>
      <c r="E982" s="3">
        <v>3</v>
      </c>
      <c r="F982" s="3">
        <v>307</v>
      </c>
      <c r="G982" s="3">
        <v>1.2616475859935099</v>
      </c>
      <c r="H982" s="3">
        <v>1.0659958910910901</v>
      </c>
      <c r="I982" s="3">
        <v>0.94675027703883996</v>
      </c>
      <c r="J982" s="3">
        <v>1.18524150514334</v>
      </c>
      <c r="K982" s="3">
        <v>1.08167758542865</v>
      </c>
      <c r="L982" s="3">
        <v>5.3680221599460003</v>
      </c>
      <c r="M982" s="6" t="s">
        <v>100</v>
      </c>
      <c r="N982" s="6" t="s">
        <v>205</v>
      </c>
    </row>
    <row r="983" spans="1:14" x14ac:dyDescent="0.2">
      <c r="A983" s="5" t="str">
        <f t="shared" ref="A983:A1046" si="16">D983&amp;C983&amp;B983&amp;E983</f>
        <v>Haematology - Chronic Myeloid Leukaemia12001-20054</v>
      </c>
      <c r="B983" s="3" t="s">
        <v>47</v>
      </c>
      <c r="C983" s="3">
        <v>1</v>
      </c>
      <c r="D983" s="3" t="s">
        <v>153</v>
      </c>
      <c r="E983" s="3">
        <v>4</v>
      </c>
      <c r="F983" s="3">
        <v>327</v>
      </c>
      <c r="G983" s="3">
        <v>1.34209798562995</v>
      </c>
      <c r="H983" s="3">
        <v>1.1929931287470299</v>
      </c>
      <c r="I983" s="3">
        <v>1.06368669404286</v>
      </c>
      <c r="J983" s="3">
        <v>1.3222995634512</v>
      </c>
      <c r="K983" s="3">
        <v>1.21054305904992</v>
      </c>
      <c r="L983" s="3">
        <v>12.440487456537999</v>
      </c>
      <c r="M983" s="6" t="s">
        <v>100</v>
      </c>
      <c r="N983" s="6" t="s">
        <v>205</v>
      </c>
    </row>
    <row r="984" spans="1:14" x14ac:dyDescent="0.2">
      <c r="A984" s="5" t="str">
        <f t="shared" si="16"/>
        <v>Haematology - Chronic Myeloid Leukaemia12001-20055</v>
      </c>
      <c r="B984" s="3" t="s">
        <v>47</v>
      </c>
      <c r="C984" s="3">
        <v>1</v>
      </c>
      <c r="D984" s="3" t="s">
        <v>153</v>
      </c>
      <c r="E984" s="3">
        <v>5</v>
      </c>
      <c r="F984" s="3">
        <v>312</v>
      </c>
      <c r="G984" s="3">
        <v>1.27608818112894</v>
      </c>
      <c r="H984" s="3">
        <v>1.3168378636432201</v>
      </c>
      <c r="I984" s="3">
        <v>1.17071738711509</v>
      </c>
      <c r="J984" s="3">
        <v>1.46295834017135</v>
      </c>
      <c r="K984" s="3">
        <v>1.3362096539496899</v>
      </c>
      <c r="L984" s="3">
        <v>15.038706930188001</v>
      </c>
      <c r="M984" s="6" t="s">
        <v>100</v>
      </c>
      <c r="N984" s="6" t="s">
        <v>205</v>
      </c>
    </row>
    <row r="985" spans="1:14" x14ac:dyDescent="0.2">
      <c r="A985" s="5" t="str">
        <f t="shared" si="16"/>
        <v>Haematology - Chronic Myeloid Leukaemia12001-20056</v>
      </c>
      <c r="B985" s="3" t="s">
        <v>47</v>
      </c>
      <c r="C985" s="3">
        <v>1</v>
      </c>
      <c r="D985" s="3" t="s">
        <v>153</v>
      </c>
      <c r="E985" s="3">
        <v>6</v>
      </c>
      <c r="F985" s="3">
        <v>1537</v>
      </c>
      <c r="G985" s="3">
        <v>1.25800113686635</v>
      </c>
      <c r="H985" s="3">
        <v>1.1168517105090401</v>
      </c>
      <c r="I985" s="3">
        <v>1.0610156651618901</v>
      </c>
      <c r="J985" s="3">
        <v>1.1726877558561899</v>
      </c>
      <c r="K985" s="3">
        <v>0</v>
      </c>
      <c r="L985" s="3">
        <v>36.914679702374002</v>
      </c>
      <c r="M985" s="6" t="s">
        <v>100</v>
      </c>
      <c r="N985" s="6" t="s">
        <v>205</v>
      </c>
    </row>
    <row r="986" spans="1:14" x14ac:dyDescent="0.2">
      <c r="A986" s="5" t="str">
        <f t="shared" si="16"/>
        <v>Haematology - Chronic Myeloid Leukaemia12006-20101</v>
      </c>
      <c r="B986" s="3" t="s">
        <v>48</v>
      </c>
      <c r="C986" s="3">
        <v>1</v>
      </c>
      <c r="D986" s="3" t="s">
        <v>153</v>
      </c>
      <c r="E986" s="3">
        <v>1</v>
      </c>
      <c r="F986" s="3">
        <v>310</v>
      </c>
      <c r="G986" s="3">
        <v>1.21361532324801</v>
      </c>
      <c r="H986" s="3">
        <v>0.99831744296053704</v>
      </c>
      <c r="I986" s="3">
        <v>0.88718422657185503</v>
      </c>
      <c r="J986" s="3">
        <v>1.1094506593492199</v>
      </c>
      <c r="K986" s="3">
        <v>1</v>
      </c>
      <c r="L986" s="3">
        <v>0</v>
      </c>
      <c r="M986" s="6" t="s">
        <v>100</v>
      </c>
      <c r="N986" s="6" t="s">
        <v>205</v>
      </c>
    </row>
    <row r="987" spans="1:14" x14ac:dyDescent="0.2">
      <c r="A987" s="5" t="str">
        <f t="shared" si="16"/>
        <v>Haematology - Chronic Myeloid Leukaemia12006-20102</v>
      </c>
      <c r="B987" s="3" t="s">
        <v>48</v>
      </c>
      <c r="C987" s="3">
        <v>1</v>
      </c>
      <c r="D987" s="3" t="s">
        <v>153</v>
      </c>
      <c r="E987" s="3">
        <v>2</v>
      </c>
      <c r="F987" s="3">
        <v>331</v>
      </c>
      <c r="G987" s="3">
        <v>1.30653894320894</v>
      </c>
      <c r="H987" s="3">
        <v>1.0147516216908099</v>
      </c>
      <c r="I987" s="3">
        <v>0.90543106652632999</v>
      </c>
      <c r="J987" s="3">
        <v>1.1240721768552899</v>
      </c>
      <c r="K987" s="3">
        <v>1.01646187677693</v>
      </c>
      <c r="L987" s="3">
        <v>2.400038471452</v>
      </c>
      <c r="M987" s="6" t="s">
        <v>100</v>
      </c>
      <c r="N987" s="6" t="s">
        <v>205</v>
      </c>
    </row>
    <row r="988" spans="1:14" x14ac:dyDescent="0.2">
      <c r="A988" s="5" t="str">
        <f t="shared" si="16"/>
        <v>Haematology - Chronic Myeloid Leukaemia12006-20103</v>
      </c>
      <c r="B988" s="3" t="s">
        <v>48</v>
      </c>
      <c r="C988" s="3">
        <v>1</v>
      </c>
      <c r="D988" s="3" t="s">
        <v>153</v>
      </c>
      <c r="E988" s="3">
        <v>3</v>
      </c>
      <c r="F988" s="3">
        <v>363</v>
      </c>
      <c r="G988" s="3">
        <v>1.43617785832331</v>
      </c>
      <c r="H988" s="3">
        <v>1.1945657403504</v>
      </c>
      <c r="I988" s="3">
        <v>1.0716767958556901</v>
      </c>
      <c r="J988" s="3">
        <v>1.3174546848451101</v>
      </c>
      <c r="K988" s="3">
        <v>1.1965790528590701</v>
      </c>
      <c r="L988" s="3">
        <v>11.42756896048</v>
      </c>
      <c r="M988" s="6" t="s">
        <v>100</v>
      </c>
      <c r="N988" s="6" t="s">
        <v>205</v>
      </c>
    </row>
    <row r="989" spans="1:14" x14ac:dyDescent="0.2">
      <c r="A989" s="5" t="str">
        <f t="shared" si="16"/>
        <v>Haematology - Chronic Myeloid Leukaemia12006-20104</v>
      </c>
      <c r="B989" s="3" t="s">
        <v>48</v>
      </c>
      <c r="C989" s="3">
        <v>1</v>
      </c>
      <c r="D989" s="3" t="s">
        <v>153</v>
      </c>
      <c r="E989" s="3">
        <v>4</v>
      </c>
      <c r="F989" s="3">
        <v>318</v>
      </c>
      <c r="G989" s="3">
        <v>1.25874207254732</v>
      </c>
      <c r="H989" s="3">
        <v>1.13794005911022</v>
      </c>
      <c r="I989" s="3">
        <v>1.0128675398679501</v>
      </c>
      <c r="J989" s="3">
        <v>1.2630125783524899</v>
      </c>
      <c r="K989" s="3">
        <v>1.1398579351029099</v>
      </c>
      <c r="L989" s="3">
        <v>6.5923963387819997</v>
      </c>
      <c r="M989" s="6" t="s">
        <v>100</v>
      </c>
      <c r="N989" s="6" t="s">
        <v>205</v>
      </c>
    </row>
    <row r="990" spans="1:14" x14ac:dyDescent="0.2">
      <c r="A990" s="5" t="str">
        <f t="shared" si="16"/>
        <v>Haematology - Chronic Myeloid Leukaemia12006-20105</v>
      </c>
      <c r="B990" s="3" t="s">
        <v>48</v>
      </c>
      <c r="C990" s="3">
        <v>1</v>
      </c>
      <c r="D990" s="3" t="s">
        <v>153</v>
      </c>
      <c r="E990" s="3">
        <v>5</v>
      </c>
      <c r="F990" s="3">
        <v>276</v>
      </c>
      <c r="G990" s="3">
        <v>1.0942715755266601</v>
      </c>
      <c r="H990" s="3">
        <v>1.1220445267371999</v>
      </c>
      <c r="I990" s="3">
        <v>0.98966780493675399</v>
      </c>
      <c r="J990" s="3">
        <v>1.25442124853765</v>
      </c>
      <c r="K990" s="3">
        <v>1.1239356125139399</v>
      </c>
      <c r="L990" s="3">
        <v>5.7977668195399996</v>
      </c>
      <c r="M990" s="6" t="s">
        <v>100</v>
      </c>
      <c r="N990" s="6" t="s">
        <v>205</v>
      </c>
    </row>
    <row r="991" spans="1:14" x14ac:dyDescent="0.2">
      <c r="A991" s="5" t="str">
        <f t="shared" si="16"/>
        <v>Haematology - Chronic Myeloid Leukaemia12006-20106</v>
      </c>
      <c r="B991" s="3" t="s">
        <v>48</v>
      </c>
      <c r="C991" s="3">
        <v>1</v>
      </c>
      <c r="D991" s="3" t="s">
        <v>153</v>
      </c>
      <c r="E991" s="3">
        <v>6</v>
      </c>
      <c r="F991" s="3">
        <v>1598</v>
      </c>
      <c r="G991" s="3">
        <v>1.2618583593366599</v>
      </c>
      <c r="H991" s="3">
        <v>1.09554637377412</v>
      </c>
      <c r="I991" s="3">
        <v>1.0418310188645299</v>
      </c>
      <c r="J991" s="3">
        <v>1.1492617286837099</v>
      </c>
      <c r="K991" s="3">
        <v>0</v>
      </c>
      <c r="L991" s="3">
        <v>26.217770590253998</v>
      </c>
      <c r="M991" s="6" t="s">
        <v>100</v>
      </c>
      <c r="N991" s="6" t="s">
        <v>205</v>
      </c>
    </row>
    <row r="992" spans="1:14" x14ac:dyDescent="0.2">
      <c r="A992" s="5" t="str">
        <f t="shared" si="16"/>
        <v>Haematology - Chronic Myeloid Leukaemia21996-20001</v>
      </c>
      <c r="B992" s="3" t="s">
        <v>43</v>
      </c>
      <c r="C992" s="3">
        <v>2</v>
      </c>
      <c r="D992" s="3" t="s">
        <v>153</v>
      </c>
      <c r="E992" s="3">
        <v>1</v>
      </c>
      <c r="F992" s="3">
        <v>266</v>
      </c>
      <c r="G992" s="3">
        <v>1.08528074927783</v>
      </c>
      <c r="H992" s="3">
        <v>0.83620669317551699</v>
      </c>
      <c r="I992" s="3">
        <v>0.73571529414831405</v>
      </c>
      <c r="J992" s="3">
        <v>0.93669809220272005</v>
      </c>
      <c r="K992" s="3">
        <v>1</v>
      </c>
      <c r="L992" s="3">
        <v>0</v>
      </c>
      <c r="M992" s="6" t="s">
        <v>100</v>
      </c>
      <c r="N992" s="6" t="s">
        <v>205</v>
      </c>
    </row>
    <row r="993" spans="1:14" x14ac:dyDescent="0.2">
      <c r="A993" s="5" t="str">
        <f t="shared" si="16"/>
        <v>Haematology - Chronic Myeloid Leukaemia21996-20002</v>
      </c>
      <c r="B993" s="3" t="s">
        <v>43</v>
      </c>
      <c r="C993" s="3">
        <v>2</v>
      </c>
      <c r="D993" s="3" t="s">
        <v>153</v>
      </c>
      <c r="E993" s="3">
        <v>2</v>
      </c>
      <c r="F993" s="3">
        <v>290</v>
      </c>
      <c r="G993" s="3">
        <v>1.16733205935811</v>
      </c>
      <c r="H993" s="3">
        <v>0.81112810853513795</v>
      </c>
      <c r="I993" s="3">
        <v>0.71777118664922201</v>
      </c>
      <c r="J993" s="3">
        <v>0.90448503042105399</v>
      </c>
      <c r="K993" s="3">
        <v>0.97000910798125495</v>
      </c>
      <c r="L993" s="3">
        <v>2.1915502563740001</v>
      </c>
      <c r="M993" s="6" t="s">
        <v>100</v>
      </c>
      <c r="N993" s="6" t="s">
        <v>205</v>
      </c>
    </row>
    <row r="994" spans="1:14" x14ac:dyDescent="0.2">
      <c r="A994" s="5" t="str">
        <f t="shared" si="16"/>
        <v>Haematology - Chronic Myeloid Leukaemia21996-20003</v>
      </c>
      <c r="B994" s="3" t="s">
        <v>43</v>
      </c>
      <c r="C994" s="3">
        <v>2</v>
      </c>
      <c r="D994" s="3" t="s">
        <v>153</v>
      </c>
      <c r="E994" s="3">
        <v>3</v>
      </c>
      <c r="F994" s="3">
        <v>279</v>
      </c>
      <c r="G994" s="3">
        <v>1.11675430052475</v>
      </c>
      <c r="H994" s="3">
        <v>0.76740422415034903</v>
      </c>
      <c r="I994" s="3">
        <v>0.67735537741298701</v>
      </c>
      <c r="J994" s="3">
        <v>0.85745307088771106</v>
      </c>
      <c r="K994" s="3">
        <v>0.917720738680184</v>
      </c>
      <c r="L994" s="3">
        <v>0.56455807812800096</v>
      </c>
      <c r="M994" s="6" t="s">
        <v>100</v>
      </c>
      <c r="N994" s="6" t="s">
        <v>205</v>
      </c>
    </row>
    <row r="995" spans="1:14" x14ac:dyDescent="0.2">
      <c r="A995" s="5" t="str">
        <f t="shared" si="16"/>
        <v>Haematology - Chronic Myeloid Leukaemia21996-20004</v>
      </c>
      <c r="B995" s="3" t="s">
        <v>43</v>
      </c>
      <c r="C995" s="3">
        <v>2</v>
      </c>
      <c r="D995" s="3" t="s">
        <v>153</v>
      </c>
      <c r="E995" s="3">
        <v>4</v>
      </c>
      <c r="F995" s="3">
        <v>305</v>
      </c>
      <c r="G995" s="3">
        <v>1.2108729242462</v>
      </c>
      <c r="H995" s="3">
        <v>0.92059236360000396</v>
      </c>
      <c r="I995" s="3">
        <v>0.81727495142003603</v>
      </c>
      <c r="J995" s="3">
        <v>1.02390977577997</v>
      </c>
      <c r="K995" s="3">
        <v>1.10091484690708</v>
      </c>
      <c r="L995" s="3">
        <v>6.2682150328140001</v>
      </c>
      <c r="M995" s="6" t="s">
        <v>100</v>
      </c>
      <c r="N995" s="6" t="s">
        <v>205</v>
      </c>
    </row>
    <row r="996" spans="1:14" x14ac:dyDescent="0.2">
      <c r="A996" s="5" t="str">
        <f t="shared" si="16"/>
        <v>Haematology - Chronic Myeloid Leukaemia21996-20005</v>
      </c>
      <c r="B996" s="3" t="s">
        <v>43</v>
      </c>
      <c r="C996" s="3">
        <v>2</v>
      </c>
      <c r="D996" s="3" t="s">
        <v>153</v>
      </c>
      <c r="E996" s="3">
        <v>5</v>
      </c>
      <c r="F996" s="3">
        <v>248</v>
      </c>
      <c r="G996" s="3">
        <v>0.96666246220466701</v>
      </c>
      <c r="H996" s="3">
        <v>0.80214940548054003</v>
      </c>
      <c r="I996" s="3">
        <v>0.70231379063876698</v>
      </c>
      <c r="J996" s="3">
        <v>0.90198502032231298</v>
      </c>
      <c r="K996" s="3">
        <v>0.95927168728386503</v>
      </c>
      <c r="L996" s="3">
        <v>-0.54038985683999996</v>
      </c>
      <c r="M996" s="6" t="s">
        <v>100</v>
      </c>
      <c r="N996" s="6" t="s">
        <v>205</v>
      </c>
    </row>
    <row r="997" spans="1:14" x14ac:dyDescent="0.2">
      <c r="A997" s="5" t="str">
        <f t="shared" si="16"/>
        <v>Haematology - Chronic Myeloid Leukaemia21996-20006</v>
      </c>
      <c r="B997" s="3" t="s">
        <v>43</v>
      </c>
      <c r="C997" s="3">
        <v>2</v>
      </c>
      <c r="D997" s="3" t="s">
        <v>153</v>
      </c>
      <c r="E997" s="3">
        <v>6</v>
      </c>
      <c r="F997" s="3">
        <v>1388</v>
      </c>
      <c r="G997" s="3">
        <v>1.10880687515224</v>
      </c>
      <c r="H997" s="3">
        <v>0.83178211605791696</v>
      </c>
      <c r="I997" s="3">
        <v>0.78802276057749598</v>
      </c>
      <c r="J997" s="3">
        <v>0.87554147153833795</v>
      </c>
      <c r="K997" s="3">
        <v>0</v>
      </c>
      <c r="L997" s="3">
        <v>8.4839335104760014</v>
      </c>
      <c r="M997" s="6" t="s">
        <v>100</v>
      </c>
      <c r="N997" s="6" t="s">
        <v>205</v>
      </c>
    </row>
    <row r="998" spans="1:14" x14ac:dyDescent="0.2">
      <c r="A998" s="5" t="str">
        <f t="shared" si="16"/>
        <v>Haematology - Chronic Myeloid Leukaemia22001-20051</v>
      </c>
      <c r="B998" s="3" t="s">
        <v>47</v>
      </c>
      <c r="C998" s="3">
        <v>2</v>
      </c>
      <c r="D998" s="3" t="s">
        <v>153</v>
      </c>
      <c r="E998" s="3">
        <v>1</v>
      </c>
      <c r="F998" s="3">
        <v>232</v>
      </c>
      <c r="G998" s="3">
        <v>0.92215435289845404</v>
      </c>
      <c r="H998" s="3">
        <v>0.70117012782932997</v>
      </c>
      <c r="I998" s="3">
        <v>0.61094334248252602</v>
      </c>
      <c r="J998" s="3">
        <v>0.79139691317613403</v>
      </c>
      <c r="K998" s="3">
        <v>1</v>
      </c>
      <c r="L998" s="3">
        <v>0</v>
      </c>
      <c r="M998" s="6" t="s">
        <v>100</v>
      </c>
      <c r="N998" s="6" t="s">
        <v>205</v>
      </c>
    </row>
    <row r="999" spans="1:14" x14ac:dyDescent="0.2">
      <c r="A999" s="5" t="str">
        <f t="shared" si="16"/>
        <v>Haematology - Chronic Myeloid Leukaemia22001-20052</v>
      </c>
      <c r="B999" s="3" t="s">
        <v>47</v>
      </c>
      <c r="C999" s="3">
        <v>2</v>
      </c>
      <c r="D999" s="3" t="s">
        <v>153</v>
      </c>
      <c r="E999" s="3">
        <v>2</v>
      </c>
      <c r="F999" s="3">
        <v>263</v>
      </c>
      <c r="G999" s="3">
        <v>1.0362274166941099</v>
      </c>
      <c r="H999" s="3">
        <v>0.72185819247459004</v>
      </c>
      <c r="I999" s="3">
        <v>0.63461529378084802</v>
      </c>
      <c r="J999" s="3">
        <v>0.80910109116833195</v>
      </c>
      <c r="K999" s="3">
        <v>1.0295050570812301</v>
      </c>
      <c r="L999" s="3">
        <v>3.8904800727660001</v>
      </c>
      <c r="M999" s="6" t="s">
        <v>100</v>
      </c>
      <c r="N999" s="6" t="s">
        <v>205</v>
      </c>
    </row>
    <row r="1000" spans="1:14" x14ac:dyDescent="0.2">
      <c r="A1000" s="5" t="str">
        <f t="shared" si="16"/>
        <v>Haematology - Chronic Myeloid Leukaemia22001-20053</v>
      </c>
      <c r="B1000" s="3" t="s">
        <v>47</v>
      </c>
      <c r="C1000" s="3">
        <v>2</v>
      </c>
      <c r="D1000" s="3" t="s">
        <v>153</v>
      </c>
      <c r="E1000" s="3">
        <v>3</v>
      </c>
      <c r="F1000" s="3">
        <v>257</v>
      </c>
      <c r="G1000" s="3">
        <v>1.0076560293608201</v>
      </c>
      <c r="H1000" s="3">
        <v>0.74020103410993199</v>
      </c>
      <c r="I1000" s="3">
        <v>0.64970298915051505</v>
      </c>
      <c r="J1000" s="3">
        <v>0.83069907906934903</v>
      </c>
      <c r="K1000" s="3">
        <v>1.0556653866607699</v>
      </c>
      <c r="L1000" s="3">
        <v>1.4264252207020001</v>
      </c>
      <c r="M1000" s="6" t="s">
        <v>100</v>
      </c>
      <c r="N1000" s="6" t="s">
        <v>205</v>
      </c>
    </row>
    <row r="1001" spans="1:14" x14ac:dyDescent="0.2">
      <c r="A1001" s="5" t="str">
        <f t="shared" si="16"/>
        <v>Haematology - Chronic Myeloid Leukaemia22001-20054</v>
      </c>
      <c r="B1001" s="3" t="s">
        <v>47</v>
      </c>
      <c r="C1001" s="3">
        <v>2</v>
      </c>
      <c r="D1001" s="3" t="s">
        <v>153</v>
      </c>
      <c r="E1001" s="3">
        <v>4</v>
      </c>
      <c r="F1001" s="3">
        <v>228</v>
      </c>
      <c r="G1001" s="3">
        <v>0.88952275621591104</v>
      </c>
      <c r="H1001" s="3">
        <v>0.66524924735624003</v>
      </c>
      <c r="I1001" s="3">
        <v>0.57889712029986196</v>
      </c>
      <c r="J1001" s="3">
        <v>0.75160137441261798</v>
      </c>
      <c r="K1001" s="3">
        <v>0.94877009295263004</v>
      </c>
      <c r="L1001" s="3">
        <v>-2.1167140110560001</v>
      </c>
      <c r="M1001" s="6" t="s">
        <v>100</v>
      </c>
      <c r="N1001" s="6" t="s">
        <v>205</v>
      </c>
    </row>
    <row r="1002" spans="1:14" x14ac:dyDescent="0.2">
      <c r="A1002" s="5" t="str">
        <f t="shared" si="16"/>
        <v>Haematology - Chronic Myeloid Leukaemia22001-20055</v>
      </c>
      <c r="B1002" s="3" t="s">
        <v>47</v>
      </c>
      <c r="C1002" s="3">
        <v>2</v>
      </c>
      <c r="D1002" s="3" t="s">
        <v>153</v>
      </c>
      <c r="E1002" s="3">
        <v>5</v>
      </c>
      <c r="F1002" s="3">
        <v>201</v>
      </c>
      <c r="G1002" s="3">
        <v>0.78283550966797999</v>
      </c>
      <c r="H1002" s="3">
        <v>0.68502287641764603</v>
      </c>
      <c r="I1002" s="3">
        <v>0.59032001141941504</v>
      </c>
      <c r="J1002" s="3">
        <v>0.77972574141587603</v>
      </c>
      <c r="K1002" s="3">
        <v>0.97697099352810202</v>
      </c>
      <c r="L1002" s="3">
        <v>-1.45040657539</v>
      </c>
      <c r="M1002" s="6" t="s">
        <v>100</v>
      </c>
      <c r="N1002" s="6" t="s">
        <v>205</v>
      </c>
    </row>
    <row r="1003" spans="1:14" x14ac:dyDescent="0.2">
      <c r="A1003" s="5" t="str">
        <f t="shared" si="16"/>
        <v>Haematology - Chronic Myeloid Leukaemia22001-20056</v>
      </c>
      <c r="B1003" s="3" t="s">
        <v>47</v>
      </c>
      <c r="C1003" s="3">
        <v>2</v>
      </c>
      <c r="D1003" s="3" t="s">
        <v>153</v>
      </c>
      <c r="E1003" s="3">
        <v>6</v>
      </c>
      <c r="F1003" s="3">
        <v>1181</v>
      </c>
      <c r="G1003" s="3">
        <v>0.92735565375526896</v>
      </c>
      <c r="H1003" s="3">
        <v>0.70604833895144903</v>
      </c>
      <c r="I1003" s="3">
        <v>0.66577982914746203</v>
      </c>
      <c r="J1003" s="3">
        <v>0.74631684875543602</v>
      </c>
      <c r="K1003" s="3">
        <v>0</v>
      </c>
      <c r="L1003" s="3">
        <v>1.7497847070220003</v>
      </c>
      <c r="M1003" s="6" t="s">
        <v>100</v>
      </c>
      <c r="N1003" s="6" t="s">
        <v>205</v>
      </c>
    </row>
    <row r="1004" spans="1:14" x14ac:dyDescent="0.2">
      <c r="A1004" s="5" t="str">
        <f t="shared" si="16"/>
        <v>Haematology - Chronic Myeloid Leukaemia22006-20101</v>
      </c>
      <c r="B1004" s="3" t="s">
        <v>48</v>
      </c>
      <c r="C1004" s="3">
        <v>2</v>
      </c>
      <c r="D1004" s="3" t="s">
        <v>153</v>
      </c>
      <c r="E1004" s="3">
        <v>1</v>
      </c>
      <c r="F1004" s="3">
        <v>221</v>
      </c>
      <c r="G1004" s="3">
        <v>0.85262483835814895</v>
      </c>
      <c r="H1004" s="3">
        <v>0.62002925378949103</v>
      </c>
      <c r="I1004" s="3">
        <v>0.53828219893031004</v>
      </c>
      <c r="J1004" s="3">
        <v>0.70177630864867202</v>
      </c>
      <c r="K1004" s="3">
        <v>1</v>
      </c>
      <c r="L1004" s="3">
        <v>0</v>
      </c>
      <c r="M1004" s="6" t="s">
        <v>100</v>
      </c>
      <c r="N1004" s="6" t="s">
        <v>205</v>
      </c>
    </row>
    <row r="1005" spans="1:14" x14ac:dyDescent="0.2">
      <c r="A1005" s="5" t="str">
        <f t="shared" si="16"/>
        <v>Haematology - Chronic Myeloid Leukaemia22006-20102</v>
      </c>
      <c r="B1005" s="3" t="s">
        <v>48</v>
      </c>
      <c r="C1005" s="3">
        <v>2</v>
      </c>
      <c r="D1005" s="3" t="s">
        <v>153</v>
      </c>
      <c r="E1005" s="3">
        <v>2</v>
      </c>
      <c r="F1005" s="3">
        <v>263</v>
      </c>
      <c r="G1005" s="3">
        <v>1.00594840624496</v>
      </c>
      <c r="H1005" s="3">
        <v>0.71163669244795302</v>
      </c>
      <c r="I1005" s="3">
        <v>0.62562915175197098</v>
      </c>
      <c r="J1005" s="3">
        <v>0.79764423314393496</v>
      </c>
      <c r="K1005" s="3">
        <v>1.14774696209667</v>
      </c>
      <c r="L1005" s="3">
        <v>4.4674557567580004</v>
      </c>
      <c r="M1005" s="6" t="s">
        <v>100</v>
      </c>
      <c r="N1005" s="6" t="s">
        <v>205</v>
      </c>
    </row>
    <row r="1006" spans="1:14" x14ac:dyDescent="0.2">
      <c r="A1006" s="5" t="str">
        <f t="shared" si="16"/>
        <v>Haematology - Chronic Myeloid Leukaemia22006-20103</v>
      </c>
      <c r="B1006" s="3" t="s">
        <v>48</v>
      </c>
      <c r="C1006" s="3">
        <v>2</v>
      </c>
      <c r="D1006" s="3" t="s">
        <v>153</v>
      </c>
      <c r="E1006" s="3">
        <v>3</v>
      </c>
      <c r="F1006" s="3">
        <v>262</v>
      </c>
      <c r="G1006" s="3">
        <v>1.00025158999916</v>
      </c>
      <c r="H1006" s="3">
        <v>0.72821192838667403</v>
      </c>
      <c r="I1006" s="3">
        <v>0.64003332535089097</v>
      </c>
      <c r="J1006" s="3">
        <v>0.81639053142245699</v>
      </c>
      <c r="K1006" s="3">
        <v>1.17447995225385</v>
      </c>
      <c r="L1006" s="3">
        <v>5.2665256151979998</v>
      </c>
      <c r="M1006" s="6" t="s">
        <v>100</v>
      </c>
      <c r="N1006" s="6" t="s">
        <v>205</v>
      </c>
    </row>
    <row r="1007" spans="1:14" x14ac:dyDescent="0.2">
      <c r="A1007" s="5" t="str">
        <f t="shared" si="16"/>
        <v>Haematology - Chronic Myeloid Leukaemia22006-20104</v>
      </c>
      <c r="B1007" s="3" t="s">
        <v>48</v>
      </c>
      <c r="C1007" s="3">
        <v>2</v>
      </c>
      <c r="D1007" s="3" t="s">
        <v>153</v>
      </c>
      <c r="E1007" s="3">
        <v>4</v>
      </c>
      <c r="F1007" s="3">
        <v>237</v>
      </c>
      <c r="G1007" s="3">
        <v>0.90369563470014302</v>
      </c>
      <c r="H1007" s="3">
        <v>0.68398388614626404</v>
      </c>
      <c r="I1007" s="3">
        <v>0.59690201169531398</v>
      </c>
      <c r="J1007" s="3">
        <v>0.77106576059721399</v>
      </c>
      <c r="K1007" s="3">
        <v>1.1031477659576501</v>
      </c>
      <c r="L1007" s="3">
        <v>3.5244198638399999</v>
      </c>
      <c r="M1007" s="6" t="s">
        <v>100</v>
      </c>
      <c r="N1007" s="6" t="s">
        <v>205</v>
      </c>
    </row>
    <row r="1008" spans="1:14" x14ac:dyDescent="0.2">
      <c r="A1008" s="5" t="str">
        <f t="shared" si="16"/>
        <v>Haematology - Chronic Myeloid Leukaemia22006-20105</v>
      </c>
      <c r="B1008" s="3" t="s">
        <v>48</v>
      </c>
      <c r="C1008" s="3">
        <v>2</v>
      </c>
      <c r="D1008" s="3" t="s">
        <v>153</v>
      </c>
      <c r="E1008" s="3">
        <v>5</v>
      </c>
      <c r="F1008" s="3">
        <v>201</v>
      </c>
      <c r="G1008" s="3">
        <v>0.76552784687523501</v>
      </c>
      <c r="H1008" s="3">
        <v>0.68128199967285497</v>
      </c>
      <c r="I1008" s="3">
        <v>0.58709630243286004</v>
      </c>
      <c r="J1008" s="3">
        <v>0.77546769691285</v>
      </c>
      <c r="K1008" s="3">
        <v>1.0987900901594501</v>
      </c>
      <c r="L1008" s="3">
        <v>2.1817867480180002</v>
      </c>
      <c r="M1008" s="6" t="s">
        <v>100</v>
      </c>
      <c r="N1008" s="6" t="s">
        <v>205</v>
      </c>
    </row>
    <row r="1009" spans="1:14" x14ac:dyDescent="0.2">
      <c r="A1009" s="5" t="str">
        <f t="shared" si="16"/>
        <v>Haematology - Chronic Myeloid Leukaemia22006-20106</v>
      </c>
      <c r="B1009" s="3" t="s">
        <v>48</v>
      </c>
      <c r="C1009" s="3">
        <v>2</v>
      </c>
      <c r="D1009" s="3" t="s">
        <v>153</v>
      </c>
      <c r="E1009" s="3">
        <v>6</v>
      </c>
      <c r="F1009" s="3">
        <v>1184</v>
      </c>
      <c r="G1009" s="3">
        <v>0.90561497884727404</v>
      </c>
      <c r="H1009" s="3">
        <v>0.68538156297643305</v>
      </c>
      <c r="I1009" s="3">
        <v>0.64634130869249895</v>
      </c>
      <c r="J1009" s="3">
        <v>0.72442181726036703</v>
      </c>
      <c r="K1009" s="3">
        <v>0</v>
      </c>
      <c r="L1009" s="3">
        <v>15.440187983814001</v>
      </c>
      <c r="M1009" s="6" t="s">
        <v>100</v>
      </c>
      <c r="N1009" s="6" t="s">
        <v>205</v>
      </c>
    </row>
    <row r="1010" spans="1:14" x14ac:dyDescent="0.2">
      <c r="A1010" s="5" t="str">
        <f t="shared" si="16"/>
        <v>Haematology - Chronic Myeloid Leukaemia31996-20001</v>
      </c>
      <c r="B1010" s="3" t="s">
        <v>43</v>
      </c>
      <c r="C1010" s="3">
        <v>3</v>
      </c>
      <c r="D1010" s="3" t="s">
        <v>153</v>
      </c>
      <c r="E1010" s="3">
        <v>1</v>
      </c>
      <c r="F1010" s="3">
        <v>579</v>
      </c>
      <c r="G1010" s="3">
        <v>1.20398452753037</v>
      </c>
      <c r="H1010" s="3">
        <v>0.97731793230608499</v>
      </c>
      <c r="I1010" s="3">
        <v>0.89771067582987596</v>
      </c>
      <c r="J1010" s="3">
        <v>1.0569251887822899</v>
      </c>
      <c r="K1010" s="3">
        <v>1</v>
      </c>
      <c r="L1010" s="3">
        <v>0</v>
      </c>
      <c r="M1010" s="6" t="s">
        <v>100</v>
      </c>
      <c r="N1010" s="6" t="s">
        <v>205</v>
      </c>
    </row>
    <row r="1011" spans="1:14" x14ac:dyDescent="0.2">
      <c r="A1011" s="5" t="str">
        <f t="shared" si="16"/>
        <v>Haematology - Chronic Myeloid Leukaemia31996-20002</v>
      </c>
      <c r="B1011" s="3" t="s">
        <v>43</v>
      </c>
      <c r="C1011" s="3">
        <v>3</v>
      </c>
      <c r="D1011" s="3" t="s">
        <v>153</v>
      </c>
      <c r="E1011" s="3">
        <v>2</v>
      </c>
      <c r="F1011" s="3">
        <v>642</v>
      </c>
      <c r="G1011" s="3">
        <v>1.32435992158469</v>
      </c>
      <c r="H1011" s="3">
        <v>1.01772337825489</v>
      </c>
      <c r="I1011" s="3">
        <v>0.93899735608277801</v>
      </c>
      <c r="J1011" s="3">
        <v>1.096449400427</v>
      </c>
      <c r="K1011" s="3">
        <v>1.04134319509872</v>
      </c>
      <c r="L1011" s="3">
        <v>7.7502445852359996</v>
      </c>
      <c r="M1011" s="6" t="s">
        <v>100</v>
      </c>
      <c r="N1011" s="6" t="s">
        <v>205</v>
      </c>
    </row>
    <row r="1012" spans="1:14" x14ac:dyDescent="0.2">
      <c r="A1012" s="5" t="str">
        <f t="shared" si="16"/>
        <v>Haematology - Chronic Myeloid Leukaemia31996-20003</v>
      </c>
      <c r="B1012" s="3" t="s">
        <v>43</v>
      </c>
      <c r="C1012" s="3">
        <v>3</v>
      </c>
      <c r="D1012" s="3" t="s">
        <v>153</v>
      </c>
      <c r="E1012" s="3">
        <v>3</v>
      </c>
      <c r="F1012" s="3">
        <v>620</v>
      </c>
      <c r="G1012" s="3">
        <v>1.2741148061696299</v>
      </c>
      <c r="H1012" s="3">
        <v>0.97625915553484099</v>
      </c>
      <c r="I1012" s="3">
        <v>0.89941243360796697</v>
      </c>
      <c r="J1012" s="3">
        <v>1.0531058774617199</v>
      </c>
      <c r="K1012" s="3">
        <v>0.99891665062489299</v>
      </c>
      <c r="L1012" s="3">
        <v>3.9381874004520001</v>
      </c>
      <c r="M1012" s="6" t="s">
        <v>100</v>
      </c>
      <c r="N1012" s="6" t="s">
        <v>205</v>
      </c>
    </row>
    <row r="1013" spans="1:14" x14ac:dyDescent="0.2">
      <c r="A1013" s="5" t="str">
        <f t="shared" si="16"/>
        <v>Haematology - Chronic Myeloid Leukaemia31996-20004</v>
      </c>
      <c r="B1013" s="3" t="s">
        <v>43</v>
      </c>
      <c r="C1013" s="3">
        <v>3</v>
      </c>
      <c r="D1013" s="3" t="s">
        <v>153</v>
      </c>
      <c r="E1013" s="3">
        <v>4</v>
      </c>
      <c r="F1013" s="3">
        <v>600</v>
      </c>
      <c r="G1013" s="3">
        <v>1.2245988351983299</v>
      </c>
      <c r="H1013" s="3">
        <v>1.0043524394046099</v>
      </c>
      <c r="I1013" s="3">
        <v>0.92398750678822195</v>
      </c>
      <c r="J1013" s="3">
        <v>1.0847173720209999</v>
      </c>
      <c r="K1013" s="3">
        <v>1.0276619370267099</v>
      </c>
      <c r="L1013" s="3">
        <v>4.5374519769899999</v>
      </c>
      <c r="M1013" s="6" t="s">
        <v>100</v>
      </c>
      <c r="N1013" s="6" t="s">
        <v>205</v>
      </c>
    </row>
    <row r="1014" spans="1:14" x14ac:dyDescent="0.2">
      <c r="A1014" s="5" t="str">
        <f t="shared" si="16"/>
        <v>Haematology - Chronic Myeloid Leukaemia31996-20005</v>
      </c>
      <c r="B1014" s="3" t="s">
        <v>43</v>
      </c>
      <c r="C1014" s="3">
        <v>3</v>
      </c>
      <c r="D1014" s="3" t="s">
        <v>153</v>
      </c>
      <c r="E1014" s="3">
        <v>5</v>
      </c>
      <c r="F1014" s="3">
        <v>543</v>
      </c>
      <c r="G1014" s="3">
        <v>1.08569300944465</v>
      </c>
      <c r="H1014" s="3">
        <v>0.97419324482546399</v>
      </c>
      <c r="I1014" s="3">
        <v>0.89225224282166105</v>
      </c>
      <c r="J1014" s="3">
        <v>1.05613424682927</v>
      </c>
      <c r="K1014" s="3">
        <v>0.99680279325966303</v>
      </c>
      <c r="L1014" s="3">
        <v>0.671916096341999</v>
      </c>
      <c r="M1014" s="6" t="s">
        <v>100</v>
      </c>
      <c r="N1014" s="6" t="s">
        <v>205</v>
      </c>
    </row>
    <row r="1015" spans="1:14" x14ac:dyDescent="0.2">
      <c r="A1015" s="5" t="str">
        <f t="shared" si="16"/>
        <v>Haematology - Chronic Myeloid Leukaemia31996-20006</v>
      </c>
      <c r="B1015" s="3" t="s">
        <v>43</v>
      </c>
      <c r="C1015" s="3">
        <v>3</v>
      </c>
      <c r="D1015" s="3" t="s">
        <v>153</v>
      </c>
      <c r="E1015" s="3">
        <v>6</v>
      </c>
      <c r="F1015" s="3">
        <v>2984</v>
      </c>
      <c r="G1015" s="3">
        <v>1.22176121981426</v>
      </c>
      <c r="H1015" s="3">
        <v>0.99257653224628795</v>
      </c>
      <c r="I1015" s="3">
        <v>0.95696253959111999</v>
      </c>
      <c r="J1015" s="3">
        <v>1.02819052490146</v>
      </c>
      <c r="K1015" s="3">
        <v>0</v>
      </c>
      <c r="L1015" s="3">
        <v>16.89780005902</v>
      </c>
      <c r="M1015" s="6" t="s">
        <v>100</v>
      </c>
      <c r="N1015" s="6" t="s">
        <v>205</v>
      </c>
    </row>
    <row r="1016" spans="1:14" x14ac:dyDescent="0.2">
      <c r="A1016" s="5" t="str">
        <f t="shared" si="16"/>
        <v>Haematology - Chronic Myeloid Leukaemia32001-20051</v>
      </c>
      <c r="B1016" s="3" t="s">
        <v>47</v>
      </c>
      <c r="C1016" s="3">
        <v>3</v>
      </c>
      <c r="D1016" s="3" t="s">
        <v>153</v>
      </c>
      <c r="E1016" s="3">
        <v>1</v>
      </c>
      <c r="F1016" s="3">
        <v>512</v>
      </c>
      <c r="G1016" s="3">
        <v>1.0285052024786301</v>
      </c>
      <c r="H1016" s="3">
        <v>0.83890738577940704</v>
      </c>
      <c r="I1016" s="3">
        <v>0.76624074087357497</v>
      </c>
      <c r="J1016" s="3">
        <v>0.91157403068523901</v>
      </c>
      <c r="K1016" s="3">
        <v>1</v>
      </c>
      <c r="L1016" s="3">
        <v>0</v>
      </c>
      <c r="M1016" s="6" t="s">
        <v>100</v>
      </c>
      <c r="N1016" s="6" t="s">
        <v>205</v>
      </c>
    </row>
    <row r="1017" spans="1:14" x14ac:dyDescent="0.2">
      <c r="A1017" s="5" t="str">
        <f t="shared" si="16"/>
        <v>Haematology - Chronic Myeloid Leukaemia32001-20052</v>
      </c>
      <c r="B1017" s="3" t="s">
        <v>47</v>
      </c>
      <c r="C1017" s="3">
        <v>3</v>
      </c>
      <c r="D1017" s="3" t="s">
        <v>153</v>
      </c>
      <c r="E1017" s="3">
        <v>2</v>
      </c>
      <c r="F1017" s="3">
        <v>574</v>
      </c>
      <c r="G1017" s="3">
        <v>1.15288468015906</v>
      </c>
      <c r="H1017" s="3">
        <v>0.86469816135619504</v>
      </c>
      <c r="I1017" s="3">
        <v>0.79395822566362195</v>
      </c>
      <c r="J1017" s="3">
        <v>0.93543809704876801</v>
      </c>
      <c r="K1017" s="3">
        <v>1.0307432930189599</v>
      </c>
      <c r="L1017" s="3">
        <v>6.9184841903479999</v>
      </c>
      <c r="M1017" s="6" t="s">
        <v>100</v>
      </c>
      <c r="N1017" s="6" t="s">
        <v>205</v>
      </c>
    </row>
    <row r="1018" spans="1:14" x14ac:dyDescent="0.2">
      <c r="A1018" s="5" t="str">
        <f t="shared" si="16"/>
        <v>Haematology - Chronic Myeloid Leukaemia32001-20053</v>
      </c>
      <c r="B1018" s="3" t="s">
        <v>47</v>
      </c>
      <c r="C1018" s="3">
        <v>3</v>
      </c>
      <c r="D1018" s="3" t="s">
        <v>153</v>
      </c>
      <c r="E1018" s="3">
        <v>3</v>
      </c>
      <c r="F1018" s="3">
        <v>564</v>
      </c>
      <c r="G1018" s="3">
        <v>1.1316666906109101</v>
      </c>
      <c r="H1018" s="3">
        <v>0.88394315623909303</v>
      </c>
      <c r="I1018" s="3">
        <v>0.81099054237933799</v>
      </c>
      <c r="J1018" s="3">
        <v>0.95689577009884796</v>
      </c>
      <c r="K1018" s="3">
        <v>1.0536838406993501</v>
      </c>
      <c r="L1018" s="3">
        <v>6.424940842002</v>
      </c>
      <c r="M1018" s="6" t="s">
        <v>100</v>
      </c>
      <c r="N1018" s="6" t="s">
        <v>205</v>
      </c>
    </row>
    <row r="1019" spans="1:14" x14ac:dyDescent="0.2">
      <c r="A1019" s="5" t="str">
        <f t="shared" si="16"/>
        <v>Haematology - Chronic Myeloid Leukaemia32001-20054</v>
      </c>
      <c r="B1019" s="3" t="s">
        <v>47</v>
      </c>
      <c r="C1019" s="3">
        <v>3</v>
      </c>
      <c r="D1019" s="3" t="s">
        <v>153</v>
      </c>
      <c r="E1019" s="3">
        <v>4</v>
      </c>
      <c r="F1019" s="3">
        <v>555</v>
      </c>
      <c r="G1019" s="3">
        <v>1.1100763732544801</v>
      </c>
      <c r="H1019" s="3">
        <v>0.90832809798895198</v>
      </c>
      <c r="I1019" s="3">
        <v>0.83275759226773305</v>
      </c>
      <c r="J1019" s="3">
        <v>0.98389860371017102</v>
      </c>
      <c r="K1019" s="3">
        <v>1.0827513422653301</v>
      </c>
      <c r="L1019" s="3">
        <v>10.20413818586</v>
      </c>
      <c r="M1019" s="6" t="s">
        <v>100</v>
      </c>
      <c r="N1019" s="6" t="s">
        <v>205</v>
      </c>
    </row>
    <row r="1020" spans="1:14" x14ac:dyDescent="0.2">
      <c r="A1020" s="5" t="str">
        <f t="shared" si="16"/>
        <v>Haematology - Chronic Myeloid Leukaemia32001-20055</v>
      </c>
      <c r="B1020" s="3" t="s">
        <v>47</v>
      </c>
      <c r="C1020" s="3">
        <v>3</v>
      </c>
      <c r="D1020" s="3" t="s">
        <v>153</v>
      </c>
      <c r="E1020" s="3">
        <v>5</v>
      </c>
      <c r="F1020" s="3">
        <v>513</v>
      </c>
      <c r="G1020" s="3">
        <v>1.0234288805605201</v>
      </c>
      <c r="H1020" s="3">
        <v>0.97122431121370101</v>
      </c>
      <c r="I1020" s="3">
        <v>0.88717833350387798</v>
      </c>
      <c r="J1020" s="3">
        <v>1.0552702889235199</v>
      </c>
      <c r="K1020" s="3">
        <v>1.1577253075574701</v>
      </c>
      <c r="L1020" s="3">
        <v>13.125945433456</v>
      </c>
      <c r="M1020" s="6" t="s">
        <v>100</v>
      </c>
      <c r="N1020" s="6" t="s">
        <v>205</v>
      </c>
    </row>
    <row r="1021" spans="1:14" x14ac:dyDescent="0.2">
      <c r="A1021" s="5" t="str">
        <f t="shared" si="16"/>
        <v>Haematology - Chronic Myeloid Leukaemia32001-20056</v>
      </c>
      <c r="B1021" s="3" t="s">
        <v>47</v>
      </c>
      <c r="C1021" s="3">
        <v>3</v>
      </c>
      <c r="D1021" s="3" t="s">
        <v>153</v>
      </c>
      <c r="E1021" s="3">
        <v>6</v>
      </c>
      <c r="F1021" s="3">
        <v>2718</v>
      </c>
      <c r="G1021" s="3">
        <v>1.08925081529301</v>
      </c>
      <c r="H1021" s="3">
        <v>0.89393521738108295</v>
      </c>
      <c r="I1021" s="3">
        <v>0.86032762568931498</v>
      </c>
      <c r="J1021" s="3">
        <v>0.92754280907285103</v>
      </c>
      <c r="K1021" s="3">
        <v>0</v>
      </c>
      <c r="L1021" s="3">
        <v>36.673508651665998</v>
      </c>
      <c r="M1021" s="6" t="s">
        <v>100</v>
      </c>
      <c r="N1021" s="6" t="s">
        <v>205</v>
      </c>
    </row>
    <row r="1022" spans="1:14" x14ac:dyDescent="0.2">
      <c r="A1022" s="5" t="str">
        <f t="shared" si="16"/>
        <v>Haematology - Chronic Myeloid Leukaemia32006-20101</v>
      </c>
      <c r="B1022" s="3" t="s">
        <v>48</v>
      </c>
      <c r="C1022" s="3">
        <v>3</v>
      </c>
      <c r="D1022" s="3" t="s">
        <v>153</v>
      </c>
      <c r="E1022" s="3">
        <v>1</v>
      </c>
      <c r="F1022" s="3">
        <v>531</v>
      </c>
      <c r="G1022" s="3">
        <v>1.0317997977283799</v>
      </c>
      <c r="H1022" s="3">
        <v>0.80069254413217394</v>
      </c>
      <c r="I1022" s="3">
        <v>0.73258823443616605</v>
      </c>
      <c r="J1022" s="3">
        <v>0.86879685382818195</v>
      </c>
      <c r="K1022" s="3">
        <v>1</v>
      </c>
      <c r="L1022" s="3">
        <v>0</v>
      </c>
      <c r="M1022" s="6" t="s">
        <v>100</v>
      </c>
      <c r="N1022" s="6" t="s">
        <v>205</v>
      </c>
    </row>
    <row r="1023" spans="1:14" x14ac:dyDescent="0.2">
      <c r="A1023" s="5" t="str">
        <f t="shared" si="16"/>
        <v>Haematology - Chronic Myeloid Leukaemia32006-20102</v>
      </c>
      <c r="B1023" s="3" t="s">
        <v>48</v>
      </c>
      <c r="C1023" s="3">
        <v>3</v>
      </c>
      <c r="D1023" s="3" t="s">
        <v>153</v>
      </c>
      <c r="E1023" s="3">
        <v>2</v>
      </c>
      <c r="F1023" s="3">
        <v>594</v>
      </c>
      <c r="G1023" s="3">
        <v>1.1538777353094201</v>
      </c>
      <c r="H1023" s="3">
        <v>0.85326109406113304</v>
      </c>
      <c r="I1023" s="3">
        <v>0.78464202962287399</v>
      </c>
      <c r="J1023" s="3">
        <v>0.92188015849939198</v>
      </c>
      <c r="K1023" s="3">
        <v>1.0656538521736001</v>
      </c>
      <c r="L1023" s="3">
        <v>7.1402490849760003</v>
      </c>
      <c r="M1023" s="6" t="s">
        <v>100</v>
      </c>
      <c r="N1023" s="6" t="s">
        <v>205</v>
      </c>
    </row>
    <row r="1024" spans="1:14" x14ac:dyDescent="0.2">
      <c r="A1024" s="5" t="str">
        <f t="shared" si="16"/>
        <v>Haematology - Chronic Myeloid Leukaemia32006-20103</v>
      </c>
      <c r="B1024" s="3" t="s">
        <v>48</v>
      </c>
      <c r="C1024" s="3">
        <v>3</v>
      </c>
      <c r="D1024" s="3" t="s">
        <v>153</v>
      </c>
      <c r="E1024" s="3">
        <v>3</v>
      </c>
      <c r="F1024" s="3">
        <v>625</v>
      </c>
      <c r="G1024" s="3">
        <v>1.2143271721092701</v>
      </c>
      <c r="H1024" s="3">
        <v>0.94770411267097998</v>
      </c>
      <c r="I1024" s="3">
        <v>0.87340411023757503</v>
      </c>
      <c r="J1024" s="3">
        <v>1.0220041151043799</v>
      </c>
      <c r="K1024" s="3">
        <v>1.1836055170191999</v>
      </c>
      <c r="L1024" s="3">
        <v>16.339661267926001</v>
      </c>
      <c r="M1024" s="6" t="s">
        <v>100</v>
      </c>
      <c r="N1024" s="6" t="s">
        <v>205</v>
      </c>
    </row>
    <row r="1025" spans="1:14" x14ac:dyDescent="0.2">
      <c r="A1025" s="5" t="str">
        <f t="shared" si="16"/>
        <v>Haematology - Chronic Myeloid Leukaemia32006-20104</v>
      </c>
      <c r="B1025" s="3" t="s">
        <v>48</v>
      </c>
      <c r="C1025" s="3">
        <v>3</v>
      </c>
      <c r="D1025" s="3" t="s">
        <v>153</v>
      </c>
      <c r="E1025" s="3">
        <v>4</v>
      </c>
      <c r="F1025" s="3">
        <v>555</v>
      </c>
      <c r="G1025" s="3">
        <v>1.0779009504581001</v>
      </c>
      <c r="H1025" s="3">
        <v>0.89219762435436401</v>
      </c>
      <c r="I1025" s="3">
        <v>0.81796913156083895</v>
      </c>
      <c r="J1025" s="3">
        <v>0.96642611714788995</v>
      </c>
      <c r="K1025" s="3">
        <v>1.1142824182550199</v>
      </c>
      <c r="L1025" s="3">
        <v>9.6137834790260008</v>
      </c>
      <c r="M1025" s="6" t="s">
        <v>100</v>
      </c>
      <c r="N1025" s="6" t="s">
        <v>205</v>
      </c>
    </row>
    <row r="1026" spans="1:14" x14ac:dyDescent="0.2">
      <c r="A1026" s="5" t="str">
        <f t="shared" si="16"/>
        <v>Haematology - Chronic Myeloid Leukaemia32006-20105</v>
      </c>
      <c r="B1026" s="3" t="s">
        <v>48</v>
      </c>
      <c r="C1026" s="3">
        <v>3</v>
      </c>
      <c r="D1026" s="3" t="s">
        <v>153</v>
      </c>
      <c r="E1026" s="3">
        <v>5</v>
      </c>
      <c r="F1026" s="3">
        <v>477</v>
      </c>
      <c r="G1026" s="3">
        <v>0.926597707465178</v>
      </c>
      <c r="H1026" s="3">
        <v>0.88689638431913997</v>
      </c>
      <c r="I1026" s="3">
        <v>0.80730432047657497</v>
      </c>
      <c r="J1026" s="3">
        <v>0.96648844816170498</v>
      </c>
      <c r="K1026" s="3">
        <v>1.1076615997222701</v>
      </c>
      <c r="L1026" s="3">
        <v>7.9304112273339999</v>
      </c>
      <c r="M1026" s="6" t="s">
        <v>100</v>
      </c>
      <c r="N1026" s="6" t="s">
        <v>205</v>
      </c>
    </row>
    <row r="1027" spans="1:14" x14ac:dyDescent="0.2">
      <c r="A1027" s="5" t="str">
        <f t="shared" si="16"/>
        <v>Haematology - Chronic Myeloid Leukaemia32006-20106</v>
      </c>
      <c r="B1027" s="3" t="s">
        <v>48</v>
      </c>
      <c r="C1027" s="3">
        <v>3</v>
      </c>
      <c r="D1027" s="3" t="s">
        <v>153</v>
      </c>
      <c r="E1027" s="3">
        <v>6</v>
      </c>
      <c r="F1027" s="3">
        <v>2782</v>
      </c>
      <c r="G1027" s="3">
        <v>1.08089834043873</v>
      </c>
      <c r="H1027" s="3">
        <v>0.87790906156305204</v>
      </c>
      <c r="I1027" s="3">
        <v>0.84528582538275898</v>
      </c>
      <c r="J1027" s="3">
        <v>0.91053229774334499</v>
      </c>
      <c r="K1027" s="3">
        <v>0</v>
      </c>
      <c r="L1027" s="3">
        <v>41.024105059262006</v>
      </c>
      <c r="M1027" s="6" t="s">
        <v>100</v>
      </c>
      <c r="N1027" s="6" t="s">
        <v>205</v>
      </c>
    </row>
    <row r="1028" spans="1:14" x14ac:dyDescent="0.2">
      <c r="A1028" s="5" t="str">
        <f t="shared" si="16"/>
        <v>UpperGI - Liver11996-20001</v>
      </c>
      <c r="B1028" s="3" t="s">
        <v>43</v>
      </c>
      <c r="C1028" s="3">
        <v>1</v>
      </c>
      <c r="D1028" s="3" t="s">
        <v>129</v>
      </c>
      <c r="E1028" s="3">
        <v>1</v>
      </c>
      <c r="F1028" s="3">
        <v>917</v>
      </c>
      <c r="G1028" s="3">
        <v>3.8888011517297398</v>
      </c>
      <c r="H1028" s="3">
        <v>3.37004008624554</v>
      </c>
      <c r="I1028" s="3">
        <v>3.1519145709330099</v>
      </c>
      <c r="J1028" s="3">
        <v>3.5881656015580701</v>
      </c>
      <c r="K1028" s="3">
        <v>1</v>
      </c>
      <c r="L1028" s="3">
        <v>0</v>
      </c>
      <c r="M1028" s="6" t="s">
        <v>100</v>
      </c>
      <c r="N1028" s="6" t="s">
        <v>173</v>
      </c>
    </row>
    <row r="1029" spans="1:14" x14ac:dyDescent="0.2">
      <c r="A1029" s="5" t="str">
        <f t="shared" si="16"/>
        <v>UpperGI - Liver11996-20002</v>
      </c>
      <c r="B1029" s="3" t="s">
        <v>43</v>
      </c>
      <c r="C1029" s="3">
        <v>1</v>
      </c>
      <c r="D1029" s="3" t="s">
        <v>129</v>
      </c>
      <c r="E1029" s="3">
        <v>2</v>
      </c>
      <c r="F1029" s="3">
        <v>1038</v>
      </c>
      <c r="G1029" s="3">
        <v>4.3921125782233998</v>
      </c>
      <c r="H1029" s="3">
        <v>3.6198510294976498</v>
      </c>
      <c r="I1029" s="3">
        <v>3.39963542359274</v>
      </c>
      <c r="J1029" s="3">
        <v>3.8400666354025601</v>
      </c>
      <c r="K1029" s="3">
        <v>1.0741269945932399</v>
      </c>
      <c r="L1029" s="3">
        <v>16.735310487105998</v>
      </c>
      <c r="M1029" s="6" t="s">
        <v>100</v>
      </c>
      <c r="N1029" s="6" t="s">
        <v>173</v>
      </c>
    </row>
    <row r="1030" spans="1:14" x14ac:dyDescent="0.2">
      <c r="A1030" s="5" t="str">
        <f t="shared" si="16"/>
        <v>UpperGI - Liver11996-20003</v>
      </c>
      <c r="B1030" s="3" t="s">
        <v>43</v>
      </c>
      <c r="C1030" s="3">
        <v>1</v>
      </c>
      <c r="D1030" s="3" t="s">
        <v>129</v>
      </c>
      <c r="E1030" s="3">
        <v>3</v>
      </c>
      <c r="F1030" s="3">
        <v>1127</v>
      </c>
      <c r="G1030" s="3">
        <v>4.7596682186056896</v>
      </c>
      <c r="H1030" s="3">
        <v>3.9972714606890198</v>
      </c>
      <c r="I1030" s="3">
        <v>3.7638946200822798</v>
      </c>
      <c r="J1030" s="3">
        <v>4.2306483012957603</v>
      </c>
      <c r="K1030" s="3">
        <v>1.18611985566684</v>
      </c>
      <c r="L1030" s="3">
        <v>37.748245562902</v>
      </c>
      <c r="M1030" s="6" t="s">
        <v>100</v>
      </c>
      <c r="N1030" s="6" t="s">
        <v>173</v>
      </c>
    </row>
    <row r="1031" spans="1:14" x14ac:dyDescent="0.2">
      <c r="A1031" s="5" t="str">
        <f t="shared" si="16"/>
        <v>UpperGI - Liver11996-20004</v>
      </c>
      <c r="B1031" s="3" t="s">
        <v>43</v>
      </c>
      <c r="C1031" s="3">
        <v>1</v>
      </c>
      <c r="D1031" s="3" t="s">
        <v>129</v>
      </c>
      <c r="E1031" s="3">
        <v>4</v>
      </c>
      <c r="F1031" s="3">
        <v>1272</v>
      </c>
      <c r="G1031" s="3">
        <v>5.3429221424092903</v>
      </c>
      <c r="H1031" s="3">
        <v>4.8322858625586704</v>
      </c>
      <c r="I1031" s="3">
        <v>4.5667243500297898</v>
      </c>
      <c r="J1031" s="3">
        <v>5.0978473750875501</v>
      </c>
      <c r="K1031" s="3">
        <v>1.4338956626305801</v>
      </c>
      <c r="L1031" s="3">
        <v>77.540358252746003</v>
      </c>
      <c r="M1031" s="6" t="s">
        <v>100</v>
      </c>
      <c r="N1031" s="6" t="s">
        <v>173</v>
      </c>
    </row>
    <row r="1032" spans="1:14" x14ac:dyDescent="0.2">
      <c r="A1032" s="5" t="str">
        <f t="shared" si="16"/>
        <v>UpperGI - Liver11996-20005</v>
      </c>
      <c r="B1032" s="3" t="s">
        <v>43</v>
      </c>
      <c r="C1032" s="3">
        <v>1</v>
      </c>
      <c r="D1032" s="3" t="s">
        <v>129</v>
      </c>
      <c r="E1032" s="3">
        <v>5</v>
      </c>
      <c r="F1032" s="3">
        <v>1545</v>
      </c>
      <c r="G1032" s="3">
        <v>6.3426629183786698</v>
      </c>
      <c r="H1032" s="3">
        <v>6.3589581204879204</v>
      </c>
      <c r="I1032" s="3">
        <v>6.0418715898445399</v>
      </c>
      <c r="J1032" s="3">
        <v>6.6760446511313001</v>
      </c>
      <c r="K1032" s="3">
        <v>1.8869087481900699</v>
      </c>
      <c r="L1032" s="3">
        <v>145.37375284362801</v>
      </c>
      <c r="M1032" s="6" t="s">
        <v>100</v>
      </c>
      <c r="N1032" s="6" t="s">
        <v>173</v>
      </c>
    </row>
    <row r="1033" spans="1:14" x14ac:dyDescent="0.2">
      <c r="A1033" s="5" t="str">
        <f t="shared" si="16"/>
        <v>UpperGI - Liver11996-20006</v>
      </c>
      <c r="B1033" s="3" t="s">
        <v>43</v>
      </c>
      <c r="C1033" s="3">
        <v>1</v>
      </c>
      <c r="D1033" s="3" t="s">
        <v>129</v>
      </c>
      <c r="E1033" s="3">
        <v>6</v>
      </c>
      <c r="F1033" s="3">
        <v>5899</v>
      </c>
      <c r="G1033" s="3">
        <v>4.9547288632770199</v>
      </c>
      <c r="H1033" s="3">
        <v>4.3801709233326704</v>
      </c>
      <c r="I1033" s="3">
        <v>4.2683925124305304</v>
      </c>
      <c r="J1033" s="3">
        <v>4.4919493342348096</v>
      </c>
      <c r="K1033" s="3">
        <v>0</v>
      </c>
      <c r="L1033" s="3">
        <v>277.39766714638199</v>
      </c>
      <c r="M1033" s="6" t="s">
        <v>100</v>
      </c>
      <c r="N1033" s="6" t="s">
        <v>173</v>
      </c>
    </row>
    <row r="1034" spans="1:14" x14ac:dyDescent="0.2">
      <c r="A1034" s="5" t="str">
        <f t="shared" si="16"/>
        <v>UpperGI - Liver12001-20051</v>
      </c>
      <c r="B1034" s="3" t="s">
        <v>47</v>
      </c>
      <c r="C1034" s="3">
        <v>1</v>
      </c>
      <c r="D1034" s="3" t="s">
        <v>129</v>
      </c>
      <c r="E1034" s="3">
        <v>1</v>
      </c>
      <c r="F1034" s="3">
        <v>1282</v>
      </c>
      <c r="G1034" s="3">
        <v>5.2066189041285602</v>
      </c>
      <c r="H1034" s="3">
        <v>4.2106773940328104</v>
      </c>
      <c r="I1034" s="3">
        <v>3.9801810573415701</v>
      </c>
      <c r="J1034" s="3">
        <v>4.4411737307240502</v>
      </c>
      <c r="K1034" s="3">
        <v>1</v>
      </c>
      <c r="L1034" s="3">
        <v>0</v>
      </c>
      <c r="M1034" s="6" t="s">
        <v>100</v>
      </c>
      <c r="N1034" s="6" t="s">
        <v>173</v>
      </c>
    </row>
    <row r="1035" spans="1:14" x14ac:dyDescent="0.2">
      <c r="A1035" s="5" t="str">
        <f t="shared" si="16"/>
        <v>UpperGI - Liver12001-20052</v>
      </c>
      <c r="B1035" s="3" t="s">
        <v>47</v>
      </c>
      <c r="C1035" s="3">
        <v>1</v>
      </c>
      <c r="D1035" s="3" t="s">
        <v>129</v>
      </c>
      <c r="E1035" s="3">
        <v>2</v>
      </c>
      <c r="F1035" s="3">
        <v>1355</v>
      </c>
      <c r="G1035" s="3">
        <v>5.5515438310773799</v>
      </c>
      <c r="H1035" s="3">
        <v>4.2354685959595599</v>
      </c>
      <c r="I1035" s="3">
        <v>4.0099471280132297</v>
      </c>
      <c r="J1035" s="3">
        <v>4.4609900639058901</v>
      </c>
      <c r="K1035" s="3">
        <v>1.0058876992005801</v>
      </c>
      <c r="L1035" s="3">
        <v>-1.4630489384880001</v>
      </c>
      <c r="M1035" s="6" t="s">
        <v>100</v>
      </c>
      <c r="N1035" s="6" t="s">
        <v>173</v>
      </c>
    </row>
    <row r="1036" spans="1:14" x14ac:dyDescent="0.2">
      <c r="A1036" s="5" t="str">
        <f t="shared" si="16"/>
        <v>UpperGI - Liver12001-20053</v>
      </c>
      <c r="B1036" s="3" t="s">
        <v>47</v>
      </c>
      <c r="C1036" s="3">
        <v>1</v>
      </c>
      <c r="D1036" s="3" t="s">
        <v>129</v>
      </c>
      <c r="E1036" s="3">
        <v>3</v>
      </c>
      <c r="F1036" s="3">
        <v>1408</v>
      </c>
      <c r="G1036" s="3">
        <v>5.78631857028945</v>
      </c>
      <c r="H1036" s="3">
        <v>4.6415311226244702</v>
      </c>
      <c r="I1036" s="3">
        <v>4.3990845713435203</v>
      </c>
      <c r="J1036" s="3">
        <v>4.8839776739054201</v>
      </c>
      <c r="K1036" s="3">
        <v>1.1023240890414101</v>
      </c>
      <c r="L1036" s="3">
        <v>18.669546506633999</v>
      </c>
      <c r="M1036" s="6" t="s">
        <v>100</v>
      </c>
      <c r="N1036" s="6" t="s">
        <v>173</v>
      </c>
    </row>
    <row r="1037" spans="1:14" x14ac:dyDescent="0.2">
      <c r="A1037" s="5" t="str">
        <f t="shared" si="16"/>
        <v>UpperGI - Liver12001-20054</v>
      </c>
      <c r="B1037" s="3" t="s">
        <v>47</v>
      </c>
      <c r="C1037" s="3">
        <v>1</v>
      </c>
      <c r="D1037" s="3" t="s">
        <v>129</v>
      </c>
      <c r="E1037" s="3">
        <v>4</v>
      </c>
      <c r="F1037" s="3">
        <v>1515</v>
      </c>
      <c r="G1037" s="3">
        <v>6.2179769059002199</v>
      </c>
      <c r="H1037" s="3">
        <v>5.5331992672413</v>
      </c>
      <c r="I1037" s="3">
        <v>5.2545704280031202</v>
      </c>
      <c r="J1037" s="3">
        <v>5.8118281064794797</v>
      </c>
      <c r="K1037" s="3">
        <v>1.3140876750811401</v>
      </c>
      <c r="L1037" s="3">
        <v>64.029645236337998</v>
      </c>
      <c r="M1037" s="6" t="s">
        <v>100</v>
      </c>
      <c r="N1037" s="6" t="s">
        <v>173</v>
      </c>
    </row>
    <row r="1038" spans="1:14" x14ac:dyDescent="0.2">
      <c r="A1038" s="5" t="str">
        <f t="shared" si="16"/>
        <v>UpperGI - Liver12001-20055</v>
      </c>
      <c r="B1038" s="3" t="s">
        <v>47</v>
      </c>
      <c r="C1038" s="3">
        <v>1</v>
      </c>
      <c r="D1038" s="3" t="s">
        <v>129</v>
      </c>
      <c r="E1038" s="3">
        <v>5</v>
      </c>
      <c r="F1038" s="3">
        <v>1801</v>
      </c>
      <c r="G1038" s="3">
        <v>7.36613722504236</v>
      </c>
      <c r="H1038" s="3">
        <v>7.7080331497992596</v>
      </c>
      <c r="I1038" s="3">
        <v>7.3520390593402798</v>
      </c>
      <c r="J1038" s="3">
        <v>8.0640272402582394</v>
      </c>
      <c r="K1038" s="3">
        <v>1.83059218944741</v>
      </c>
      <c r="L1038" s="3">
        <v>156.43371775013401</v>
      </c>
      <c r="M1038" s="6" t="s">
        <v>100</v>
      </c>
      <c r="N1038" s="6" t="s">
        <v>173</v>
      </c>
    </row>
    <row r="1039" spans="1:14" x14ac:dyDescent="0.2">
      <c r="A1039" s="5" t="str">
        <f t="shared" si="16"/>
        <v>UpperGI - Liver12001-20056</v>
      </c>
      <c r="B1039" s="3" t="s">
        <v>47</v>
      </c>
      <c r="C1039" s="3">
        <v>1</v>
      </c>
      <c r="D1039" s="3" t="s">
        <v>129</v>
      </c>
      <c r="E1039" s="3">
        <v>6</v>
      </c>
      <c r="F1039" s="3">
        <v>7361</v>
      </c>
      <c r="G1039" s="3">
        <v>6.0248187172890004</v>
      </c>
      <c r="H1039" s="3">
        <v>5.1352350814640797</v>
      </c>
      <c r="I1039" s="3">
        <v>5.0179215814402296</v>
      </c>
      <c r="J1039" s="3">
        <v>5.2525485814879298</v>
      </c>
      <c r="K1039" s="3">
        <v>0</v>
      </c>
      <c r="L1039" s="3">
        <v>237.669860554618</v>
      </c>
      <c r="M1039" s="6" t="s">
        <v>100</v>
      </c>
      <c r="N1039" s="6" t="s">
        <v>173</v>
      </c>
    </row>
    <row r="1040" spans="1:14" x14ac:dyDescent="0.2">
      <c r="A1040" s="5" t="str">
        <f t="shared" si="16"/>
        <v>UpperGI - Liver12006-20101</v>
      </c>
      <c r="B1040" s="3" t="s">
        <v>48</v>
      </c>
      <c r="C1040" s="3">
        <v>1</v>
      </c>
      <c r="D1040" s="3" t="s">
        <v>129</v>
      </c>
      <c r="E1040" s="3">
        <v>1</v>
      </c>
      <c r="F1040" s="3">
        <v>1628</v>
      </c>
      <c r="G1040" s="3">
        <v>6.3734378911217897</v>
      </c>
      <c r="H1040" s="3">
        <v>4.6967368424224301</v>
      </c>
      <c r="I1040" s="3">
        <v>4.4685844125413796</v>
      </c>
      <c r="J1040" s="3">
        <v>4.9248892723034796</v>
      </c>
      <c r="K1040" s="3">
        <v>1</v>
      </c>
      <c r="L1040" s="3">
        <v>0</v>
      </c>
      <c r="M1040" s="6" t="s">
        <v>100</v>
      </c>
      <c r="N1040" s="6" t="s">
        <v>173</v>
      </c>
    </row>
    <row r="1041" spans="1:14" x14ac:dyDescent="0.2">
      <c r="A1041" s="5" t="str">
        <f t="shared" si="16"/>
        <v>UpperGI - Liver12006-20102</v>
      </c>
      <c r="B1041" s="3" t="s">
        <v>48</v>
      </c>
      <c r="C1041" s="3">
        <v>1</v>
      </c>
      <c r="D1041" s="3" t="s">
        <v>129</v>
      </c>
      <c r="E1041" s="3">
        <v>2</v>
      </c>
      <c r="F1041" s="3">
        <v>1900</v>
      </c>
      <c r="G1041" s="3">
        <v>7.4997703688730502</v>
      </c>
      <c r="H1041" s="3">
        <v>5.3011800950507304</v>
      </c>
      <c r="I1041" s="3">
        <v>5.0628099671610602</v>
      </c>
      <c r="J1041" s="3">
        <v>5.5395502229403997</v>
      </c>
      <c r="K1041" s="3">
        <v>1.1286942983836701</v>
      </c>
      <c r="L1041" s="3">
        <v>38.883075028489998</v>
      </c>
      <c r="M1041" s="6" t="s">
        <v>100</v>
      </c>
      <c r="N1041" s="6" t="s">
        <v>173</v>
      </c>
    </row>
    <row r="1042" spans="1:14" x14ac:dyDescent="0.2">
      <c r="A1042" s="5" t="str">
        <f t="shared" si="16"/>
        <v>UpperGI - Liver12006-20103</v>
      </c>
      <c r="B1042" s="3" t="s">
        <v>48</v>
      </c>
      <c r="C1042" s="3">
        <v>1</v>
      </c>
      <c r="D1042" s="3" t="s">
        <v>129</v>
      </c>
      <c r="E1042" s="3">
        <v>3</v>
      </c>
      <c r="F1042" s="3">
        <v>2009</v>
      </c>
      <c r="G1042" s="3">
        <v>7.9484333811887904</v>
      </c>
      <c r="H1042" s="3">
        <v>6.0837492055320403</v>
      </c>
      <c r="I1042" s="3">
        <v>5.8177150455839097</v>
      </c>
      <c r="J1042" s="3">
        <v>6.3497833654801701</v>
      </c>
      <c r="K1042" s="3">
        <v>1.29531404667634</v>
      </c>
      <c r="L1042" s="3">
        <v>82.252556095147995</v>
      </c>
      <c r="M1042" s="6" t="s">
        <v>100</v>
      </c>
      <c r="N1042" s="6" t="s">
        <v>173</v>
      </c>
    </row>
    <row r="1043" spans="1:14" x14ac:dyDescent="0.2">
      <c r="A1043" s="5" t="str">
        <f t="shared" si="16"/>
        <v>UpperGI - Liver12006-20104</v>
      </c>
      <c r="B1043" s="3" t="s">
        <v>48</v>
      </c>
      <c r="C1043" s="3">
        <v>1</v>
      </c>
      <c r="D1043" s="3" t="s">
        <v>129</v>
      </c>
      <c r="E1043" s="3">
        <v>4</v>
      </c>
      <c r="F1043" s="3">
        <v>2110</v>
      </c>
      <c r="G1043" s="3">
        <v>8.3520307329397792</v>
      </c>
      <c r="H1043" s="3">
        <v>7.3490205928634502</v>
      </c>
      <c r="I1043" s="3">
        <v>7.0354435154996597</v>
      </c>
      <c r="J1043" s="3">
        <v>7.6625976702272398</v>
      </c>
      <c r="K1043" s="3">
        <v>1.56470776188369</v>
      </c>
      <c r="L1043" s="3">
        <v>140.49197599032399</v>
      </c>
      <c r="M1043" s="6" t="s">
        <v>100</v>
      </c>
      <c r="N1043" s="6" t="s">
        <v>173</v>
      </c>
    </row>
    <row r="1044" spans="1:14" x14ac:dyDescent="0.2">
      <c r="A1044" s="5" t="str">
        <f t="shared" si="16"/>
        <v>UpperGI - Liver12006-20105</v>
      </c>
      <c r="B1044" s="3" t="s">
        <v>48</v>
      </c>
      <c r="C1044" s="3">
        <v>1</v>
      </c>
      <c r="D1044" s="3" t="s">
        <v>129</v>
      </c>
      <c r="E1044" s="3">
        <v>5</v>
      </c>
      <c r="F1044" s="3">
        <v>2338</v>
      </c>
      <c r="G1044" s="3">
        <v>9.26959037529471</v>
      </c>
      <c r="H1044" s="3">
        <v>9.7207926977043808</v>
      </c>
      <c r="I1044" s="3">
        <v>9.3267570626071095</v>
      </c>
      <c r="J1044" s="3">
        <v>10.114828332801601</v>
      </c>
      <c r="K1044" s="3">
        <v>2.0696907286571999</v>
      </c>
      <c r="L1044" s="3">
        <v>233.416567384204</v>
      </c>
      <c r="M1044" s="6" t="s">
        <v>100</v>
      </c>
      <c r="N1044" s="6" t="s">
        <v>173</v>
      </c>
    </row>
    <row r="1045" spans="1:14" x14ac:dyDescent="0.2">
      <c r="A1045" s="5" t="str">
        <f t="shared" si="16"/>
        <v>UpperGI - Liver12006-20106</v>
      </c>
      <c r="B1045" s="3" t="s">
        <v>48</v>
      </c>
      <c r="C1045" s="3">
        <v>1</v>
      </c>
      <c r="D1045" s="3" t="s">
        <v>129</v>
      </c>
      <c r="E1045" s="3">
        <v>6</v>
      </c>
      <c r="F1045" s="3">
        <v>9985</v>
      </c>
      <c r="G1045" s="3">
        <v>7.8846406245159697</v>
      </c>
      <c r="H1045" s="3">
        <v>6.4178214726459002</v>
      </c>
      <c r="I1045" s="3">
        <v>6.2919377235388296</v>
      </c>
      <c r="J1045" s="3">
        <v>6.5437052217529699</v>
      </c>
      <c r="K1045" s="3">
        <v>0</v>
      </c>
      <c r="L1045" s="3">
        <v>495.04417449816594</v>
      </c>
      <c r="M1045" s="6" t="s">
        <v>100</v>
      </c>
      <c r="N1045" s="6" t="s">
        <v>173</v>
      </c>
    </row>
    <row r="1046" spans="1:14" x14ac:dyDescent="0.2">
      <c r="A1046" s="5" t="str">
        <f t="shared" si="16"/>
        <v>UpperGI - Liver21996-20001</v>
      </c>
      <c r="B1046" s="3" t="s">
        <v>43</v>
      </c>
      <c r="C1046" s="3">
        <v>2</v>
      </c>
      <c r="D1046" s="3" t="s">
        <v>129</v>
      </c>
      <c r="E1046" s="3">
        <v>1</v>
      </c>
      <c r="F1046" s="3">
        <v>601</v>
      </c>
      <c r="G1046" s="3">
        <v>2.4520816929171998</v>
      </c>
      <c r="H1046" s="3">
        <v>1.6448087925941799</v>
      </c>
      <c r="I1046" s="3">
        <v>1.51330621841762</v>
      </c>
      <c r="J1046" s="3">
        <v>1.77631136677074</v>
      </c>
      <c r="K1046" s="3">
        <v>1</v>
      </c>
      <c r="L1046" s="3">
        <v>0</v>
      </c>
      <c r="M1046" s="6" t="s">
        <v>100</v>
      </c>
      <c r="N1046" s="6" t="s">
        <v>173</v>
      </c>
    </row>
    <row r="1047" spans="1:14" x14ac:dyDescent="0.2">
      <c r="A1047" s="5" t="str">
        <f t="shared" ref="A1047:A1110" si="17">D1047&amp;C1047&amp;B1047&amp;E1047</f>
        <v>UpperGI - Liver21996-20002</v>
      </c>
      <c r="B1047" s="3" t="s">
        <v>43</v>
      </c>
      <c r="C1047" s="3">
        <v>2</v>
      </c>
      <c r="D1047" s="3" t="s">
        <v>129</v>
      </c>
      <c r="E1047" s="3">
        <v>2</v>
      </c>
      <c r="F1047" s="3">
        <v>676</v>
      </c>
      <c r="G1047" s="3">
        <v>2.72109128319339</v>
      </c>
      <c r="H1047" s="3">
        <v>1.6911881896376399</v>
      </c>
      <c r="I1047" s="3">
        <v>1.5636986184188</v>
      </c>
      <c r="J1047" s="3">
        <v>1.8186777608564799</v>
      </c>
      <c r="K1047" s="3">
        <v>1.0281974398801199</v>
      </c>
      <c r="L1047" s="3">
        <v>6.7564100830239999</v>
      </c>
      <c r="M1047" s="6" t="s">
        <v>100</v>
      </c>
      <c r="N1047" s="6" t="s">
        <v>173</v>
      </c>
    </row>
    <row r="1048" spans="1:14" x14ac:dyDescent="0.2">
      <c r="A1048" s="5" t="str">
        <f t="shared" si="17"/>
        <v>UpperGI - Liver21996-20003</v>
      </c>
      <c r="B1048" s="3" t="s">
        <v>43</v>
      </c>
      <c r="C1048" s="3">
        <v>2</v>
      </c>
      <c r="D1048" s="3" t="s">
        <v>129</v>
      </c>
      <c r="E1048" s="3">
        <v>3</v>
      </c>
      <c r="F1048" s="3">
        <v>825</v>
      </c>
      <c r="G1048" s="3">
        <v>3.3022304585409201</v>
      </c>
      <c r="H1048" s="3">
        <v>2.0973246528914502</v>
      </c>
      <c r="I1048" s="3">
        <v>1.9542064880248999</v>
      </c>
      <c r="J1048" s="3">
        <v>2.2404428177579998</v>
      </c>
      <c r="K1048" s="3">
        <v>1.27511760779414</v>
      </c>
      <c r="L1048" s="3">
        <v>35.282134016539999</v>
      </c>
      <c r="M1048" s="6" t="s">
        <v>100</v>
      </c>
      <c r="N1048" s="6" t="s">
        <v>173</v>
      </c>
    </row>
    <row r="1049" spans="1:14" x14ac:dyDescent="0.2">
      <c r="A1049" s="5" t="str">
        <f t="shared" si="17"/>
        <v>UpperGI - Liver21996-20004</v>
      </c>
      <c r="B1049" s="3" t="s">
        <v>43</v>
      </c>
      <c r="C1049" s="3">
        <v>2</v>
      </c>
      <c r="D1049" s="3" t="s">
        <v>129</v>
      </c>
      <c r="E1049" s="3">
        <v>4</v>
      </c>
      <c r="F1049" s="3">
        <v>858</v>
      </c>
      <c r="G1049" s="3">
        <v>3.40632448853522</v>
      </c>
      <c r="H1049" s="3">
        <v>2.2428701644149598</v>
      </c>
      <c r="I1049" s="3">
        <v>2.0927923276082399</v>
      </c>
      <c r="J1049" s="3">
        <v>2.3929480012216802</v>
      </c>
      <c r="K1049" s="3">
        <v>1.3636054078222299</v>
      </c>
      <c r="L1049" s="3">
        <v>47.611062478527998</v>
      </c>
      <c r="M1049" s="6" t="s">
        <v>100</v>
      </c>
      <c r="N1049" s="6" t="s">
        <v>173</v>
      </c>
    </row>
    <row r="1050" spans="1:14" x14ac:dyDescent="0.2">
      <c r="A1050" s="5" t="str">
        <f t="shared" si="17"/>
        <v>UpperGI - Liver21996-20005</v>
      </c>
      <c r="B1050" s="3" t="s">
        <v>43</v>
      </c>
      <c r="C1050" s="3">
        <v>2</v>
      </c>
      <c r="D1050" s="3" t="s">
        <v>129</v>
      </c>
      <c r="E1050" s="3">
        <v>5</v>
      </c>
      <c r="F1050" s="3">
        <v>1041</v>
      </c>
      <c r="G1050" s="3">
        <v>4.0576436417542698</v>
      </c>
      <c r="H1050" s="3">
        <v>3.0694663192666201</v>
      </c>
      <c r="I1050" s="3">
        <v>2.8830029278707698</v>
      </c>
      <c r="J1050" s="3">
        <v>3.2559297106624698</v>
      </c>
      <c r="K1050" s="3">
        <v>1.86615388553796</v>
      </c>
      <c r="L1050" s="3">
        <v>94.889723138273993</v>
      </c>
      <c r="M1050" s="6" t="s">
        <v>100</v>
      </c>
      <c r="N1050" s="6" t="s">
        <v>173</v>
      </c>
    </row>
    <row r="1051" spans="1:14" x14ac:dyDescent="0.2">
      <c r="A1051" s="5" t="str">
        <f t="shared" si="17"/>
        <v>UpperGI - Liver21996-20006</v>
      </c>
      <c r="B1051" s="3" t="s">
        <v>43</v>
      </c>
      <c r="C1051" s="3">
        <v>2</v>
      </c>
      <c r="D1051" s="3" t="s">
        <v>129</v>
      </c>
      <c r="E1051" s="3">
        <v>6</v>
      </c>
      <c r="F1051" s="3">
        <v>4001</v>
      </c>
      <c r="G1051" s="3">
        <v>3.1962077143257202</v>
      </c>
      <c r="H1051" s="3">
        <v>2.1321698867471701</v>
      </c>
      <c r="I1051" s="3">
        <v>2.0661015154121598</v>
      </c>
      <c r="J1051" s="3">
        <v>2.19823825808218</v>
      </c>
      <c r="K1051" s="3">
        <v>0</v>
      </c>
      <c r="L1051" s="3">
        <v>184.53932971636601</v>
      </c>
      <c r="M1051" s="6" t="s">
        <v>100</v>
      </c>
      <c r="N1051" s="6" t="s">
        <v>173</v>
      </c>
    </row>
    <row r="1052" spans="1:14" x14ac:dyDescent="0.2">
      <c r="A1052" s="5" t="str">
        <f t="shared" si="17"/>
        <v>UpperGI - Liver22001-20051</v>
      </c>
      <c r="B1052" s="3" t="s">
        <v>47</v>
      </c>
      <c r="C1052" s="3">
        <v>2</v>
      </c>
      <c r="D1052" s="3" t="s">
        <v>129</v>
      </c>
      <c r="E1052" s="3">
        <v>1</v>
      </c>
      <c r="F1052" s="3">
        <v>775</v>
      </c>
      <c r="G1052" s="3">
        <v>3.0804725150702699</v>
      </c>
      <c r="H1052" s="3">
        <v>1.98589368658878</v>
      </c>
      <c r="I1052" s="3">
        <v>1.8460762887226301</v>
      </c>
      <c r="J1052" s="3">
        <v>2.1257110844549398</v>
      </c>
      <c r="K1052" s="3">
        <v>1</v>
      </c>
      <c r="L1052" s="3">
        <v>0</v>
      </c>
      <c r="M1052" s="6" t="s">
        <v>100</v>
      </c>
      <c r="N1052" s="6" t="s">
        <v>173</v>
      </c>
    </row>
    <row r="1053" spans="1:14" x14ac:dyDescent="0.2">
      <c r="A1053" s="5" t="str">
        <f t="shared" si="17"/>
        <v>UpperGI - Liver22001-20052</v>
      </c>
      <c r="B1053" s="3" t="s">
        <v>47</v>
      </c>
      <c r="C1053" s="3">
        <v>2</v>
      </c>
      <c r="D1053" s="3" t="s">
        <v>129</v>
      </c>
      <c r="E1053" s="3">
        <v>2</v>
      </c>
      <c r="F1053" s="3">
        <v>867</v>
      </c>
      <c r="G1053" s="3">
        <v>3.41600444971025</v>
      </c>
      <c r="H1053" s="3">
        <v>2.0425954230651602</v>
      </c>
      <c r="I1053" s="3">
        <v>1.9066298751822</v>
      </c>
      <c r="J1053" s="3">
        <v>2.1785609709481202</v>
      </c>
      <c r="K1053" s="3">
        <v>1.02855225174404</v>
      </c>
      <c r="L1053" s="3">
        <v>-0.480341222354008</v>
      </c>
      <c r="M1053" s="6" t="s">
        <v>100</v>
      </c>
      <c r="N1053" s="6" t="s">
        <v>173</v>
      </c>
    </row>
    <row r="1054" spans="1:14" x14ac:dyDescent="0.2">
      <c r="A1054" s="5" t="str">
        <f t="shared" si="17"/>
        <v>UpperGI - Liver22001-20053</v>
      </c>
      <c r="B1054" s="3" t="s">
        <v>47</v>
      </c>
      <c r="C1054" s="3">
        <v>2</v>
      </c>
      <c r="D1054" s="3" t="s">
        <v>129</v>
      </c>
      <c r="E1054" s="3">
        <v>3</v>
      </c>
      <c r="F1054" s="3">
        <v>964</v>
      </c>
      <c r="G1054" s="3">
        <v>3.7796903202483798</v>
      </c>
      <c r="H1054" s="3">
        <v>2.2127972857759399</v>
      </c>
      <c r="I1054" s="3">
        <v>2.0731092583935302</v>
      </c>
      <c r="J1054" s="3">
        <v>2.3524853131583501</v>
      </c>
      <c r="K1054" s="3">
        <v>1.1142576768935299</v>
      </c>
      <c r="L1054" s="3">
        <v>15.954334090733999</v>
      </c>
      <c r="M1054" s="6" t="s">
        <v>100</v>
      </c>
      <c r="N1054" s="6" t="s">
        <v>173</v>
      </c>
    </row>
    <row r="1055" spans="1:14" x14ac:dyDescent="0.2">
      <c r="A1055" s="5" t="str">
        <f t="shared" si="17"/>
        <v>UpperGI - Liver22001-20054</v>
      </c>
      <c r="B1055" s="3" t="s">
        <v>47</v>
      </c>
      <c r="C1055" s="3">
        <v>2</v>
      </c>
      <c r="D1055" s="3" t="s">
        <v>129</v>
      </c>
      <c r="E1055" s="3">
        <v>4</v>
      </c>
      <c r="F1055" s="3">
        <v>1060</v>
      </c>
      <c r="G1055" s="3">
        <v>4.1355005332844996</v>
      </c>
      <c r="H1055" s="3">
        <v>2.7647662421213801</v>
      </c>
      <c r="I1055" s="3">
        <v>2.5983247667525702</v>
      </c>
      <c r="J1055" s="3">
        <v>2.93120771749019</v>
      </c>
      <c r="K1055" s="3">
        <v>1.39220254376783</v>
      </c>
      <c r="L1055" s="3">
        <v>45.6798670214</v>
      </c>
      <c r="M1055" s="6" t="s">
        <v>100</v>
      </c>
      <c r="N1055" s="6" t="s">
        <v>173</v>
      </c>
    </row>
    <row r="1056" spans="1:14" x14ac:dyDescent="0.2">
      <c r="A1056" s="5" t="str">
        <f t="shared" si="17"/>
        <v>UpperGI - Liver22001-20055</v>
      </c>
      <c r="B1056" s="3" t="s">
        <v>47</v>
      </c>
      <c r="C1056" s="3">
        <v>2</v>
      </c>
      <c r="D1056" s="3" t="s">
        <v>129</v>
      </c>
      <c r="E1056" s="3">
        <v>5</v>
      </c>
      <c r="F1056" s="3">
        <v>1114</v>
      </c>
      <c r="G1056" s="3">
        <v>4.3387002874135803</v>
      </c>
      <c r="H1056" s="3">
        <v>3.3868353279725398</v>
      </c>
      <c r="I1056" s="3">
        <v>3.1879477966366498</v>
      </c>
      <c r="J1056" s="3">
        <v>3.5857228593084298</v>
      </c>
      <c r="K1056" s="3">
        <v>1.7054464450159901</v>
      </c>
      <c r="L1056" s="3">
        <v>83.133637075660005</v>
      </c>
      <c r="M1056" s="6" t="s">
        <v>100</v>
      </c>
      <c r="N1056" s="6" t="s">
        <v>173</v>
      </c>
    </row>
    <row r="1057" spans="1:14" x14ac:dyDescent="0.2">
      <c r="A1057" s="5" t="str">
        <f t="shared" si="17"/>
        <v>UpperGI - Liver22001-20056</v>
      </c>
      <c r="B1057" s="3" t="s">
        <v>47</v>
      </c>
      <c r="C1057" s="3">
        <v>2</v>
      </c>
      <c r="D1057" s="3" t="s">
        <v>129</v>
      </c>
      <c r="E1057" s="3">
        <v>6</v>
      </c>
      <c r="F1057" s="3">
        <v>4780</v>
      </c>
      <c r="G1057" s="3">
        <v>3.7533954487300498</v>
      </c>
      <c r="H1057" s="3">
        <v>2.4350140925719499</v>
      </c>
      <c r="I1057" s="3">
        <v>2.3659831820058401</v>
      </c>
      <c r="J1057" s="3">
        <v>2.5040450031380601</v>
      </c>
      <c r="K1057" s="3">
        <v>0</v>
      </c>
      <c r="L1057" s="3">
        <v>144.28749696544</v>
      </c>
      <c r="M1057" s="6" t="s">
        <v>100</v>
      </c>
      <c r="N1057" s="6" t="s">
        <v>173</v>
      </c>
    </row>
    <row r="1058" spans="1:14" x14ac:dyDescent="0.2">
      <c r="A1058" s="5" t="str">
        <f t="shared" si="17"/>
        <v>UpperGI - Liver22006-20101</v>
      </c>
      <c r="B1058" s="3" t="s">
        <v>48</v>
      </c>
      <c r="C1058" s="3">
        <v>2</v>
      </c>
      <c r="D1058" s="3" t="s">
        <v>129</v>
      </c>
      <c r="E1058" s="3">
        <v>1</v>
      </c>
      <c r="F1058" s="3">
        <v>1011</v>
      </c>
      <c r="G1058" s="3">
        <v>3.90046928316782</v>
      </c>
      <c r="H1058" s="3">
        <v>2.4429195131608701</v>
      </c>
      <c r="I1058" s="3">
        <v>2.2923317604820599</v>
      </c>
      <c r="J1058" s="3">
        <v>2.5935072658396798</v>
      </c>
      <c r="K1058" s="3">
        <v>1</v>
      </c>
      <c r="L1058" s="3">
        <v>0</v>
      </c>
      <c r="M1058" s="6" t="s">
        <v>100</v>
      </c>
      <c r="N1058" s="6" t="s">
        <v>173</v>
      </c>
    </row>
    <row r="1059" spans="1:14" x14ac:dyDescent="0.2">
      <c r="A1059" s="5" t="str">
        <f t="shared" si="17"/>
        <v>UpperGI - Liver22006-20102</v>
      </c>
      <c r="B1059" s="3" t="s">
        <v>48</v>
      </c>
      <c r="C1059" s="3">
        <v>2</v>
      </c>
      <c r="D1059" s="3" t="s">
        <v>129</v>
      </c>
      <c r="E1059" s="3">
        <v>2</v>
      </c>
      <c r="F1059" s="3">
        <v>1159</v>
      </c>
      <c r="G1059" s="3">
        <v>4.43305780546733</v>
      </c>
      <c r="H1059" s="3">
        <v>2.5581266321481002</v>
      </c>
      <c r="I1059" s="3">
        <v>2.4108491358987001</v>
      </c>
      <c r="J1059" s="3">
        <v>2.7054041283974999</v>
      </c>
      <c r="K1059" s="3">
        <v>1.0471596048770999</v>
      </c>
      <c r="L1059" s="3">
        <v>8.9665932911000095</v>
      </c>
      <c r="M1059" s="6" t="s">
        <v>100</v>
      </c>
      <c r="N1059" s="6" t="s">
        <v>173</v>
      </c>
    </row>
    <row r="1060" spans="1:14" x14ac:dyDescent="0.2">
      <c r="A1060" s="5" t="str">
        <f t="shared" si="17"/>
        <v>UpperGI - Liver22006-20103</v>
      </c>
      <c r="B1060" s="3" t="s">
        <v>48</v>
      </c>
      <c r="C1060" s="3">
        <v>2</v>
      </c>
      <c r="D1060" s="3" t="s">
        <v>129</v>
      </c>
      <c r="E1060" s="3">
        <v>3</v>
      </c>
      <c r="F1060" s="3">
        <v>1196</v>
      </c>
      <c r="G1060" s="3">
        <v>4.5660339757213704</v>
      </c>
      <c r="H1060" s="3">
        <v>2.7360358237945301</v>
      </c>
      <c r="I1060" s="3">
        <v>2.58097136740763</v>
      </c>
      <c r="J1060" s="3">
        <v>2.8911002801814298</v>
      </c>
      <c r="K1060" s="3">
        <v>1.1199860695592001</v>
      </c>
      <c r="L1060" s="3">
        <v>20.446961567230002</v>
      </c>
      <c r="M1060" s="6" t="s">
        <v>100</v>
      </c>
      <c r="N1060" s="6" t="s">
        <v>173</v>
      </c>
    </row>
    <row r="1061" spans="1:14" x14ac:dyDescent="0.2">
      <c r="A1061" s="5" t="str">
        <f t="shared" si="17"/>
        <v>UpperGI - Liver22006-20104</v>
      </c>
      <c r="B1061" s="3" t="s">
        <v>48</v>
      </c>
      <c r="C1061" s="3">
        <v>2</v>
      </c>
      <c r="D1061" s="3" t="s">
        <v>129</v>
      </c>
      <c r="E1061" s="3">
        <v>4</v>
      </c>
      <c r="F1061" s="3">
        <v>1213</v>
      </c>
      <c r="G1061" s="3">
        <v>4.6252439024948302</v>
      </c>
      <c r="H1061" s="3">
        <v>3.04664330888146</v>
      </c>
      <c r="I1061" s="3">
        <v>2.8751894428215801</v>
      </c>
      <c r="J1061" s="3">
        <v>3.2180971749413398</v>
      </c>
      <c r="K1061" s="3">
        <v>1.2471320862059201</v>
      </c>
      <c r="L1061" s="3">
        <v>42.911572532557997</v>
      </c>
      <c r="M1061" s="6" t="s">
        <v>100</v>
      </c>
      <c r="N1061" s="6" t="s">
        <v>173</v>
      </c>
    </row>
    <row r="1062" spans="1:14" x14ac:dyDescent="0.2">
      <c r="A1062" s="5" t="str">
        <f t="shared" si="17"/>
        <v>UpperGI - Liver22006-20105</v>
      </c>
      <c r="B1062" s="3" t="s">
        <v>48</v>
      </c>
      <c r="C1062" s="3">
        <v>2</v>
      </c>
      <c r="D1062" s="3" t="s">
        <v>129</v>
      </c>
      <c r="E1062" s="3">
        <v>5</v>
      </c>
      <c r="F1062" s="3">
        <v>1351</v>
      </c>
      <c r="G1062" s="3">
        <v>5.1454135379524502</v>
      </c>
      <c r="H1062" s="3">
        <v>4.1693860091422499</v>
      </c>
      <c r="I1062" s="3">
        <v>3.9470547632972499</v>
      </c>
      <c r="J1062" s="3">
        <v>4.3917172549872499</v>
      </c>
      <c r="K1062" s="3">
        <v>1.70672262703716</v>
      </c>
      <c r="L1062" s="3">
        <v>105.29992611889</v>
      </c>
      <c r="M1062" s="6" t="s">
        <v>100</v>
      </c>
      <c r="N1062" s="6" t="s">
        <v>173</v>
      </c>
    </row>
    <row r="1063" spans="1:14" x14ac:dyDescent="0.2">
      <c r="A1063" s="5" t="str">
        <f t="shared" si="17"/>
        <v>UpperGI - Liver22006-20106</v>
      </c>
      <c r="B1063" s="3" t="s">
        <v>48</v>
      </c>
      <c r="C1063" s="3">
        <v>2</v>
      </c>
      <c r="D1063" s="3" t="s">
        <v>129</v>
      </c>
      <c r="E1063" s="3">
        <v>6</v>
      </c>
      <c r="F1063" s="3">
        <v>5930</v>
      </c>
      <c r="G1063" s="3">
        <v>4.5357236693955496</v>
      </c>
      <c r="H1063" s="3">
        <v>2.9222988661940499</v>
      </c>
      <c r="I1063" s="3">
        <v>2.8479193491261698</v>
      </c>
      <c r="J1063" s="3">
        <v>2.9966783832619299</v>
      </c>
      <c r="K1063" s="3">
        <v>0</v>
      </c>
      <c r="L1063" s="3">
        <v>177.62505350977801</v>
      </c>
      <c r="M1063" s="6" t="s">
        <v>100</v>
      </c>
      <c r="N1063" s="6" t="s">
        <v>173</v>
      </c>
    </row>
    <row r="1064" spans="1:14" x14ac:dyDescent="0.2">
      <c r="A1064" s="5" t="str">
        <f t="shared" si="17"/>
        <v>UpperGI - Liver31996-20001</v>
      </c>
      <c r="B1064" s="3" t="s">
        <v>43</v>
      </c>
      <c r="C1064" s="3">
        <v>3</v>
      </c>
      <c r="D1064" s="3" t="s">
        <v>129</v>
      </c>
      <c r="E1064" s="3">
        <v>1</v>
      </c>
      <c r="F1064" s="3">
        <v>1518</v>
      </c>
      <c r="G1064" s="3">
        <v>3.1565604711418098</v>
      </c>
      <c r="H1064" s="3">
        <v>2.4349934786338001</v>
      </c>
      <c r="I1064" s="3">
        <v>2.3124985841297101</v>
      </c>
      <c r="J1064" s="3">
        <v>2.5574883731378901</v>
      </c>
      <c r="K1064" s="3">
        <v>1</v>
      </c>
      <c r="L1064" s="3">
        <v>0</v>
      </c>
      <c r="M1064" s="6" t="s">
        <v>100</v>
      </c>
      <c r="N1064" s="6" t="s">
        <v>173</v>
      </c>
    </row>
    <row r="1065" spans="1:14" x14ac:dyDescent="0.2">
      <c r="A1065" s="5" t="str">
        <f t="shared" si="17"/>
        <v>UpperGI - Liver31996-20002</v>
      </c>
      <c r="B1065" s="3" t="s">
        <v>43</v>
      </c>
      <c r="C1065" s="3">
        <v>3</v>
      </c>
      <c r="D1065" s="3" t="s">
        <v>129</v>
      </c>
      <c r="E1065" s="3">
        <v>2</v>
      </c>
      <c r="F1065" s="3">
        <v>1714</v>
      </c>
      <c r="G1065" s="3">
        <v>3.5357521894021202</v>
      </c>
      <c r="H1065" s="3">
        <v>2.5685902967579102</v>
      </c>
      <c r="I1065" s="3">
        <v>2.4469869577140999</v>
      </c>
      <c r="J1065" s="3">
        <v>2.69019363580172</v>
      </c>
      <c r="K1065" s="3">
        <v>1.0548653699882</v>
      </c>
      <c r="L1065" s="3">
        <v>22.185709952522</v>
      </c>
      <c r="M1065" s="6" t="s">
        <v>100</v>
      </c>
      <c r="N1065" s="6" t="s">
        <v>173</v>
      </c>
    </row>
    <row r="1066" spans="1:14" x14ac:dyDescent="0.2">
      <c r="A1066" s="5" t="str">
        <f t="shared" si="17"/>
        <v>UpperGI - Liver31996-20003</v>
      </c>
      <c r="B1066" s="3" t="s">
        <v>43</v>
      </c>
      <c r="C1066" s="3">
        <v>3</v>
      </c>
      <c r="D1066" s="3" t="s">
        <v>129</v>
      </c>
      <c r="E1066" s="3">
        <v>3</v>
      </c>
      <c r="F1066" s="3">
        <v>1952</v>
      </c>
      <c r="G1066" s="3">
        <v>4.0114066155534296</v>
      </c>
      <c r="H1066" s="3">
        <v>2.94937835174622</v>
      </c>
      <c r="I1066" s="3">
        <v>2.8185365087220902</v>
      </c>
      <c r="J1066" s="3">
        <v>3.0802201947703498</v>
      </c>
      <c r="K1066" s="3">
        <v>1.21124692021805</v>
      </c>
      <c r="L1066" s="3">
        <v>71.617414554000007</v>
      </c>
      <c r="M1066" s="6" t="s">
        <v>100</v>
      </c>
      <c r="N1066" s="6" t="s">
        <v>173</v>
      </c>
    </row>
    <row r="1067" spans="1:14" x14ac:dyDescent="0.2">
      <c r="A1067" s="5" t="str">
        <f t="shared" si="17"/>
        <v>UpperGI - Liver31996-20004</v>
      </c>
      <c r="B1067" s="3" t="s">
        <v>43</v>
      </c>
      <c r="C1067" s="3">
        <v>3</v>
      </c>
      <c r="D1067" s="3" t="s">
        <v>129</v>
      </c>
      <c r="E1067" s="3">
        <v>4</v>
      </c>
      <c r="F1067" s="3">
        <v>2130</v>
      </c>
      <c r="G1067" s="3">
        <v>4.34732586495406</v>
      </c>
      <c r="H1067" s="3">
        <v>3.42066358568086</v>
      </c>
      <c r="I1067" s="3">
        <v>3.27539335235645</v>
      </c>
      <c r="J1067" s="3">
        <v>3.5659338190052701</v>
      </c>
      <c r="K1067" s="3">
        <v>1.4047937358748399</v>
      </c>
      <c r="L1067" s="3">
        <v>122.740376580578</v>
      </c>
      <c r="M1067" s="6" t="s">
        <v>100</v>
      </c>
      <c r="N1067" s="6" t="s">
        <v>173</v>
      </c>
    </row>
    <row r="1068" spans="1:14" x14ac:dyDescent="0.2">
      <c r="A1068" s="5" t="str">
        <f t="shared" si="17"/>
        <v>UpperGI - Liver31996-20005</v>
      </c>
      <c r="B1068" s="3" t="s">
        <v>43</v>
      </c>
      <c r="C1068" s="3">
        <v>3</v>
      </c>
      <c r="D1068" s="3" t="s">
        <v>129</v>
      </c>
      <c r="E1068" s="3">
        <v>5</v>
      </c>
      <c r="F1068" s="3">
        <v>2586</v>
      </c>
      <c r="G1068" s="3">
        <v>5.1705379786811498</v>
      </c>
      <c r="H1068" s="3">
        <v>4.56595556574299</v>
      </c>
      <c r="I1068" s="3">
        <v>4.3899714412775204</v>
      </c>
      <c r="J1068" s="3">
        <v>4.7419396902084596</v>
      </c>
      <c r="K1068" s="3">
        <v>1.8751407779148599</v>
      </c>
      <c r="L1068" s="3">
        <v>237.78279743092401</v>
      </c>
      <c r="M1068" s="6" t="s">
        <v>100</v>
      </c>
      <c r="N1068" s="6" t="s">
        <v>173</v>
      </c>
    </row>
    <row r="1069" spans="1:14" x14ac:dyDescent="0.2">
      <c r="A1069" s="5" t="str">
        <f t="shared" si="17"/>
        <v>UpperGI - Liver31996-20006</v>
      </c>
      <c r="B1069" s="3" t="s">
        <v>43</v>
      </c>
      <c r="C1069" s="3">
        <v>3</v>
      </c>
      <c r="D1069" s="3" t="s">
        <v>129</v>
      </c>
      <c r="E1069" s="3">
        <v>6</v>
      </c>
      <c r="F1069" s="3">
        <v>9900</v>
      </c>
      <c r="G1069" s="3">
        <v>4.05343032042936</v>
      </c>
      <c r="H1069" s="3">
        <v>3.1549170745408799</v>
      </c>
      <c r="I1069" s="3">
        <v>3.0927691796480401</v>
      </c>
      <c r="J1069" s="3">
        <v>3.2170649694337201</v>
      </c>
      <c r="K1069" s="3">
        <v>0</v>
      </c>
      <c r="L1069" s="3">
        <v>454.32629851802403</v>
      </c>
      <c r="M1069" s="6" t="s">
        <v>100</v>
      </c>
      <c r="N1069" s="6" t="s">
        <v>173</v>
      </c>
    </row>
    <row r="1070" spans="1:14" x14ac:dyDescent="0.2">
      <c r="A1070" s="5" t="str">
        <f t="shared" si="17"/>
        <v>UpperGI - Liver32001-20051</v>
      </c>
      <c r="B1070" s="3" t="s">
        <v>47</v>
      </c>
      <c r="C1070" s="3">
        <v>3</v>
      </c>
      <c r="D1070" s="3" t="s">
        <v>129</v>
      </c>
      <c r="E1070" s="3">
        <v>1</v>
      </c>
      <c r="F1070" s="3">
        <v>2057</v>
      </c>
      <c r="G1070" s="3">
        <v>4.13210000292682</v>
      </c>
      <c r="H1070" s="3">
        <v>3.0018384879414701</v>
      </c>
      <c r="I1070" s="3">
        <v>2.8721127209501298</v>
      </c>
      <c r="J1070" s="3">
        <v>3.13156425493281</v>
      </c>
      <c r="K1070" s="3">
        <v>1</v>
      </c>
      <c r="L1070" s="3">
        <v>0</v>
      </c>
      <c r="M1070" s="6" t="s">
        <v>100</v>
      </c>
      <c r="N1070" s="6" t="s">
        <v>173</v>
      </c>
    </row>
    <row r="1071" spans="1:14" x14ac:dyDescent="0.2">
      <c r="A1071" s="5" t="str">
        <f t="shared" si="17"/>
        <v>UpperGI - Liver32001-20052</v>
      </c>
      <c r="B1071" s="3" t="s">
        <v>47</v>
      </c>
      <c r="C1071" s="3">
        <v>3</v>
      </c>
      <c r="D1071" s="3" t="s">
        <v>129</v>
      </c>
      <c r="E1071" s="3">
        <v>2</v>
      </c>
      <c r="F1071" s="3">
        <v>2222</v>
      </c>
      <c r="G1071" s="3">
        <v>4.4629089883509199</v>
      </c>
      <c r="H1071" s="3">
        <v>3.05508807503946</v>
      </c>
      <c r="I1071" s="3">
        <v>2.9280576418540298</v>
      </c>
      <c r="J1071" s="3">
        <v>3.1821185082248902</v>
      </c>
      <c r="K1071" s="3">
        <v>1.01773899139207</v>
      </c>
      <c r="L1071" s="3">
        <v>-3.3171670947540099</v>
      </c>
      <c r="M1071" s="6" t="s">
        <v>100</v>
      </c>
      <c r="N1071" s="6" t="s">
        <v>173</v>
      </c>
    </row>
    <row r="1072" spans="1:14" x14ac:dyDescent="0.2">
      <c r="A1072" s="5" t="str">
        <f t="shared" si="17"/>
        <v>UpperGI - Liver32001-20053</v>
      </c>
      <c r="B1072" s="3" t="s">
        <v>47</v>
      </c>
      <c r="C1072" s="3">
        <v>3</v>
      </c>
      <c r="D1072" s="3" t="s">
        <v>129</v>
      </c>
      <c r="E1072" s="3">
        <v>3</v>
      </c>
      <c r="F1072" s="3">
        <v>2372</v>
      </c>
      <c r="G1072" s="3">
        <v>4.7594209044842</v>
      </c>
      <c r="H1072" s="3">
        <v>3.3221945712330099</v>
      </c>
      <c r="I1072" s="3">
        <v>3.18849691523506</v>
      </c>
      <c r="J1072" s="3">
        <v>3.4558922272309598</v>
      </c>
      <c r="K1072" s="3">
        <v>1.1067199599773401</v>
      </c>
      <c r="L1072" s="3">
        <v>29.58237096933</v>
      </c>
      <c r="M1072" s="6" t="s">
        <v>100</v>
      </c>
      <c r="N1072" s="6" t="s">
        <v>173</v>
      </c>
    </row>
    <row r="1073" spans="1:14" x14ac:dyDescent="0.2">
      <c r="A1073" s="5" t="str">
        <f t="shared" si="17"/>
        <v>UpperGI - Liver32001-20054</v>
      </c>
      <c r="B1073" s="3" t="s">
        <v>47</v>
      </c>
      <c r="C1073" s="3">
        <v>3</v>
      </c>
      <c r="D1073" s="3" t="s">
        <v>129</v>
      </c>
      <c r="E1073" s="3">
        <v>4</v>
      </c>
      <c r="F1073" s="3">
        <v>2575</v>
      </c>
      <c r="G1073" s="3">
        <v>5.1503543443788899</v>
      </c>
      <c r="H1073" s="3">
        <v>4.0132651016485203</v>
      </c>
      <c r="I1073" s="3">
        <v>3.8582531075055</v>
      </c>
      <c r="J1073" s="3">
        <v>4.1682770957915398</v>
      </c>
      <c r="K1073" s="3">
        <v>1.33693572048263</v>
      </c>
      <c r="L1073" s="3">
        <v>103.16153672593001</v>
      </c>
      <c r="M1073" s="6" t="s">
        <v>100</v>
      </c>
      <c r="N1073" s="6" t="s">
        <v>173</v>
      </c>
    </row>
    <row r="1074" spans="1:14" x14ac:dyDescent="0.2">
      <c r="A1074" s="5" t="str">
        <f t="shared" si="17"/>
        <v>UpperGI - Liver32001-20055</v>
      </c>
      <c r="B1074" s="3" t="s">
        <v>47</v>
      </c>
      <c r="C1074" s="3">
        <v>3</v>
      </c>
      <c r="D1074" s="3" t="s">
        <v>129</v>
      </c>
      <c r="E1074" s="3">
        <v>5</v>
      </c>
      <c r="F1074" s="3">
        <v>2915</v>
      </c>
      <c r="G1074" s="3">
        <v>5.8153902277464402</v>
      </c>
      <c r="H1074" s="3">
        <v>5.3825116966866799</v>
      </c>
      <c r="I1074" s="3">
        <v>5.18711294986627</v>
      </c>
      <c r="J1074" s="3">
        <v>5.5779104435070899</v>
      </c>
      <c r="K1074" s="3">
        <v>1.7930717186512499</v>
      </c>
      <c r="L1074" s="3">
        <v>235.60726060431401</v>
      </c>
      <c r="M1074" s="6" t="s">
        <v>100</v>
      </c>
      <c r="N1074" s="6" t="s">
        <v>173</v>
      </c>
    </row>
    <row r="1075" spans="1:14" x14ac:dyDescent="0.2">
      <c r="A1075" s="5" t="str">
        <f t="shared" si="17"/>
        <v>UpperGI - Liver32001-20056</v>
      </c>
      <c r="B1075" s="3" t="s">
        <v>47</v>
      </c>
      <c r="C1075" s="3">
        <v>3</v>
      </c>
      <c r="D1075" s="3" t="s">
        <v>129</v>
      </c>
      <c r="E1075" s="3">
        <v>6</v>
      </c>
      <c r="F1075" s="3">
        <v>12141</v>
      </c>
      <c r="G1075" s="3">
        <v>4.8655607610273996</v>
      </c>
      <c r="H1075" s="3">
        <v>3.6721540323562301</v>
      </c>
      <c r="I1075" s="3">
        <v>3.60683349757671</v>
      </c>
      <c r="J1075" s="3">
        <v>3.7374745671357501</v>
      </c>
      <c r="K1075" s="3">
        <v>0</v>
      </c>
      <c r="L1075" s="3">
        <v>365.03400120482002</v>
      </c>
      <c r="M1075" s="6" t="s">
        <v>100</v>
      </c>
      <c r="N1075" s="6" t="s">
        <v>173</v>
      </c>
    </row>
    <row r="1076" spans="1:14" x14ac:dyDescent="0.2">
      <c r="A1076" s="5" t="str">
        <f t="shared" si="17"/>
        <v>UpperGI - Liver32006-20101</v>
      </c>
      <c r="B1076" s="3" t="s">
        <v>48</v>
      </c>
      <c r="C1076" s="3">
        <v>3</v>
      </c>
      <c r="D1076" s="3" t="s">
        <v>129</v>
      </c>
      <c r="E1076" s="3">
        <v>1</v>
      </c>
      <c r="F1076" s="3">
        <v>2639</v>
      </c>
      <c r="G1076" s="3">
        <v>5.1279089759043099</v>
      </c>
      <c r="H1076" s="3">
        <v>3.4915713031601299</v>
      </c>
      <c r="I1076" s="3">
        <v>3.3583550263392099</v>
      </c>
      <c r="J1076" s="3">
        <v>3.6247875799810498</v>
      </c>
      <c r="K1076" s="3">
        <v>1</v>
      </c>
      <c r="L1076" s="3">
        <v>0</v>
      </c>
      <c r="M1076" s="6" t="s">
        <v>100</v>
      </c>
      <c r="N1076" s="6" t="s">
        <v>173</v>
      </c>
    </row>
    <row r="1077" spans="1:14" x14ac:dyDescent="0.2">
      <c r="A1077" s="5" t="str">
        <f t="shared" si="17"/>
        <v>UpperGI - Liver32006-20102</v>
      </c>
      <c r="B1077" s="3" t="s">
        <v>48</v>
      </c>
      <c r="C1077" s="3">
        <v>3</v>
      </c>
      <c r="D1077" s="3" t="s">
        <v>129</v>
      </c>
      <c r="E1077" s="3">
        <v>2</v>
      </c>
      <c r="F1077" s="3">
        <v>3059</v>
      </c>
      <c r="G1077" s="3">
        <v>5.9422760813325297</v>
      </c>
      <c r="H1077" s="3">
        <v>3.8298921898090201</v>
      </c>
      <c r="I1077" s="3">
        <v>3.6941693675970302</v>
      </c>
      <c r="J1077" s="3">
        <v>3.9656150120210101</v>
      </c>
      <c r="K1077" s="3">
        <v>1.0968964564300001</v>
      </c>
      <c r="L1077" s="3">
        <v>44.511105912966002</v>
      </c>
      <c r="M1077" s="6" t="s">
        <v>100</v>
      </c>
      <c r="N1077" s="6" t="s">
        <v>173</v>
      </c>
    </row>
    <row r="1078" spans="1:14" x14ac:dyDescent="0.2">
      <c r="A1078" s="5" t="str">
        <f t="shared" si="17"/>
        <v>UpperGI - Liver32006-20103</v>
      </c>
      <c r="B1078" s="3" t="s">
        <v>48</v>
      </c>
      <c r="C1078" s="3">
        <v>3</v>
      </c>
      <c r="D1078" s="3" t="s">
        <v>129</v>
      </c>
      <c r="E1078" s="3">
        <v>3</v>
      </c>
      <c r="F1078" s="3">
        <v>3205</v>
      </c>
      <c r="G1078" s="3">
        <v>6.2270697385763398</v>
      </c>
      <c r="H1078" s="3">
        <v>4.28222438301853</v>
      </c>
      <c r="I1078" s="3">
        <v>4.1339686575053998</v>
      </c>
      <c r="J1078" s="3">
        <v>4.4304801085316603</v>
      </c>
      <c r="K1078" s="3">
        <v>1.2264462075120199</v>
      </c>
      <c r="L1078" s="3">
        <v>96.146977552082006</v>
      </c>
      <c r="M1078" s="6" t="s">
        <v>100</v>
      </c>
      <c r="N1078" s="6" t="s">
        <v>173</v>
      </c>
    </row>
    <row r="1079" spans="1:14" x14ac:dyDescent="0.2">
      <c r="A1079" s="5" t="str">
        <f t="shared" si="17"/>
        <v>UpperGI - Liver32006-20104</v>
      </c>
      <c r="B1079" s="3" t="s">
        <v>48</v>
      </c>
      <c r="C1079" s="3">
        <v>3</v>
      </c>
      <c r="D1079" s="3" t="s">
        <v>129</v>
      </c>
      <c r="E1079" s="3">
        <v>4</v>
      </c>
      <c r="F1079" s="3">
        <v>3323</v>
      </c>
      <c r="G1079" s="3">
        <v>6.4538105556256999</v>
      </c>
      <c r="H1079" s="3">
        <v>5.0269446491795398</v>
      </c>
      <c r="I1079" s="3">
        <v>4.8560238148802402</v>
      </c>
      <c r="J1079" s="3">
        <v>5.1978654834788403</v>
      </c>
      <c r="K1079" s="3">
        <v>1.4397370732855399</v>
      </c>
      <c r="L1079" s="3">
        <v>174.06266589180601</v>
      </c>
      <c r="M1079" s="6" t="s">
        <v>100</v>
      </c>
      <c r="N1079" s="6" t="s">
        <v>173</v>
      </c>
    </row>
    <row r="1080" spans="1:14" x14ac:dyDescent="0.2">
      <c r="A1080" s="5" t="str">
        <f t="shared" si="17"/>
        <v>UpperGI - Liver32006-20105</v>
      </c>
      <c r="B1080" s="3" t="s">
        <v>48</v>
      </c>
      <c r="C1080" s="3">
        <v>3</v>
      </c>
      <c r="D1080" s="3" t="s">
        <v>129</v>
      </c>
      <c r="E1080" s="3">
        <v>5</v>
      </c>
      <c r="F1080" s="3">
        <v>3689</v>
      </c>
      <c r="G1080" s="3">
        <v>7.1660774482998804</v>
      </c>
      <c r="H1080" s="3">
        <v>6.7517369687778803</v>
      </c>
      <c r="I1080" s="3">
        <v>6.53385702294291</v>
      </c>
      <c r="J1080" s="3">
        <v>6.9696169146128497</v>
      </c>
      <c r="K1080" s="3">
        <v>1.9337244989575499</v>
      </c>
      <c r="L1080" s="3">
        <v>331.62240239146001</v>
      </c>
      <c r="M1080" s="6" t="s">
        <v>100</v>
      </c>
      <c r="N1080" s="6" t="s">
        <v>173</v>
      </c>
    </row>
    <row r="1081" spans="1:14" x14ac:dyDescent="0.2">
      <c r="A1081" s="5" t="str">
        <f t="shared" si="17"/>
        <v>UpperGI - Liver32006-20106</v>
      </c>
      <c r="B1081" s="3" t="s">
        <v>48</v>
      </c>
      <c r="C1081" s="3">
        <v>3</v>
      </c>
      <c r="D1081" s="3" t="s">
        <v>129</v>
      </c>
      <c r="E1081" s="3">
        <v>6</v>
      </c>
      <c r="F1081" s="3">
        <v>15915</v>
      </c>
      <c r="G1081" s="3">
        <v>6.1835000316615396</v>
      </c>
      <c r="H1081" s="3">
        <v>4.5435925127352501</v>
      </c>
      <c r="I1081" s="3">
        <v>4.4730010590983698</v>
      </c>
      <c r="J1081" s="3">
        <v>4.6141839663721296</v>
      </c>
      <c r="K1081" s="3">
        <v>0</v>
      </c>
      <c r="L1081" s="3">
        <v>646.34315174831409</v>
      </c>
      <c r="M1081" s="6" t="s">
        <v>100</v>
      </c>
      <c r="N1081" s="6" t="s">
        <v>173</v>
      </c>
    </row>
    <row r="1082" spans="1:14" x14ac:dyDescent="0.2">
      <c r="A1082" s="5" t="str">
        <f t="shared" si="17"/>
        <v>Respiratory - Lung11996-20001</v>
      </c>
      <c r="B1082" s="3" t="s">
        <v>43</v>
      </c>
      <c r="C1082" s="3">
        <v>1</v>
      </c>
      <c r="D1082" s="3" t="s">
        <v>132</v>
      </c>
      <c r="E1082" s="3">
        <v>1</v>
      </c>
      <c r="F1082" s="3">
        <v>12787</v>
      </c>
      <c r="G1082" s="3">
        <v>54.226936016541103</v>
      </c>
      <c r="H1082" s="3">
        <v>45.447589392519902</v>
      </c>
      <c r="I1082" s="3">
        <v>44.659849950087299</v>
      </c>
      <c r="J1082" s="3">
        <v>46.235328834952497</v>
      </c>
      <c r="K1082" s="3">
        <v>1</v>
      </c>
      <c r="L1082" s="3">
        <v>0</v>
      </c>
      <c r="M1082" s="6" t="s">
        <v>100</v>
      </c>
      <c r="N1082" s="6" t="s">
        <v>182</v>
      </c>
    </row>
    <row r="1083" spans="1:14" x14ac:dyDescent="0.2">
      <c r="A1083" s="5" t="str">
        <f t="shared" si="17"/>
        <v>Respiratory - Lung11996-20002</v>
      </c>
      <c r="B1083" s="3" t="s">
        <v>43</v>
      </c>
      <c r="C1083" s="3">
        <v>1</v>
      </c>
      <c r="D1083" s="3" t="s">
        <v>132</v>
      </c>
      <c r="E1083" s="3">
        <v>2</v>
      </c>
      <c r="F1083" s="3">
        <v>16713</v>
      </c>
      <c r="G1083" s="3">
        <v>70.718090096192299</v>
      </c>
      <c r="H1083" s="3">
        <v>56.616558065359797</v>
      </c>
      <c r="I1083" s="3">
        <v>55.758192418429203</v>
      </c>
      <c r="J1083" s="3">
        <v>57.474923712290398</v>
      </c>
      <c r="K1083" s="3">
        <v>1.24575491950467</v>
      </c>
      <c r="L1083" s="3">
        <v>648.73490821272003</v>
      </c>
      <c r="M1083" s="6" t="s">
        <v>100</v>
      </c>
      <c r="N1083" s="6" t="s">
        <v>182</v>
      </c>
    </row>
    <row r="1084" spans="1:14" x14ac:dyDescent="0.2">
      <c r="A1084" s="5" t="str">
        <f t="shared" si="17"/>
        <v>Respiratory - Lung11996-20003</v>
      </c>
      <c r="B1084" s="3" t="s">
        <v>43</v>
      </c>
      <c r="C1084" s="3">
        <v>1</v>
      </c>
      <c r="D1084" s="3" t="s">
        <v>132</v>
      </c>
      <c r="E1084" s="3">
        <v>3</v>
      </c>
      <c r="F1084" s="3">
        <v>19818</v>
      </c>
      <c r="G1084" s="3">
        <v>83.697519748294198</v>
      </c>
      <c r="H1084" s="3">
        <v>68.304322862884703</v>
      </c>
      <c r="I1084" s="3">
        <v>67.353336367724907</v>
      </c>
      <c r="J1084" s="3">
        <v>69.255309358044499</v>
      </c>
      <c r="K1084" s="3">
        <v>1.5029251006683</v>
      </c>
      <c r="L1084" s="3">
        <v>1312.91668460048</v>
      </c>
      <c r="M1084" s="6" t="s">
        <v>100</v>
      </c>
      <c r="N1084" s="6" t="s">
        <v>182</v>
      </c>
    </row>
    <row r="1085" spans="1:14" x14ac:dyDescent="0.2">
      <c r="A1085" s="5" t="str">
        <f t="shared" si="17"/>
        <v>Respiratory - Lung11996-20004</v>
      </c>
      <c r="B1085" s="3" t="s">
        <v>43</v>
      </c>
      <c r="C1085" s="3">
        <v>1</v>
      </c>
      <c r="D1085" s="3" t="s">
        <v>132</v>
      </c>
      <c r="E1085" s="3">
        <v>4</v>
      </c>
      <c r="F1085" s="3">
        <v>23020</v>
      </c>
      <c r="G1085" s="3">
        <v>96.693449464042303</v>
      </c>
      <c r="H1085" s="3">
        <v>84.962691300207794</v>
      </c>
      <c r="I1085" s="3">
        <v>83.865122703884495</v>
      </c>
      <c r="J1085" s="3">
        <v>86.060259896531207</v>
      </c>
      <c r="K1085" s="3">
        <v>1.86946529916923</v>
      </c>
      <c r="L1085" s="3">
        <v>2119.3453008020601</v>
      </c>
      <c r="M1085" s="6" t="s">
        <v>100</v>
      </c>
      <c r="N1085" s="6" t="s">
        <v>182</v>
      </c>
    </row>
    <row r="1086" spans="1:14" x14ac:dyDescent="0.2">
      <c r="A1086" s="5" t="str">
        <f t="shared" si="17"/>
        <v>Respiratory - Lung11996-20005</v>
      </c>
      <c r="B1086" s="3" t="s">
        <v>43</v>
      </c>
      <c r="C1086" s="3">
        <v>1</v>
      </c>
      <c r="D1086" s="3" t="s">
        <v>132</v>
      </c>
      <c r="E1086" s="3">
        <v>5</v>
      </c>
      <c r="F1086" s="3">
        <v>26981</v>
      </c>
      <c r="G1086" s="3">
        <v>110.764652557136</v>
      </c>
      <c r="H1086" s="3">
        <v>108.860945242253</v>
      </c>
      <c r="I1086" s="3">
        <v>107.561975151593</v>
      </c>
      <c r="J1086" s="3">
        <v>110.159915332913</v>
      </c>
      <c r="K1086" s="3">
        <v>2.3953073572736101</v>
      </c>
      <c r="L1086" s="3">
        <v>3115.3210033535202</v>
      </c>
      <c r="M1086" s="6" t="s">
        <v>100</v>
      </c>
      <c r="N1086" s="6" t="s">
        <v>182</v>
      </c>
    </row>
    <row r="1087" spans="1:14" x14ac:dyDescent="0.2">
      <c r="A1087" s="5" t="str">
        <f t="shared" si="17"/>
        <v>Respiratory - Lung11996-20006</v>
      </c>
      <c r="B1087" s="3" t="s">
        <v>43</v>
      </c>
      <c r="C1087" s="3">
        <v>1</v>
      </c>
      <c r="D1087" s="3" t="s">
        <v>132</v>
      </c>
      <c r="E1087" s="3">
        <v>6</v>
      </c>
      <c r="F1087" s="3">
        <v>99319</v>
      </c>
      <c r="G1087" s="3">
        <v>83.420701131006993</v>
      </c>
      <c r="H1087" s="3">
        <v>71.808942499525998</v>
      </c>
      <c r="I1087" s="3">
        <v>71.362342792981593</v>
      </c>
      <c r="J1087" s="3">
        <v>72.255542206070402</v>
      </c>
      <c r="K1087" s="3">
        <v>0</v>
      </c>
      <c r="L1087" s="3">
        <v>7196.3178969687797</v>
      </c>
      <c r="M1087" s="6" t="s">
        <v>100</v>
      </c>
      <c r="N1087" s="6" t="s">
        <v>182</v>
      </c>
    </row>
    <row r="1088" spans="1:14" x14ac:dyDescent="0.2">
      <c r="A1088" s="5" t="str">
        <f t="shared" si="17"/>
        <v>Respiratory - Lung12001-20051</v>
      </c>
      <c r="B1088" s="3" t="s">
        <v>47</v>
      </c>
      <c r="C1088" s="3">
        <v>1</v>
      </c>
      <c r="D1088" s="3" t="s">
        <v>132</v>
      </c>
      <c r="E1088" s="3">
        <v>1</v>
      </c>
      <c r="F1088" s="3">
        <v>12619</v>
      </c>
      <c r="G1088" s="3">
        <v>51.249862676441701</v>
      </c>
      <c r="H1088" s="3">
        <v>40.550846502465802</v>
      </c>
      <c r="I1088" s="3">
        <v>39.843318674707199</v>
      </c>
      <c r="J1088" s="3">
        <v>41.258374330224399</v>
      </c>
      <c r="K1088" s="3">
        <v>1</v>
      </c>
      <c r="L1088" s="3">
        <v>0</v>
      </c>
      <c r="M1088" s="6" t="s">
        <v>100</v>
      </c>
      <c r="N1088" s="6" t="s">
        <v>182</v>
      </c>
    </row>
    <row r="1089" spans="1:14" x14ac:dyDescent="0.2">
      <c r="A1089" s="5" t="str">
        <f t="shared" si="17"/>
        <v>Respiratory - Lung12001-20052</v>
      </c>
      <c r="B1089" s="3" t="s">
        <v>47</v>
      </c>
      <c r="C1089" s="3">
        <v>1</v>
      </c>
      <c r="D1089" s="3" t="s">
        <v>132</v>
      </c>
      <c r="E1089" s="3">
        <v>2</v>
      </c>
      <c r="F1089" s="3">
        <v>15992</v>
      </c>
      <c r="G1089" s="3">
        <v>65.520508447667495</v>
      </c>
      <c r="H1089" s="3">
        <v>48.588229447074902</v>
      </c>
      <c r="I1089" s="3">
        <v>47.835158740473602</v>
      </c>
      <c r="J1089" s="3">
        <v>49.341300153676201</v>
      </c>
      <c r="K1089" s="3">
        <v>1.19820505952004</v>
      </c>
      <c r="L1089" s="3">
        <v>510.10466865008402</v>
      </c>
      <c r="M1089" s="6" t="s">
        <v>100</v>
      </c>
      <c r="N1089" s="6" t="s">
        <v>182</v>
      </c>
    </row>
    <row r="1090" spans="1:14" x14ac:dyDescent="0.2">
      <c r="A1090" s="5" t="str">
        <f t="shared" si="17"/>
        <v>Respiratory - Lung12001-20053</v>
      </c>
      <c r="B1090" s="3" t="s">
        <v>47</v>
      </c>
      <c r="C1090" s="3">
        <v>1</v>
      </c>
      <c r="D1090" s="3" t="s">
        <v>132</v>
      </c>
      <c r="E1090" s="3">
        <v>3</v>
      </c>
      <c r="F1090" s="3">
        <v>18551</v>
      </c>
      <c r="G1090" s="3">
        <v>76.237212924317902</v>
      </c>
      <c r="H1090" s="3">
        <v>58.697219369461003</v>
      </c>
      <c r="I1090" s="3">
        <v>57.852543793154503</v>
      </c>
      <c r="J1090" s="3">
        <v>59.541894945767503</v>
      </c>
      <c r="K1090" s="3">
        <v>1.4474967708970401</v>
      </c>
      <c r="L1090" s="3">
        <v>1106.5873230879199</v>
      </c>
      <c r="M1090" s="6" t="s">
        <v>100</v>
      </c>
      <c r="N1090" s="6" t="s">
        <v>182</v>
      </c>
    </row>
    <row r="1091" spans="1:14" x14ac:dyDescent="0.2">
      <c r="A1091" s="5" t="str">
        <f t="shared" si="17"/>
        <v>Respiratory - Lung12001-20054</v>
      </c>
      <c r="B1091" s="3" t="s">
        <v>47</v>
      </c>
      <c r="C1091" s="3">
        <v>1</v>
      </c>
      <c r="D1091" s="3" t="s">
        <v>132</v>
      </c>
      <c r="E1091" s="3">
        <v>4</v>
      </c>
      <c r="F1091" s="3">
        <v>21486</v>
      </c>
      <c r="G1091" s="3">
        <v>88.184456633776904</v>
      </c>
      <c r="H1091" s="3">
        <v>75.547872985385496</v>
      </c>
      <c r="I1091" s="3">
        <v>74.537688888671596</v>
      </c>
      <c r="J1091" s="3">
        <v>76.558057082099396</v>
      </c>
      <c r="K1091" s="3">
        <v>1.8630405898133799</v>
      </c>
      <c r="L1091" s="3">
        <v>1939.4260637587699</v>
      </c>
      <c r="M1091" s="6" t="s">
        <v>100</v>
      </c>
      <c r="N1091" s="6" t="s">
        <v>182</v>
      </c>
    </row>
    <row r="1092" spans="1:14" x14ac:dyDescent="0.2">
      <c r="A1092" s="5" t="str">
        <f t="shared" si="17"/>
        <v>Respiratory - Lung12001-20055</v>
      </c>
      <c r="B1092" s="3" t="s">
        <v>47</v>
      </c>
      <c r="C1092" s="3">
        <v>1</v>
      </c>
      <c r="D1092" s="3" t="s">
        <v>132</v>
      </c>
      <c r="E1092" s="3">
        <v>5</v>
      </c>
      <c r="F1092" s="3">
        <v>24027</v>
      </c>
      <c r="G1092" s="3">
        <v>98.271060025592902</v>
      </c>
      <c r="H1092" s="3">
        <v>100.125204714368</v>
      </c>
      <c r="I1092" s="3">
        <v>98.859158047483305</v>
      </c>
      <c r="J1092" s="3">
        <v>101.391251381253</v>
      </c>
      <c r="K1092" s="3">
        <v>2.4691273635503399</v>
      </c>
      <c r="L1092" s="3">
        <v>2802.3867249263099</v>
      </c>
      <c r="M1092" s="6" t="s">
        <v>100</v>
      </c>
      <c r="N1092" s="6" t="s">
        <v>182</v>
      </c>
    </row>
    <row r="1093" spans="1:14" x14ac:dyDescent="0.2">
      <c r="A1093" s="5" t="str">
        <f t="shared" si="17"/>
        <v>Respiratory - Lung12001-20056</v>
      </c>
      <c r="B1093" s="3" t="s">
        <v>47</v>
      </c>
      <c r="C1093" s="3">
        <v>1</v>
      </c>
      <c r="D1093" s="3" t="s">
        <v>132</v>
      </c>
      <c r="E1093" s="3">
        <v>6</v>
      </c>
      <c r="F1093" s="3">
        <v>92675</v>
      </c>
      <c r="G1093" s="3">
        <v>75.8524758354515</v>
      </c>
      <c r="H1093" s="3">
        <v>62.643488348924699</v>
      </c>
      <c r="I1093" s="3">
        <v>62.2401674674026</v>
      </c>
      <c r="J1093" s="3">
        <v>63.046809230446797</v>
      </c>
      <c r="K1093" s="3">
        <v>0</v>
      </c>
      <c r="L1093" s="3">
        <v>6358.5047804230835</v>
      </c>
      <c r="M1093" s="6" t="s">
        <v>100</v>
      </c>
      <c r="N1093" s="6" t="s">
        <v>182</v>
      </c>
    </row>
    <row r="1094" spans="1:14" x14ac:dyDescent="0.2">
      <c r="A1094" s="5" t="str">
        <f t="shared" si="17"/>
        <v>Respiratory - Lung12006-20101</v>
      </c>
      <c r="B1094" s="3" t="s">
        <v>48</v>
      </c>
      <c r="C1094" s="3">
        <v>1</v>
      </c>
      <c r="D1094" s="3" t="s">
        <v>132</v>
      </c>
      <c r="E1094" s="3">
        <v>1</v>
      </c>
      <c r="F1094" s="3">
        <v>13132</v>
      </c>
      <c r="G1094" s="3">
        <v>51.4103110480414</v>
      </c>
      <c r="H1094" s="3">
        <v>36.809356948707702</v>
      </c>
      <c r="I1094" s="3">
        <v>36.1797799327326</v>
      </c>
      <c r="J1094" s="3">
        <v>37.438933964682803</v>
      </c>
      <c r="K1094" s="3">
        <v>1</v>
      </c>
      <c r="L1094" s="3">
        <v>0</v>
      </c>
      <c r="M1094" s="6" t="s">
        <v>100</v>
      </c>
      <c r="N1094" s="6" t="s">
        <v>182</v>
      </c>
    </row>
    <row r="1095" spans="1:14" x14ac:dyDescent="0.2">
      <c r="A1095" s="5" t="str">
        <f t="shared" si="17"/>
        <v>Respiratory - Lung12006-20102</v>
      </c>
      <c r="B1095" s="3" t="s">
        <v>48</v>
      </c>
      <c r="C1095" s="3">
        <v>1</v>
      </c>
      <c r="D1095" s="3" t="s">
        <v>132</v>
      </c>
      <c r="E1095" s="3">
        <v>2</v>
      </c>
      <c r="F1095" s="3">
        <v>16695</v>
      </c>
      <c r="G1095" s="3">
        <v>65.899298057018697</v>
      </c>
      <c r="H1095" s="3">
        <v>44.768901886128397</v>
      </c>
      <c r="I1095" s="3">
        <v>44.089793174596302</v>
      </c>
      <c r="J1095" s="3">
        <v>45.448010597660499</v>
      </c>
      <c r="K1095" s="3">
        <v>1.2162370005135399</v>
      </c>
      <c r="L1095" s="3">
        <v>575.97283970389196</v>
      </c>
      <c r="M1095" s="6" t="s">
        <v>100</v>
      </c>
      <c r="N1095" s="6" t="s">
        <v>182</v>
      </c>
    </row>
    <row r="1096" spans="1:14" x14ac:dyDescent="0.2">
      <c r="A1096" s="5" t="str">
        <f t="shared" si="17"/>
        <v>Respiratory - Lung12006-20103</v>
      </c>
      <c r="B1096" s="3" t="s">
        <v>48</v>
      </c>
      <c r="C1096" s="3">
        <v>1</v>
      </c>
      <c r="D1096" s="3" t="s">
        <v>132</v>
      </c>
      <c r="E1096" s="3">
        <v>3</v>
      </c>
      <c r="F1096" s="3">
        <v>19192</v>
      </c>
      <c r="G1096" s="3">
        <v>75.931475087991601</v>
      </c>
      <c r="H1096" s="3">
        <v>55.521229697208497</v>
      </c>
      <c r="I1096" s="3">
        <v>54.735713706663603</v>
      </c>
      <c r="J1096" s="3">
        <v>56.306745687753398</v>
      </c>
      <c r="K1096" s="3">
        <v>1.50834554851298</v>
      </c>
      <c r="L1096" s="3">
        <v>1254.2890819413501</v>
      </c>
      <c r="M1096" s="6" t="s">
        <v>100</v>
      </c>
      <c r="N1096" s="6" t="s">
        <v>182</v>
      </c>
    </row>
    <row r="1097" spans="1:14" x14ac:dyDescent="0.2">
      <c r="A1097" s="5" t="str">
        <f t="shared" si="17"/>
        <v>Respiratory - Lung12006-20104</v>
      </c>
      <c r="B1097" s="3" t="s">
        <v>48</v>
      </c>
      <c r="C1097" s="3">
        <v>1</v>
      </c>
      <c r="D1097" s="3" t="s">
        <v>132</v>
      </c>
      <c r="E1097" s="3">
        <v>4</v>
      </c>
      <c r="F1097" s="3">
        <v>21271</v>
      </c>
      <c r="G1097" s="3">
        <v>84.197178066522298</v>
      </c>
      <c r="H1097" s="3">
        <v>71.349508790201398</v>
      </c>
      <c r="I1097" s="3">
        <v>70.390653419607901</v>
      </c>
      <c r="J1097" s="3">
        <v>72.308364160794994</v>
      </c>
      <c r="K1097" s="3">
        <v>1.9383524925367199</v>
      </c>
      <c r="L1097" s="3">
        <v>1991.63830184939</v>
      </c>
      <c r="M1097" s="6" t="s">
        <v>100</v>
      </c>
      <c r="N1097" s="6" t="s">
        <v>182</v>
      </c>
    </row>
    <row r="1098" spans="1:14" x14ac:dyDescent="0.2">
      <c r="A1098" s="5" t="str">
        <f t="shared" si="17"/>
        <v>Respiratory - Lung12006-20105</v>
      </c>
      <c r="B1098" s="3" t="s">
        <v>48</v>
      </c>
      <c r="C1098" s="3">
        <v>1</v>
      </c>
      <c r="D1098" s="3" t="s">
        <v>132</v>
      </c>
      <c r="E1098" s="3">
        <v>5</v>
      </c>
      <c r="F1098" s="3">
        <v>24001</v>
      </c>
      <c r="G1098" s="3">
        <v>95.158014797882103</v>
      </c>
      <c r="H1098" s="3">
        <v>97.920865154392899</v>
      </c>
      <c r="I1098" s="3">
        <v>96.682021088744094</v>
      </c>
      <c r="J1098" s="3">
        <v>99.159709220041705</v>
      </c>
      <c r="K1098" s="3">
        <v>2.6602166750927401</v>
      </c>
      <c r="L1098" s="3">
        <v>2938.27992589719</v>
      </c>
      <c r="M1098" s="6" t="s">
        <v>100</v>
      </c>
      <c r="N1098" s="6" t="s">
        <v>182</v>
      </c>
    </row>
    <row r="1099" spans="1:14" x14ac:dyDescent="0.2">
      <c r="A1099" s="5" t="str">
        <f t="shared" si="17"/>
        <v>Respiratory - Lung12006-20106</v>
      </c>
      <c r="B1099" s="3" t="s">
        <v>48</v>
      </c>
      <c r="C1099" s="3">
        <v>1</v>
      </c>
      <c r="D1099" s="3" t="s">
        <v>132</v>
      </c>
      <c r="E1099" s="3">
        <v>6</v>
      </c>
      <c r="F1099" s="3">
        <v>94291</v>
      </c>
      <c r="G1099" s="3">
        <v>74.456750037680095</v>
      </c>
      <c r="H1099" s="3">
        <v>58.436650094255597</v>
      </c>
      <c r="I1099" s="3">
        <v>58.063652301032199</v>
      </c>
      <c r="J1099" s="3">
        <v>58.809647887479002</v>
      </c>
      <c r="K1099" s="3">
        <v>0</v>
      </c>
      <c r="L1099" s="3">
        <v>6760.1801493918219</v>
      </c>
      <c r="M1099" s="6" t="s">
        <v>100</v>
      </c>
      <c r="N1099" s="6" t="s">
        <v>182</v>
      </c>
    </row>
    <row r="1100" spans="1:14" x14ac:dyDescent="0.2">
      <c r="A1100" s="5" t="str">
        <f t="shared" si="17"/>
        <v>Respiratory - Lung21996-20001</v>
      </c>
      <c r="B1100" s="3" t="s">
        <v>43</v>
      </c>
      <c r="C1100" s="3">
        <v>2</v>
      </c>
      <c r="D1100" s="3" t="s">
        <v>132</v>
      </c>
      <c r="E1100" s="3">
        <v>1</v>
      </c>
      <c r="F1100" s="3">
        <v>7238</v>
      </c>
      <c r="G1100" s="3">
        <v>29.5310603882441</v>
      </c>
      <c r="H1100" s="3">
        <v>20.635614240413702</v>
      </c>
      <c r="I1100" s="3">
        <v>20.160208761435602</v>
      </c>
      <c r="J1100" s="3">
        <v>21.111019719391798</v>
      </c>
      <c r="K1100" s="3">
        <v>1</v>
      </c>
      <c r="L1100" s="3">
        <v>0</v>
      </c>
      <c r="M1100" s="6" t="s">
        <v>100</v>
      </c>
      <c r="N1100" s="6" t="s">
        <v>182</v>
      </c>
    </row>
    <row r="1101" spans="1:14" x14ac:dyDescent="0.2">
      <c r="A1101" s="5" t="str">
        <f t="shared" si="17"/>
        <v>Respiratory - Lung21996-20002</v>
      </c>
      <c r="B1101" s="3" t="s">
        <v>43</v>
      </c>
      <c r="C1101" s="3">
        <v>2</v>
      </c>
      <c r="D1101" s="3" t="s">
        <v>132</v>
      </c>
      <c r="E1101" s="3">
        <v>2</v>
      </c>
      <c r="F1101" s="3">
        <v>9629</v>
      </c>
      <c r="G1101" s="3">
        <v>38.759449653652602</v>
      </c>
      <c r="H1101" s="3">
        <v>25.575142328443</v>
      </c>
      <c r="I1101" s="3">
        <v>25.064303926890499</v>
      </c>
      <c r="J1101" s="3">
        <v>26.085980729995502</v>
      </c>
      <c r="K1101" s="3">
        <v>1.2393690844615399</v>
      </c>
      <c r="L1101" s="3">
        <v>381.68941698301199</v>
      </c>
      <c r="M1101" s="6" t="s">
        <v>100</v>
      </c>
      <c r="N1101" s="6" t="s">
        <v>182</v>
      </c>
    </row>
    <row r="1102" spans="1:14" x14ac:dyDescent="0.2">
      <c r="A1102" s="5" t="str">
        <f t="shared" si="17"/>
        <v>Respiratory - Lung21996-20003</v>
      </c>
      <c r="B1102" s="3" t="s">
        <v>43</v>
      </c>
      <c r="C1102" s="3">
        <v>2</v>
      </c>
      <c r="D1102" s="3" t="s">
        <v>132</v>
      </c>
      <c r="E1102" s="3">
        <v>3</v>
      </c>
      <c r="F1102" s="3">
        <v>11606</v>
      </c>
      <c r="G1102" s="3">
        <v>46.455377820395</v>
      </c>
      <c r="H1102" s="3">
        <v>31.046361837823898</v>
      </c>
      <c r="I1102" s="3">
        <v>30.481521761526398</v>
      </c>
      <c r="J1102" s="3">
        <v>31.611201914121398</v>
      </c>
      <c r="K1102" s="3">
        <v>1.50450388712061</v>
      </c>
      <c r="L1102" s="3">
        <v>772.67891755291998</v>
      </c>
      <c r="M1102" s="6" t="s">
        <v>100</v>
      </c>
      <c r="N1102" s="6" t="s">
        <v>182</v>
      </c>
    </row>
    <row r="1103" spans="1:14" x14ac:dyDescent="0.2">
      <c r="A1103" s="5" t="str">
        <f t="shared" si="17"/>
        <v>Respiratory - Lung21996-20004</v>
      </c>
      <c r="B1103" s="3" t="s">
        <v>43</v>
      </c>
      <c r="C1103" s="3">
        <v>2</v>
      </c>
      <c r="D1103" s="3" t="s">
        <v>132</v>
      </c>
      <c r="E1103" s="3">
        <v>4</v>
      </c>
      <c r="F1103" s="3">
        <v>14010</v>
      </c>
      <c r="G1103" s="3">
        <v>55.620753012096003</v>
      </c>
      <c r="H1103" s="3">
        <v>40.170761725944502</v>
      </c>
      <c r="I1103" s="3">
        <v>39.505569644445202</v>
      </c>
      <c r="J1103" s="3">
        <v>40.835953807443801</v>
      </c>
      <c r="K1103" s="3">
        <v>1.94667148057422</v>
      </c>
      <c r="L1103" s="3">
        <v>1321.2325047209799</v>
      </c>
      <c r="M1103" s="6" t="s">
        <v>100</v>
      </c>
      <c r="N1103" s="6" t="s">
        <v>182</v>
      </c>
    </row>
    <row r="1104" spans="1:14" x14ac:dyDescent="0.2">
      <c r="A1104" s="5" t="str">
        <f t="shared" si="17"/>
        <v>Respiratory - Lung21996-20005</v>
      </c>
      <c r="B1104" s="3" t="s">
        <v>43</v>
      </c>
      <c r="C1104" s="3">
        <v>2</v>
      </c>
      <c r="D1104" s="3" t="s">
        <v>132</v>
      </c>
      <c r="E1104" s="3">
        <v>5</v>
      </c>
      <c r="F1104" s="3">
        <v>17055</v>
      </c>
      <c r="G1104" s="3">
        <v>66.477533439115305</v>
      </c>
      <c r="H1104" s="3">
        <v>54.253738470816998</v>
      </c>
      <c r="I1104" s="3">
        <v>53.4394845114414</v>
      </c>
      <c r="J1104" s="3">
        <v>55.067992430192596</v>
      </c>
      <c r="K1104" s="3">
        <v>2.6291312600990699</v>
      </c>
      <c r="L1104" s="3">
        <v>2057.3177201948702</v>
      </c>
      <c r="M1104" s="6" t="s">
        <v>100</v>
      </c>
      <c r="N1104" s="6" t="s">
        <v>182</v>
      </c>
    </row>
    <row r="1105" spans="1:14" x14ac:dyDescent="0.2">
      <c r="A1105" s="5" t="str">
        <f t="shared" si="17"/>
        <v>Respiratory - Lung21996-20006</v>
      </c>
      <c r="B1105" s="3" t="s">
        <v>43</v>
      </c>
      <c r="C1105" s="3">
        <v>2</v>
      </c>
      <c r="D1105" s="3" t="s">
        <v>132</v>
      </c>
      <c r="E1105" s="3">
        <v>6</v>
      </c>
      <c r="F1105" s="3">
        <v>59538</v>
      </c>
      <c r="G1105" s="3">
        <v>47.562063208079103</v>
      </c>
      <c r="H1105" s="3">
        <v>33.921839271996298</v>
      </c>
      <c r="I1105" s="3">
        <v>33.649356943096201</v>
      </c>
      <c r="J1105" s="3">
        <v>34.194321600896401</v>
      </c>
      <c r="K1105" s="3">
        <v>0</v>
      </c>
      <c r="L1105" s="3">
        <v>4532.9185594517821</v>
      </c>
      <c r="M1105" s="6" t="s">
        <v>100</v>
      </c>
      <c r="N1105" s="6" t="s">
        <v>182</v>
      </c>
    </row>
    <row r="1106" spans="1:14" x14ac:dyDescent="0.2">
      <c r="A1106" s="5" t="str">
        <f t="shared" si="17"/>
        <v>Respiratory - Lung22001-20051</v>
      </c>
      <c r="B1106" s="3" t="s">
        <v>47</v>
      </c>
      <c r="C1106" s="3">
        <v>2</v>
      </c>
      <c r="D1106" s="3" t="s">
        <v>132</v>
      </c>
      <c r="E1106" s="3">
        <v>1</v>
      </c>
      <c r="F1106" s="3">
        <v>8019</v>
      </c>
      <c r="G1106" s="3">
        <v>31.873947223675501</v>
      </c>
      <c r="H1106" s="3">
        <v>21.472301370102699</v>
      </c>
      <c r="I1106" s="3">
        <v>21.002326584315099</v>
      </c>
      <c r="J1106" s="3">
        <v>21.942276155890301</v>
      </c>
      <c r="K1106" s="3">
        <v>1</v>
      </c>
      <c r="L1106" s="3">
        <v>0</v>
      </c>
      <c r="M1106" s="6" t="s">
        <v>100</v>
      </c>
      <c r="N1106" s="6" t="s">
        <v>182</v>
      </c>
    </row>
    <row r="1107" spans="1:14" x14ac:dyDescent="0.2">
      <c r="A1107" s="5" t="str">
        <f t="shared" si="17"/>
        <v>Respiratory - Lung22001-20052</v>
      </c>
      <c r="B1107" s="3" t="s">
        <v>47</v>
      </c>
      <c r="C1107" s="3">
        <v>2</v>
      </c>
      <c r="D1107" s="3" t="s">
        <v>132</v>
      </c>
      <c r="E1107" s="3">
        <v>2</v>
      </c>
      <c r="F1107" s="3">
        <v>10688</v>
      </c>
      <c r="G1107" s="3">
        <v>42.111021405424601</v>
      </c>
      <c r="H1107" s="3">
        <v>26.596187959917401</v>
      </c>
      <c r="I1107" s="3">
        <v>26.091959630481799</v>
      </c>
      <c r="J1107" s="3">
        <v>27.100416289352999</v>
      </c>
      <c r="K1107" s="3">
        <v>1.2386277326076001</v>
      </c>
      <c r="L1107" s="3">
        <v>371.06696541646397</v>
      </c>
      <c r="M1107" s="6" t="s">
        <v>100</v>
      </c>
      <c r="N1107" s="6" t="s">
        <v>182</v>
      </c>
    </row>
    <row r="1108" spans="1:14" x14ac:dyDescent="0.2">
      <c r="A1108" s="5" t="str">
        <f t="shared" si="17"/>
        <v>Respiratory - Lung22001-20053</v>
      </c>
      <c r="B1108" s="3" t="s">
        <v>47</v>
      </c>
      <c r="C1108" s="3">
        <v>2</v>
      </c>
      <c r="D1108" s="3" t="s">
        <v>132</v>
      </c>
      <c r="E1108" s="3">
        <v>3</v>
      </c>
      <c r="F1108" s="3">
        <v>12517</v>
      </c>
      <c r="G1108" s="3">
        <v>49.077161554511299</v>
      </c>
      <c r="H1108" s="3">
        <v>31.7156399279441</v>
      </c>
      <c r="I1108" s="3">
        <v>31.160017940185501</v>
      </c>
      <c r="J1108" s="3">
        <v>32.271261915702702</v>
      </c>
      <c r="K1108" s="3">
        <v>1.47704893766553</v>
      </c>
      <c r="L1108" s="3">
        <v>722.23296461110601</v>
      </c>
      <c r="M1108" s="6" t="s">
        <v>100</v>
      </c>
      <c r="N1108" s="6" t="s">
        <v>182</v>
      </c>
    </row>
    <row r="1109" spans="1:14" x14ac:dyDescent="0.2">
      <c r="A1109" s="5" t="str">
        <f t="shared" si="17"/>
        <v>Respiratory - Lung22001-20054</v>
      </c>
      <c r="B1109" s="3" t="s">
        <v>47</v>
      </c>
      <c r="C1109" s="3">
        <v>2</v>
      </c>
      <c r="D1109" s="3" t="s">
        <v>132</v>
      </c>
      <c r="E1109" s="3">
        <v>4</v>
      </c>
      <c r="F1109" s="3">
        <v>15063</v>
      </c>
      <c r="G1109" s="3">
        <v>58.767023144211699</v>
      </c>
      <c r="H1109" s="3">
        <v>41.270905428288401</v>
      </c>
      <c r="I1109" s="3">
        <v>40.611816023579898</v>
      </c>
      <c r="J1109" s="3">
        <v>41.929994832996897</v>
      </c>
      <c r="K1109" s="3">
        <v>1.9220531938766801</v>
      </c>
      <c r="L1109" s="3">
        <v>1344.54449970361</v>
      </c>
      <c r="M1109" s="6" t="s">
        <v>100</v>
      </c>
      <c r="N1109" s="6" t="s">
        <v>182</v>
      </c>
    </row>
    <row r="1110" spans="1:14" x14ac:dyDescent="0.2">
      <c r="A1110" s="5" t="str">
        <f t="shared" si="17"/>
        <v>Respiratory - Lung22001-20055</v>
      </c>
      <c r="B1110" s="3" t="s">
        <v>47</v>
      </c>
      <c r="C1110" s="3">
        <v>2</v>
      </c>
      <c r="D1110" s="3" t="s">
        <v>132</v>
      </c>
      <c r="E1110" s="3">
        <v>5</v>
      </c>
      <c r="F1110" s="3">
        <v>17304</v>
      </c>
      <c r="G1110" s="3">
        <v>67.393958503953797</v>
      </c>
      <c r="H1110" s="3">
        <v>57.273428611145697</v>
      </c>
      <c r="I1110" s="3">
        <v>56.4200613044801</v>
      </c>
      <c r="J1110" s="3">
        <v>58.1267959178113</v>
      </c>
      <c r="K1110" s="3">
        <v>2.6673167269760598</v>
      </c>
      <c r="L1110" s="3">
        <v>2059.3218892466598</v>
      </c>
      <c r="M1110" s="6" t="s">
        <v>100</v>
      </c>
      <c r="N1110" s="6" t="s">
        <v>182</v>
      </c>
    </row>
    <row r="1111" spans="1:14" x14ac:dyDescent="0.2">
      <c r="A1111" s="5" t="str">
        <f t="shared" ref="A1111:A1174" si="18">D1111&amp;C1111&amp;B1111&amp;E1111</f>
        <v>Respiratory - Lung22001-20056</v>
      </c>
      <c r="B1111" s="3" t="s">
        <v>47</v>
      </c>
      <c r="C1111" s="3">
        <v>2</v>
      </c>
      <c r="D1111" s="3" t="s">
        <v>132</v>
      </c>
      <c r="E1111" s="3">
        <v>6</v>
      </c>
      <c r="F1111" s="3">
        <v>63591</v>
      </c>
      <c r="G1111" s="3">
        <v>49.933508364056998</v>
      </c>
      <c r="H1111" s="3">
        <v>34.652338082344201</v>
      </c>
      <c r="I1111" s="3">
        <v>34.383004326718897</v>
      </c>
      <c r="J1111" s="3">
        <v>34.921671837969498</v>
      </c>
      <c r="K1111" s="3">
        <v>0</v>
      </c>
      <c r="L1111" s="3">
        <v>4497.1663189778392</v>
      </c>
      <c r="M1111" s="6" t="s">
        <v>100</v>
      </c>
      <c r="N1111" s="6" t="s">
        <v>182</v>
      </c>
    </row>
    <row r="1112" spans="1:14" x14ac:dyDescent="0.2">
      <c r="A1112" s="5" t="str">
        <f t="shared" si="18"/>
        <v>Respiratory - Lung22006-20101</v>
      </c>
      <c r="B1112" s="3" t="s">
        <v>48</v>
      </c>
      <c r="C1112" s="3">
        <v>2</v>
      </c>
      <c r="D1112" s="3" t="s">
        <v>132</v>
      </c>
      <c r="E1112" s="3">
        <v>1</v>
      </c>
      <c r="F1112" s="3">
        <v>9594</v>
      </c>
      <c r="G1112" s="3">
        <v>37.013948865194898</v>
      </c>
      <c r="H1112" s="3">
        <v>23.3111518411968</v>
      </c>
      <c r="I1112" s="3">
        <v>22.844685891295999</v>
      </c>
      <c r="J1112" s="3">
        <v>23.777617791097601</v>
      </c>
      <c r="K1112" s="3">
        <v>1</v>
      </c>
      <c r="L1112" s="3">
        <v>0</v>
      </c>
      <c r="M1112" s="6" t="s">
        <v>100</v>
      </c>
      <c r="N1112" s="6" t="s">
        <v>182</v>
      </c>
    </row>
    <row r="1113" spans="1:14" x14ac:dyDescent="0.2">
      <c r="A1113" s="5" t="str">
        <f t="shared" si="18"/>
        <v>Respiratory - Lung22006-20102</v>
      </c>
      <c r="B1113" s="3" t="s">
        <v>48</v>
      </c>
      <c r="C1113" s="3">
        <v>2</v>
      </c>
      <c r="D1113" s="3" t="s">
        <v>132</v>
      </c>
      <c r="E1113" s="3">
        <v>2</v>
      </c>
      <c r="F1113" s="3">
        <v>12480</v>
      </c>
      <c r="G1113" s="3">
        <v>47.734738060597302</v>
      </c>
      <c r="H1113" s="3">
        <v>28.525054265208698</v>
      </c>
      <c r="I1113" s="3">
        <v>28.024587481977299</v>
      </c>
      <c r="J1113" s="3">
        <v>29.025521048440101</v>
      </c>
      <c r="K1113" s="3">
        <v>1.22366558544729</v>
      </c>
      <c r="L1113" s="3">
        <v>398.54927663062199</v>
      </c>
      <c r="M1113" s="6" t="s">
        <v>100</v>
      </c>
      <c r="N1113" s="6" t="s">
        <v>182</v>
      </c>
    </row>
    <row r="1114" spans="1:14" x14ac:dyDescent="0.2">
      <c r="A1114" s="5" t="str">
        <f t="shared" si="18"/>
        <v>Respiratory - Lung22006-20103</v>
      </c>
      <c r="B1114" s="3" t="s">
        <v>48</v>
      </c>
      <c r="C1114" s="3">
        <v>2</v>
      </c>
      <c r="D1114" s="3" t="s">
        <v>132</v>
      </c>
      <c r="E1114" s="3">
        <v>3</v>
      </c>
      <c r="F1114" s="3">
        <v>14705</v>
      </c>
      <c r="G1114" s="3">
        <v>56.140074927243099</v>
      </c>
      <c r="H1114" s="3">
        <v>35.096127640327701</v>
      </c>
      <c r="I1114" s="3">
        <v>34.528866860309002</v>
      </c>
      <c r="J1114" s="3">
        <v>35.663388420346401</v>
      </c>
      <c r="K1114" s="3">
        <v>1.50555098604368</v>
      </c>
      <c r="L1114" s="3">
        <v>902.65579058742799</v>
      </c>
      <c r="M1114" s="6" t="s">
        <v>100</v>
      </c>
      <c r="N1114" s="6" t="s">
        <v>182</v>
      </c>
    </row>
    <row r="1115" spans="1:14" x14ac:dyDescent="0.2">
      <c r="A1115" s="5" t="str">
        <f t="shared" si="18"/>
        <v>Respiratory - Lung22006-20104</v>
      </c>
      <c r="B1115" s="3" t="s">
        <v>48</v>
      </c>
      <c r="C1115" s="3">
        <v>2</v>
      </c>
      <c r="D1115" s="3" t="s">
        <v>132</v>
      </c>
      <c r="E1115" s="3">
        <v>4</v>
      </c>
      <c r="F1115" s="3">
        <v>16796</v>
      </c>
      <c r="G1115" s="3">
        <v>64.044185149466699</v>
      </c>
      <c r="H1115" s="3">
        <v>45.368820395986099</v>
      </c>
      <c r="I1115" s="3">
        <v>44.682683733036299</v>
      </c>
      <c r="J1115" s="3">
        <v>46.054957058935898</v>
      </c>
      <c r="K1115" s="3">
        <v>1.9462281703218001</v>
      </c>
      <c r="L1115" s="3">
        <v>1508.53667757312</v>
      </c>
      <c r="M1115" s="6" t="s">
        <v>100</v>
      </c>
      <c r="N1115" s="6" t="s">
        <v>182</v>
      </c>
    </row>
    <row r="1116" spans="1:14" x14ac:dyDescent="0.2">
      <c r="A1116" s="5" t="str">
        <f t="shared" si="18"/>
        <v>Respiratory - Lung22006-20105</v>
      </c>
      <c r="B1116" s="3" t="s">
        <v>48</v>
      </c>
      <c r="C1116" s="3">
        <v>2</v>
      </c>
      <c r="D1116" s="3" t="s">
        <v>132</v>
      </c>
      <c r="E1116" s="3">
        <v>5</v>
      </c>
      <c r="F1116" s="3">
        <v>19206</v>
      </c>
      <c r="G1116" s="3">
        <v>73.147899637242602</v>
      </c>
      <c r="H1116" s="3">
        <v>63.5944105374505</v>
      </c>
      <c r="I1116" s="3">
        <v>62.6950029328639</v>
      </c>
      <c r="J1116" s="3">
        <v>64.4938181420371</v>
      </c>
      <c r="K1116" s="3">
        <v>2.7280681354004499</v>
      </c>
      <c r="L1116" s="3">
        <v>2327.1450021732398</v>
      </c>
      <c r="M1116" s="6" t="s">
        <v>100</v>
      </c>
      <c r="N1116" s="6" t="s">
        <v>182</v>
      </c>
    </row>
    <row r="1117" spans="1:14" x14ac:dyDescent="0.2">
      <c r="A1117" s="5" t="str">
        <f t="shared" si="18"/>
        <v>Respiratory - Lung22006-20106</v>
      </c>
      <c r="B1117" s="3" t="s">
        <v>48</v>
      </c>
      <c r="C1117" s="3">
        <v>2</v>
      </c>
      <c r="D1117" s="3" t="s">
        <v>132</v>
      </c>
      <c r="E1117" s="3">
        <v>6</v>
      </c>
      <c r="F1117" s="3">
        <v>72781</v>
      </c>
      <c r="G1117" s="3">
        <v>55.668550486050201</v>
      </c>
      <c r="H1117" s="3">
        <v>37.580990059085003</v>
      </c>
      <c r="I1117" s="3">
        <v>37.307956972074997</v>
      </c>
      <c r="J1117" s="3">
        <v>37.854023146095003</v>
      </c>
      <c r="K1117" s="3">
        <v>0</v>
      </c>
      <c r="L1117" s="3">
        <v>5136.8867469644101</v>
      </c>
      <c r="M1117" s="6" t="s">
        <v>100</v>
      </c>
      <c r="N1117" s="6" t="s">
        <v>182</v>
      </c>
    </row>
    <row r="1118" spans="1:14" x14ac:dyDescent="0.2">
      <c r="A1118" s="5" t="str">
        <f t="shared" si="18"/>
        <v>Respiratory - Lung31996-20001</v>
      </c>
      <c r="B1118" s="3" t="s">
        <v>43</v>
      </c>
      <c r="C1118" s="3">
        <v>3</v>
      </c>
      <c r="D1118" s="3" t="s">
        <v>132</v>
      </c>
      <c r="E1118" s="3">
        <v>1</v>
      </c>
      <c r="F1118" s="3">
        <v>20025</v>
      </c>
      <c r="G1118" s="3">
        <v>41.640397519509101</v>
      </c>
      <c r="H1118" s="3">
        <v>31.200552441910801</v>
      </c>
      <c r="I1118" s="3">
        <v>30.768404854516401</v>
      </c>
      <c r="J1118" s="3">
        <v>31.632700029305301</v>
      </c>
      <c r="K1118" s="3">
        <v>1</v>
      </c>
      <c r="L1118" s="3">
        <v>0</v>
      </c>
      <c r="M1118" s="6" t="s">
        <v>100</v>
      </c>
      <c r="N1118" s="6" t="s">
        <v>182</v>
      </c>
    </row>
    <row r="1119" spans="1:14" x14ac:dyDescent="0.2">
      <c r="A1119" s="5" t="str">
        <f t="shared" si="18"/>
        <v>Respiratory - Lung31996-20002</v>
      </c>
      <c r="B1119" s="3" t="s">
        <v>43</v>
      </c>
      <c r="C1119" s="3">
        <v>3</v>
      </c>
      <c r="D1119" s="3" t="s">
        <v>132</v>
      </c>
      <c r="E1119" s="3">
        <v>2</v>
      </c>
      <c r="F1119" s="3">
        <v>26342</v>
      </c>
      <c r="G1119" s="3">
        <v>54.3400141034017</v>
      </c>
      <c r="H1119" s="3">
        <v>38.8614964334717</v>
      </c>
      <c r="I1119" s="3">
        <v>38.3921957155939</v>
      </c>
      <c r="J1119" s="3">
        <v>39.3307971513495</v>
      </c>
      <c r="K1119" s="3">
        <v>1.2455387290280799</v>
      </c>
      <c r="L1119" s="3">
        <v>1016.20996065882</v>
      </c>
      <c r="M1119" s="6" t="s">
        <v>100</v>
      </c>
      <c r="N1119" s="6" t="s">
        <v>182</v>
      </c>
    </row>
    <row r="1120" spans="1:14" x14ac:dyDescent="0.2">
      <c r="A1120" s="5" t="str">
        <f t="shared" si="18"/>
        <v>Respiratory - Lung31996-20003</v>
      </c>
      <c r="B1120" s="3" t="s">
        <v>43</v>
      </c>
      <c r="C1120" s="3">
        <v>3</v>
      </c>
      <c r="D1120" s="3" t="s">
        <v>132</v>
      </c>
      <c r="E1120" s="3">
        <v>3</v>
      </c>
      <c r="F1120" s="3">
        <v>31424</v>
      </c>
      <c r="G1120" s="3">
        <v>64.577070433991196</v>
      </c>
      <c r="H1120" s="3">
        <v>46.8598001995828</v>
      </c>
      <c r="I1120" s="3">
        <v>46.3416856707547</v>
      </c>
      <c r="J1120" s="3">
        <v>47.3779147284109</v>
      </c>
      <c r="K1120" s="3">
        <v>1.50189007988965</v>
      </c>
      <c r="L1120" s="3">
        <v>2051.2453985439502</v>
      </c>
      <c r="M1120" s="6" t="s">
        <v>100</v>
      </c>
      <c r="N1120" s="6" t="s">
        <v>182</v>
      </c>
    </row>
    <row r="1121" spans="1:14" x14ac:dyDescent="0.2">
      <c r="A1121" s="5" t="str">
        <f t="shared" si="18"/>
        <v>Respiratory - Lung31996-20004</v>
      </c>
      <c r="B1121" s="3" t="s">
        <v>43</v>
      </c>
      <c r="C1121" s="3">
        <v>3</v>
      </c>
      <c r="D1121" s="3" t="s">
        <v>132</v>
      </c>
      <c r="E1121" s="3">
        <v>4</v>
      </c>
      <c r="F1121" s="3">
        <v>37030</v>
      </c>
      <c r="G1121" s="3">
        <v>75.578158112323393</v>
      </c>
      <c r="H1121" s="3">
        <v>59.025912324593499</v>
      </c>
      <c r="I1121" s="3">
        <v>58.424708238329401</v>
      </c>
      <c r="J1121" s="3">
        <v>59.627116410857603</v>
      </c>
      <c r="K1121" s="3">
        <v>1.8918226667456599</v>
      </c>
      <c r="L1121" s="3">
        <v>3387.9967340338299</v>
      </c>
      <c r="M1121" s="6" t="s">
        <v>100</v>
      </c>
      <c r="N1121" s="6" t="s">
        <v>182</v>
      </c>
    </row>
    <row r="1122" spans="1:14" x14ac:dyDescent="0.2">
      <c r="A1122" s="5" t="str">
        <f t="shared" si="18"/>
        <v>Respiratory - Lung31996-20005</v>
      </c>
      <c r="B1122" s="3" t="s">
        <v>43</v>
      </c>
      <c r="C1122" s="3">
        <v>3</v>
      </c>
      <c r="D1122" s="3" t="s">
        <v>132</v>
      </c>
      <c r="E1122" s="3">
        <v>5</v>
      </c>
      <c r="F1122" s="3">
        <v>44036</v>
      </c>
      <c r="G1122" s="3">
        <v>88.047103800929307</v>
      </c>
      <c r="H1122" s="3">
        <v>77.643005229854893</v>
      </c>
      <c r="I1122" s="3">
        <v>76.917810771785199</v>
      </c>
      <c r="J1122" s="3">
        <v>78.368199687924601</v>
      </c>
      <c r="K1122" s="3">
        <v>2.4885137971326201</v>
      </c>
      <c r="L1122" s="3">
        <v>5125.5900319304101</v>
      </c>
      <c r="M1122" s="6" t="s">
        <v>100</v>
      </c>
      <c r="N1122" s="6" t="s">
        <v>182</v>
      </c>
    </row>
    <row r="1123" spans="1:14" x14ac:dyDescent="0.2">
      <c r="A1123" s="5" t="str">
        <f t="shared" si="18"/>
        <v>Respiratory - Lung31996-20006</v>
      </c>
      <c r="B1123" s="3" t="s">
        <v>43</v>
      </c>
      <c r="C1123" s="3">
        <v>3</v>
      </c>
      <c r="D1123" s="3" t="s">
        <v>132</v>
      </c>
      <c r="E1123" s="3">
        <v>6</v>
      </c>
      <c r="F1123" s="3">
        <v>158857</v>
      </c>
      <c r="G1123" s="3">
        <v>65.041998021459307</v>
      </c>
      <c r="H1123" s="3">
        <v>50.081110116145602</v>
      </c>
      <c r="I1123" s="3">
        <v>49.834831423185697</v>
      </c>
      <c r="J1123" s="3">
        <v>50.3273888091055</v>
      </c>
      <c r="K1123" s="3">
        <v>0</v>
      </c>
      <c r="L1123" s="3">
        <v>11581.042125167009</v>
      </c>
      <c r="M1123" s="6" t="s">
        <v>100</v>
      </c>
      <c r="N1123" s="6" t="s">
        <v>182</v>
      </c>
    </row>
    <row r="1124" spans="1:14" x14ac:dyDescent="0.2">
      <c r="A1124" s="5" t="str">
        <f t="shared" si="18"/>
        <v>Respiratory - Lung32001-20051</v>
      </c>
      <c r="B1124" s="3" t="s">
        <v>47</v>
      </c>
      <c r="C1124" s="3">
        <v>3</v>
      </c>
      <c r="D1124" s="3" t="s">
        <v>132</v>
      </c>
      <c r="E1124" s="3">
        <v>1</v>
      </c>
      <c r="F1124" s="3">
        <v>20638</v>
      </c>
      <c r="G1124" s="3">
        <v>41.457598376472397</v>
      </c>
      <c r="H1124" s="3">
        <v>29.8725266589577</v>
      </c>
      <c r="I1124" s="3">
        <v>29.4649641522739</v>
      </c>
      <c r="J1124" s="3">
        <v>30.280089165641499</v>
      </c>
      <c r="K1124" s="3">
        <v>1</v>
      </c>
      <c r="L1124" s="3">
        <v>0</v>
      </c>
      <c r="M1124" s="6" t="s">
        <v>100</v>
      </c>
      <c r="N1124" s="6" t="s">
        <v>182</v>
      </c>
    </row>
    <row r="1125" spans="1:14" x14ac:dyDescent="0.2">
      <c r="A1125" s="5" t="str">
        <f t="shared" si="18"/>
        <v>Respiratory - Lung32001-20052</v>
      </c>
      <c r="B1125" s="3" t="s">
        <v>47</v>
      </c>
      <c r="C1125" s="3">
        <v>3</v>
      </c>
      <c r="D1125" s="3" t="s">
        <v>132</v>
      </c>
      <c r="E1125" s="3">
        <v>2</v>
      </c>
      <c r="F1125" s="3">
        <v>26680</v>
      </c>
      <c r="G1125" s="3">
        <v>53.587044018542997</v>
      </c>
      <c r="H1125" s="3">
        <v>36.158758544201397</v>
      </c>
      <c r="I1125" s="3">
        <v>35.724871512391402</v>
      </c>
      <c r="J1125" s="3">
        <v>36.5926455760114</v>
      </c>
      <c r="K1125" s="3">
        <v>1.2104352255505899</v>
      </c>
      <c r="L1125" s="3">
        <v>850.89177226724405</v>
      </c>
      <c r="M1125" s="6" t="s">
        <v>100</v>
      </c>
      <c r="N1125" s="6" t="s">
        <v>182</v>
      </c>
    </row>
    <row r="1126" spans="1:14" x14ac:dyDescent="0.2">
      <c r="A1126" s="5" t="str">
        <f t="shared" si="18"/>
        <v>Respiratory - Lung32001-20053</v>
      </c>
      <c r="B1126" s="3" t="s">
        <v>47</v>
      </c>
      <c r="C1126" s="3">
        <v>3</v>
      </c>
      <c r="D1126" s="3" t="s">
        <v>132</v>
      </c>
      <c r="E1126" s="3">
        <v>3</v>
      </c>
      <c r="F1126" s="3">
        <v>31068</v>
      </c>
      <c r="G1126" s="3">
        <v>62.337980042375698</v>
      </c>
      <c r="H1126" s="3">
        <v>43.252199731075599</v>
      </c>
      <c r="I1126" s="3">
        <v>42.771241210598198</v>
      </c>
      <c r="J1126" s="3">
        <v>43.733158251553</v>
      </c>
      <c r="K1126" s="3">
        <v>1.44789224643995</v>
      </c>
      <c r="L1126" s="3">
        <v>1768.1103914478499</v>
      </c>
      <c r="M1126" s="6" t="s">
        <v>100</v>
      </c>
      <c r="N1126" s="6" t="s">
        <v>182</v>
      </c>
    </row>
    <row r="1127" spans="1:14" x14ac:dyDescent="0.2">
      <c r="A1127" s="5" t="str">
        <f t="shared" si="18"/>
        <v>Respiratory - Lung32001-20054</v>
      </c>
      <c r="B1127" s="3" t="s">
        <v>47</v>
      </c>
      <c r="C1127" s="3">
        <v>3</v>
      </c>
      <c r="D1127" s="3" t="s">
        <v>132</v>
      </c>
      <c r="E1127" s="3">
        <v>4</v>
      </c>
      <c r="F1127" s="3">
        <v>36549</v>
      </c>
      <c r="G1127" s="3">
        <v>73.103029488428803</v>
      </c>
      <c r="H1127" s="3">
        <v>55.858903558031002</v>
      </c>
      <c r="I1127" s="3">
        <v>55.286225255936699</v>
      </c>
      <c r="J1127" s="3">
        <v>56.431581860125299</v>
      </c>
      <c r="K1127" s="3">
        <v>1.8699089031118501</v>
      </c>
      <c r="L1127" s="3">
        <v>3202.1792523033901</v>
      </c>
      <c r="M1127" s="6" t="s">
        <v>100</v>
      </c>
      <c r="N1127" s="6" t="s">
        <v>182</v>
      </c>
    </row>
    <row r="1128" spans="1:14" x14ac:dyDescent="0.2">
      <c r="A1128" s="5" t="str">
        <f t="shared" si="18"/>
        <v>Respiratory - Lung32001-20055</v>
      </c>
      <c r="B1128" s="3" t="s">
        <v>47</v>
      </c>
      <c r="C1128" s="3">
        <v>3</v>
      </c>
      <c r="D1128" s="3" t="s">
        <v>132</v>
      </c>
      <c r="E1128" s="3">
        <v>5</v>
      </c>
      <c r="F1128" s="3">
        <v>41331</v>
      </c>
      <c r="G1128" s="3">
        <v>82.454851973580801</v>
      </c>
      <c r="H1128" s="3">
        <v>75.810100403102396</v>
      </c>
      <c r="I1128" s="3">
        <v>75.079221903047497</v>
      </c>
      <c r="J1128" s="3">
        <v>76.540978903157296</v>
      </c>
      <c r="K1128" s="3">
        <v>2.5377866850231698</v>
      </c>
      <c r="L1128" s="3">
        <v>4797.9284492214902</v>
      </c>
      <c r="M1128" s="6" t="s">
        <v>100</v>
      </c>
      <c r="N1128" s="6" t="s">
        <v>182</v>
      </c>
    </row>
    <row r="1129" spans="1:14" x14ac:dyDescent="0.2">
      <c r="A1129" s="5" t="str">
        <f t="shared" si="18"/>
        <v>Respiratory - Lung32001-20056</v>
      </c>
      <c r="B1129" s="3" t="s">
        <v>47</v>
      </c>
      <c r="C1129" s="3">
        <v>3</v>
      </c>
      <c r="D1129" s="3" t="s">
        <v>132</v>
      </c>
      <c r="E1129" s="3">
        <v>6</v>
      </c>
      <c r="F1129" s="3">
        <v>156266</v>
      </c>
      <c r="G1129" s="3">
        <v>62.6243075432591</v>
      </c>
      <c r="H1129" s="3">
        <v>46.766459438358197</v>
      </c>
      <c r="I1129" s="3">
        <v>46.534582095248602</v>
      </c>
      <c r="J1129" s="3">
        <v>46.998336781467799</v>
      </c>
      <c r="K1129" s="3">
        <v>0</v>
      </c>
      <c r="L1129" s="3">
        <v>10619.109865239974</v>
      </c>
      <c r="M1129" s="6" t="s">
        <v>100</v>
      </c>
      <c r="N1129" s="6" t="s">
        <v>182</v>
      </c>
    </row>
    <row r="1130" spans="1:14" x14ac:dyDescent="0.2">
      <c r="A1130" s="5" t="str">
        <f t="shared" si="18"/>
        <v>Respiratory - Lung32006-20101</v>
      </c>
      <c r="B1130" s="3" t="s">
        <v>48</v>
      </c>
      <c r="C1130" s="3">
        <v>3</v>
      </c>
      <c r="D1130" s="3" t="s">
        <v>132</v>
      </c>
      <c r="E1130" s="3">
        <v>1</v>
      </c>
      <c r="F1130" s="3">
        <v>22726</v>
      </c>
      <c r="G1130" s="3">
        <v>44.1594768421377</v>
      </c>
      <c r="H1130" s="3">
        <v>29.380085262235902</v>
      </c>
      <c r="I1130" s="3">
        <v>28.998099107509798</v>
      </c>
      <c r="J1130" s="3">
        <v>29.762071416962002</v>
      </c>
      <c r="K1130" s="3">
        <v>1</v>
      </c>
      <c r="L1130" s="3">
        <v>0</v>
      </c>
      <c r="M1130" s="6" t="s">
        <v>100</v>
      </c>
      <c r="N1130" s="6" t="s">
        <v>182</v>
      </c>
    </row>
    <row r="1131" spans="1:14" x14ac:dyDescent="0.2">
      <c r="A1131" s="5" t="str">
        <f t="shared" si="18"/>
        <v>Respiratory - Lung32006-20102</v>
      </c>
      <c r="B1131" s="3" t="s">
        <v>48</v>
      </c>
      <c r="C1131" s="3">
        <v>3</v>
      </c>
      <c r="D1131" s="3" t="s">
        <v>132</v>
      </c>
      <c r="E1131" s="3">
        <v>2</v>
      </c>
      <c r="F1131" s="3">
        <v>29175</v>
      </c>
      <c r="G1131" s="3">
        <v>56.674045332748101</v>
      </c>
      <c r="H1131" s="3">
        <v>35.664156461193599</v>
      </c>
      <c r="I1131" s="3">
        <v>35.254912202472397</v>
      </c>
      <c r="J1131" s="3">
        <v>36.073400719914801</v>
      </c>
      <c r="K1131" s="3">
        <v>1.21388880062357</v>
      </c>
      <c r="L1131" s="3">
        <v>945.32449923296997</v>
      </c>
      <c r="M1131" s="6" t="s">
        <v>100</v>
      </c>
      <c r="N1131" s="6" t="s">
        <v>182</v>
      </c>
    </row>
    <row r="1132" spans="1:14" x14ac:dyDescent="0.2">
      <c r="A1132" s="5" t="str">
        <f t="shared" si="18"/>
        <v>Respiratory - Lung32006-20103</v>
      </c>
      <c r="B1132" s="3" t="s">
        <v>48</v>
      </c>
      <c r="C1132" s="3">
        <v>3</v>
      </c>
      <c r="D1132" s="3" t="s">
        <v>132</v>
      </c>
      <c r="E1132" s="3">
        <v>3</v>
      </c>
      <c r="F1132" s="3">
        <v>33897</v>
      </c>
      <c r="G1132" s="3">
        <v>65.859277044780796</v>
      </c>
      <c r="H1132" s="3">
        <v>43.966389156459499</v>
      </c>
      <c r="I1132" s="3">
        <v>43.498334856618101</v>
      </c>
      <c r="J1132" s="3">
        <v>44.434443456300897</v>
      </c>
      <c r="K1132" s="3">
        <v>1.4964690797875999</v>
      </c>
      <c r="L1132" s="3">
        <v>2101.08227257303</v>
      </c>
      <c r="M1132" s="6" t="s">
        <v>100</v>
      </c>
      <c r="N1132" s="6" t="s">
        <v>182</v>
      </c>
    </row>
    <row r="1133" spans="1:14" x14ac:dyDescent="0.2">
      <c r="A1133" s="5" t="str">
        <f t="shared" si="18"/>
        <v>Respiratory - Lung32006-20104</v>
      </c>
      <c r="B1133" s="3" t="s">
        <v>48</v>
      </c>
      <c r="C1133" s="3">
        <v>3</v>
      </c>
      <c r="D1133" s="3" t="s">
        <v>132</v>
      </c>
      <c r="E1133" s="3">
        <v>4</v>
      </c>
      <c r="F1133" s="3">
        <v>38067</v>
      </c>
      <c r="G1133" s="3">
        <v>73.9323522181774</v>
      </c>
      <c r="H1133" s="3">
        <v>56.571374771220199</v>
      </c>
      <c r="I1133" s="3">
        <v>56.003073695385297</v>
      </c>
      <c r="J1133" s="3">
        <v>57.139675847055102</v>
      </c>
      <c r="K1133" s="3">
        <v>1.9255007011138601</v>
      </c>
      <c r="L1133" s="3">
        <v>3428.7511611064301</v>
      </c>
      <c r="M1133" s="6" t="s">
        <v>100</v>
      </c>
      <c r="N1133" s="6" t="s">
        <v>182</v>
      </c>
    </row>
    <row r="1134" spans="1:14" x14ac:dyDescent="0.2">
      <c r="A1134" s="5" t="str">
        <f t="shared" si="18"/>
        <v>Respiratory - Lung32006-20105</v>
      </c>
      <c r="B1134" s="3" t="s">
        <v>48</v>
      </c>
      <c r="C1134" s="3">
        <v>3</v>
      </c>
      <c r="D1134" s="3" t="s">
        <v>132</v>
      </c>
      <c r="E1134" s="3">
        <v>5</v>
      </c>
      <c r="F1134" s="3">
        <v>43207</v>
      </c>
      <c r="G1134" s="3">
        <v>83.931880810163406</v>
      </c>
      <c r="H1134" s="3">
        <v>78.612160528642505</v>
      </c>
      <c r="I1134" s="3">
        <v>77.870903631713304</v>
      </c>
      <c r="J1134" s="3">
        <v>79.353417425571706</v>
      </c>
      <c r="K1134" s="3">
        <v>2.6756954524460701</v>
      </c>
      <c r="L1134" s="3">
        <v>5209.7510310699699</v>
      </c>
      <c r="M1134" s="6" t="s">
        <v>100</v>
      </c>
      <c r="N1134" s="6" t="s">
        <v>182</v>
      </c>
    </row>
    <row r="1135" spans="1:14" x14ac:dyDescent="0.2">
      <c r="A1135" s="5" t="str">
        <f t="shared" si="18"/>
        <v>Respiratory - Lung32006-20106</v>
      </c>
      <c r="B1135" s="3" t="s">
        <v>48</v>
      </c>
      <c r="C1135" s="3">
        <v>3</v>
      </c>
      <c r="D1135" s="3" t="s">
        <v>132</v>
      </c>
      <c r="E1135" s="3">
        <v>6</v>
      </c>
      <c r="F1135" s="3">
        <v>167072</v>
      </c>
      <c r="G1135" s="3">
        <v>64.912957416886996</v>
      </c>
      <c r="H1135" s="3">
        <v>46.738926380757803</v>
      </c>
      <c r="I1135" s="3">
        <v>46.514805165970699</v>
      </c>
      <c r="J1135" s="3">
        <v>46.9630475955449</v>
      </c>
      <c r="K1135" s="3">
        <v>0</v>
      </c>
      <c r="L1135" s="3">
        <v>11684.908963982401</v>
      </c>
      <c r="M1135" s="6" t="s">
        <v>100</v>
      </c>
      <c r="N1135" s="6" t="s">
        <v>182</v>
      </c>
    </row>
    <row r="1136" spans="1:14" x14ac:dyDescent="0.2">
      <c r="A1136" s="5" t="str">
        <f t="shared" si="18"/>
        <v>Skin - Melanoma11996-20001</v>
      </c>
      <c r="B1136" s="3" t="s">
        <v>43</v>
      </c>
      <c r="C1136" s="3">
        <v>1</v>
      </c>
      <c r="D1136" s="3" t="s">
        <v>145</v>
      </c>
      <c r="E1136" s="3">
        <v>1</v>
      </c>
      <c r="F1136" s="3">
        <v>3040</v>
      </c>
      <c r="G1136" s="3">
        <v>12.891990732015699</v>
      </c>
      <c r="H1136" s="3">
        <v>11.676033065484599</v>
      </c>
      <c r="I1136" s="3">
        <v>11.2609695159437</v>
      </c>
      <c r="J1136" s="3">
        <v>12.091096615025499</v>
      </c>
      <c r="K1136" s="3">
        <v>1</v>
      </c>
      <c r="L1136" s="3">
        <v>0</v>
      </c>
      <c r="M1136" s="6" t="s">
        <v>100</v>
      </c>
      <c r="N1136" s="6" t="s">
        <v>201</v>
      </c>
    </row>
    <row r="1137" spans="1:14" x14ac:dyDescent="0.2">
      <c r="A1137" s="5" t="str">
        <f t="shared" si="18"/>
        <v>Skin - Melanoma11996-20002</v>
      </c>
      <c r="B1137" s="3" t="s">
        <v>43</v>
      </c>
      <c r="C1137" s="3">
        <v>1</v>
      </c>
      <c r="D1137" s="3" t="s">
        <v>145</v>
      </c>
      <c r="E1137" s="3">
        <v>2</v>
      </c>
      <c r="F1137" s="3">
        <v>2721</v>
      </c>
      <c r="G1137" s="3">
        <v>11.5134280591001</v>
      </c>
      <c r="H1137" s="3">
        <v>10.242484308280901</v>
      </c>
      <c r="I1137" s="3">
        <v>9.8576293308797904</v>
      </c>
      <c r="J1137" s="3">
        <v>10.627339285682</v>
      </c>
      <c r="K1137" s="3">
        <v>0.87722296184297499</v>
      </c>
      <c r="L1137" s="3">
        <v>-76.57621429049</v>
      </c>
      <c r="M1137" s="6" t="s">
        <v>100</v>
      </c>
      <c r="N1137" s="6" t="s">
        <v>201</v>
      </c>
    </row>
    <row r="1138" spans="1:14" x14ac:dyDescent="0.2">
      <c r="A1138" s="5" t="str">
        <f t="shared" si="18"/>
        <v>Skin - Melanoma11996-20003</v>
      </c>
      <c r="B1138" s="3" t="s">
        <v>43</v>
      </c>
      <c r="C1138" s="3">
        <v>1</v>
      </c>
      <c r="D1138" s="3" t="s">
        <v>145</v>
      </c>
      <c r="E1138" s="3">
        <v>3</v>
      </c>
      <c r="F1138" s="3">
        <v>2428</v>
      </c>
      <c r="G1138" s="3">
        <v>10.2541920450529</v>
      </c>
      <c r="H1138" s="3">
        <v>9.2943961155372197</v>
      </c>
      <c r="I1138" s="3">
        <v>8.9246931725240408</v>
      </c>
      <c r="J1138" s="3">
        <v>9.6640990585504003</v>
      </c>
      <c r="K1138" s="3">
        <v>0.79602344935218705</v>
      </c>
      <c r="L1138" s="3">
        <v>-121.79541464717801</v>
      </c>
      <c r="M1138" s="6" t="s">
        <v>100</v>
      </c>
      <c r="N1138" s="6" t="s">
        <v>201</v>
      </c>
    </row>
    <row r="1139" spans="1:14" x14ac:dyDescent="0.2">
      <c r="A1139" s="5" t="str">
        <f t="shared" si="18"/>
        <v>Skin - Melanoma11996-20004</v>
      </c>
      <c r="B1139" s="3" t="s">
        <v>43</v>
      </c>
      <c r="C1139" s="3">
        <v>1</v>
      </c>
      <c r="D1139" s="3" t="s">
        <v>145</v>
      </c>
      <c r="E1139" s="3">
        <v>4</v>
      </c>
      <c r="F1139" s="3">
        <v>1926</v>
      </c>
      <c r="G1139" s="3">
        <v>8.0899906024216097</v>
      </c>
      <c r="H1139" s="3">
        <v>7.6794698026547303</v>
      </c>
      <c r="I1139" s="3">
        <v>7.3364974070264903</v>
      </c>
      <c r="J1139" s="3">
        <v>8.0224421982829703</v>
      </c>
      <c r="K1139" s="3">
        <v>0.65771223493327902</v>
      </c>
      <c r="L1139" s="3">
        <v>-194.58999758923801</v>
      </c>
      <c r="M1139" s="6" t="s">
        <v>100</v>
      </c>
      <c r="N1139" s="6" t="s">
        <v>201</v>
      </c>
    </row>
    <row r="1140" spans="1:14" x14ac:dyDescent="0.2">
      <c r="A1140" s="5" t="str">
        <f t="shared" si="18"/>
        <v>Skin - Melanoma11996-20005</v>
      </c>
      <c r="B1140" s="3" t="s">
        <v>43</v>
      </c>
      <c r="C1140" s="3">
        <v>1</v>
      </c>
      <c r="D1140" s="3" t="s">
        <v>145</v>
      </c>
      <c r="E1140" s="3">
        <v>5</v>
      </c>
      <c r="F1140" s="3">
        <v>1220</v>
      </c>
      <c r="G1140" s="3">
        <v>5.0084457996258802</v>
      </c>
      <c r="H1140" s="3">
        <v>5.1020253580903603</v>
      </c>
      <c r="I1140" s="3">
        <v>4.81572705836673</v>
      </c>
      <c r="J1140" s="3">
        <v>5.3883236578139897</v>
      </c>
      <c r="K1140" s="3">
        <v>0.43696564830502299</v>
      </c>
      <c r="L1140" s="3">
        <v>-304.80767418488398</v>
      </c>
      <c r="M1140" s="6" t="s">
        <v>100</v>
      </c>
      <c r="N1140" s="6" t="s">
        <v>201</v>
      </c>
    </row>
    <row r="1141" spans="1:14" x14ac:dyDescent="0.2">
      <c r="A1141" s="5" t="str">
        <f t="shared" si="18"/>
        <v>Skin - Melanoma11996-20006</v>
      </c>
      <c r="B1141" s="3" t="s">
        <v>43</v>
      </c>
      <c r="C1141" s="3">
        <v>1</v>
      </c>
      <c r="D1141" s="3" t="s">
        <v>145</v>
      </c>
      <c r="E1141" s="3">
        <v>6</v>
      </c>
      <c r="F1141" s="3">
        <v>11335</v>
      </c>
      <c r="G1141" s="3">
        <v>9.5205715655611094</v>
      </c>
      <c r="H1141" s="3">
        <v>8.8943247946348496</v>
      </c>
      <c r="I1141" s="3">
        <v>8.7305834721628504</v>
      </c>
      <c r="J1141" s="3">
        <v>9.0580661171068506</v>
      </c>
      <c r="K1141" s="3">
        <v>0</v>
      </c>
      <c r="L1141" s="3">
        <v>-697.76930071179004</v>
      </c>
      <c r="M1141" s="6" t="s">
        <v>100</v>
      </c>
      <c r="N1141" s="6" t="s">
        <v>201</v>
      </c>
    </row>
    <row r="1142" spans="1:14" x14ac:dyDescent="0.2">
      <c r="A1142" s="5" t="str">
        <f t="shared" si="18"/>
        <v>Skin - Melanoma12001-20051</v>
      </c>
      <c r="B1142" s="3" t="s">
        <v>47</v>
      </c>
      <c r="C1142" s="3">
        <v>1</v>
      </c>
      <c r="D1142" s="3" t="s">
        <v>145</v>
      </c>
      <c r="E1142" s="3">
        <v>1</v>
      </c>
      <c r="F1142" s="3">
        <v>4383</v>
      </c>
      <c r="G1142" s="3">
        <v>17.800788343834199</v>
      </c>
      <c r="H1142" s="3">
        <v>15.4931304752843</v>
      </c>
      <c r="I1142" s="3">
        <v>15.0344507810461</v>
      </c>
      <c r="J1142" s="3">
        <v>15.951810169522499</v>
      </c>
      <c r="K1142" s="3">
        <v>1</v>
      </c>
      <c r="L1142" s="3">
        <v>0</v>
      </c>
      <c r="M1142" s="6" t="s">
        <v>100</v>
      </c>
      <c r="N1142" s="6" t="s">
        <v>201</v>
      </c>
    </row>
    <row r="1143" spans="1:14" x14ac:dyDescent="0.2">
      <c r="A1143" s="5" t="str">
        <f t="shared" si="18"/>
        <v>Skin - Melanoma12001-20052</v>
      </c>
      <c r="B1143" s="3" t="s">
        <v>47</v>
      </c>
      <c r="C1143" s="3">
        <v>1</v>
      </c>
      <c r="D1143" s="3" t="s">
        <v>145</v>
      </c>
      <c r="E1143" s="3">
        <v>2</v>
      </c>
      <c r="F1143" s="3">
        <v>3965</v>
      </c>
      <c r="G1143" s="3">
        <v>16.244923461418299</v>
      </c>
      <c r="H1143" s="3">
        <v>13.6289341792355</v>
      </c>
      <c r="I1143" s="3">
        <v>13.204709070506199</v>
      </c>
      <c r="J1143" s="3">
        <v>14.0531592879648</v>
      </c>
      <c r="K1143" s="3">
        <v>0.87967594418554196</v>
      </c>
      <c r="L1143" s="3">
        <v>-105.736950618634</v>
      </c>
      <c r="M1143" s="6" t="s">
        <v>100</v>
      </c>
      <c r="N1143" s="6" t="s">
        <v>201</v>
      </c>
    </row>
    <row r="1144" spans="1:14" x14ac:dyDescent="0.2">
      <c r="A1144" s="5" t="str">
        <f t="shared" si="18"/>
        <v>Skin - Melanoma12001-20053</v>
      </c>
      <c r="B1144" s="3" t="s">
        <v>47</v>
      </c>
      <c r="C1144" s="3">
        <v>1</v>
      </c>
      <c r="D1144" s="3" t="s">
        <v>145</v>
      </c>
      <c r="E1144" s="3">
        <v>3</v>
      </c>
      <c r="F1144" s="3">
        <v>3630</v>
      </c>
      <c r="G1144" s="3">
        <v>14.9178525640275</v>
      </c>
      <c r="H1144" s="3">
        <v>12.891655233891299</v>
      </c>
      <c r="I1144" s="3">
        <v>12.4722716358502</v>
      </c>
      <c r="J1144" s="3">
        <v>13.3110388319324</v>
      </c>
      <c r="K1144" s="3">
        <v>0.83208847007756304</v>
      </c>
      <c r="L1144" s="3">
        <v>-142.71316025109999</v>
      </c>
      <c r="M1144" s="6" t="s">
        <v>100</v>
      </c>
      <c r="N1144" s="6" t="s">
        <v>201</v>
      </c>
    </row>
    <row r="1145" spans="1:14" x14ac:dyDescent="0.2">
      <c r="A1145" s="5" t="str">
        <f t="shared" si="18"/>
        <v>Skin - Melanoma12001-20054</v>
      </c>
      <c r="B1145" s="3" t="s">
        <v>47</v>
      </c>
      <c r="C1145" s="3">
        <v>1</v>
      </c>
      <c r="D1145" s="3" t="s">
        <v>145</v>
      </c>
      <c r="E1145" s="3">
        <v>4</v>
      </c>
      <c r="F1145" s="3">
        <v>2551</v>
      </c>
      <c r="G1145" s="3">
        <v>10.4700059979878</v>
      </c>
      <c r="H1145" s="3">
        <v>9.6760042372872004</v>
      </c>
      <c r="I1145" s="3">
        <v>9.3005155199109897</v>
      </c>
      <c r="J1145" s="3">
        <v>10.0514929546634</v>
      </c>
      <c r="K1145" s="3">
        <v>0.62453512882519402</v>
      </c>
      <c r="L1145" s="3">
        <v>-298.67040728302601</v>
      </c>
      <c r="M1145" s="6" t="s">
        <v>100</v>
      </c>
      <c r="N1145" s="6" t="s">
        <v>201</v>
      </c>
    </row>
    <row r="1146" spans="1:14" x14ac:dyDescent="0.2">
      <c r="A1146" s="5" t="str">
        <f t="shared" si="18"/>
        <v>Skin - Melanoma12001-20055</v>
      </c>
      <c r="B1146" s="3" t="s">
        <v>47</v>
      </c>
      <c r="C1146" s="3">
        <v>1</v>
      </c>
      <c r="D1146" s="3" t="s">
        <v>145</v>
      </c>
      <c r="E1146" s="3">
        <v>5</v>
      </c>
      <c r="F1146" s="3">
        <v>1642</v>
      </c>
      <c r="G1146" s="3">
        <v>6.7158230558131899</v>
      </c>
      <c r="H1146" s="3">
        <v>6.9979870502781703</v>
      </c>
      <c r="I1146" s="3">
        <v>6.6594995548055902</v>
      </c>
      <c r="J1146" s="3">
        <v>7.3364745457507503</v>
      </c>
      <c r="K1146" s="3">
        <v>0.45168321931076899</v>
      </c>
      <c r="L1146" s="3">
        <v>-392.37351907503199</v>
      </c>
      <c r="M1146" s="6" t="s">
        <v>100</v>
      </c>
      <c r="N1146" s="6" t="s">
        <v>201</v>
      </c>
    </row>
    <row r="1147" spans="1:14" x14ac:dyDescent="0.2">
      <c r="A1147" s="5" t="str">
        <f t="shared" si="18"/>
        <v>Skin - Melanoma12001-20056</v>
      </c>
      <c r="B1147" s="3" t="s">
        <v>47</v>
      </c>
      <c r="C1147" s="3">
        <v>1</v>
      </c>
      <c r="D1147" s="3" t="s">
        <v>145</v>
      </c>
      <c r="E1147" s="3">
        <v>6</v>
      </c>
      <c r="F1147" s="3">
        <v>16171</v>
      </c>
      <c r="G1147" s="3">
        <v>13.2356124816303</v>
      </c>
      <c r="H1147" s="3">
        <v>11.966087081178101</v>
      </c>
      <c r="I1147" s="3">
        <v>11.7816535880286</v>
      </c>
      <c r="J1147" s="3">
        <v>12.150520574327601</v>
      </c>
      <c r="K1147" s="3">
        <v>0</v>
      </c>
      <c r="L1147" s="3">
        <v>-939.49403722779198</v>
      </c>
      <c r="M1147" s="6" t="s">
        <v>100</v>
      </c>
      <c r="N1147" s="6" t="s">
        <v>201</v>
      </c>
    </row>
    <row r="1148" spans="1:14" x14ac:dyDescent="0.2">
      <c r="A1148" s="5" t="str">
        <f t="shared" si="18"/>
        <v>Skin - Melanoma12006-20101</v>
      </c>
      <c r="B1148" s="3" t="s">
        <v>48</v>
      </c>
      <c r="C1148" s="3">
        <v>1</v>
      </c>
      <c r="D1148" s="3" t="s">
        <v>145</v>
      </c>
      <c r="E1148" s="3">
        <v>1</v>
      </c>
      <c r="F1148" s="3">
        <v>6409</v>
      </c>
      <c r="G1148" s="3">
        <v>25.090518086117701</v>
      </c>
      <c r="H1148" s="3">
        <v>20.398701572141601</v>
      </c>
      <c r="I1148" s="3">
        <v>19.899284412948798</v>
      </c>
      <c r="J1148" s="3">
        <v>20.898118731334399</v>
      </c>
      <c r="K1148" s="3">
        <v>1</v>
      </c>
      <c r="L1148" s="3">
        <v>0</v>
      </c>
      <c r="M1148" s="6" t="s">
        <v>100</v>
      </c>
      <c r="N1148" s="6" t="s">
        <v>201</v>
      </c>
    </row>
    <row r="1149" spans="1:14" x14ac:dyDescent="0.2">
      <c r="A1149" s="5" t="str">
        <f t="shared" si="18"/>
        <v>Skin - Melanoma12006-20102</v>
      </c>
      <c r="B1149" s="3" t="s">
        <v>48</v>
      </c>
      <c r="C1149" s="3">
        <v>1</v>
      </c>
      <c r="D1149" s="3" t="s">
        <v>145</v>
      </c>
      <c r="E1149" s="3">
        <v>2</v>
      </c>
      <c r="F1149" s="3">
        <v>5841</v>
      </c>
      <c r="G1149" s="3">
        <v>23.0558730129408</v>
      </c>
      <c r="H1149" s="3">
        <v>18.1736335813235</v>
      </c>
      <c r="I1149" s="3">
        <v>17.707560268886599</v>
      </c>
      <c r="J1149" s="3">
        <v>18.639706893760401</v>
      </c>
      <c r="K1149" s="3">
        <v>0.89092109696546296</v>
      </c>
      <c r="L1149" s="3">
        <v>-147.45843982576599</v>
      </c>
      <c r="M1149" s="6" t="s">
        <v>100</v>
      </c>
      <c r="N1149" s="6" t="s">
        <v>201</v>
      </c>
    </row>
    <row r="1150" spans="1:14" x14ac:dyDescent="0.2">
      <c r="A1150" s="5" t="str">
        <f t="shared" si="18"/>
        <v>Skin - Melanoma12006-20103</v>
      </c>
      <c r="B1150" s="3" t="s">
        <v>48</v>
      </c>
      <c r="C1150" s="3">
        <v>1</v>
      </c>
      <c r="D1150" s="3" t="s">
        <v>145</v>
      </c>
      <c r="E1150" s="3">
        <v>3</v>
      </c>
      <c r="F1150" s="3">
        <v>5031</v>
      </c>
      <c r="G1150" s="3">
        <v>19.9047129620512</v>
      </c>
      <c r="H1150" s="3">
        <v>16.4462387881095</v>
      </c>
      <c r="I1150" s="3">
        <v>15.991778955349099</v>
      </c>
      <c r="J1150" s="3">
        <v>16.9006986208699</v>
      </c>
      <c r="K1150" s="3">
        <v>0.806239491761088</v>
      </c>
      <c r="L1150" s="3">
        <v>-238.51970825784599</v>
      </c>
      <c r="M1150" s="6" t="s">
        <v>100</v>
      </c>
      <c r="N1150" s="6" t="s">
        <v>201</v>
      </c>
    </row>
    <row r="1151" spans="1:14" x14ac:dyDescent="0.2">
      <c r="A1151" s="5" t="str">
        <f t="shared" si="18"/>
        <v>Skin - Melanoma12006-20104</v>
      </c>
      <c r="B1151" s="3" t="s">
        <v>48</v>
      </c>
      <c r="C1151" s="3">
        <v>1</v>
      </c>
      <c r="D1151" s="3" t="s">
        <v>145</v>
      </c>
      <c r="E1151" s="3">
        <v>4</v>
      </c>
      <c r="F1151" s="3">
        <v>3600</v>
      </c>
      <c r="G1151" s="3">
        <v>14.249910255252701</v>
      </c>
      <c r="H1151" s="3">
        <v>12.920593442562</v>
      </c>
      <c r="I1151" s="3">
        <v>12.4985207234383</v>
      </c>
      <c r="J1151" s="3">
        <v>13.342666161685701</v>
      </c>
      <c r="K1151" s="3">
        <v>0.633402738741355</v>
      </c>
      <c r="L1151" s="3">
        <v>-409.49146337136602</v>
      </c>
      <c r="M1151" s="6" t="s">
        <v>100</v>
      </c>
      <c r="N1151" s="6" t="s">
        <v>201</v>
      </c>
    </row>
    <row r="1152" spans="1:14" x14ac:dyDescent="0.2">
      <c r="A1152" s="5" t="str">
        <f t="shared" si="18"/>
        <v>Skin - Melanoma12006-20105</v>
      </c>
      <c r="B1152" s="3" t="s">
        <v>48</v>
      </c>
      <c r="C1152" s="3">
        <v>1</v>
      </c>
      <c r="D1152" s="3" t="s">
        <v>145</v>
      </c>
      <c r="E1152" s="3">
        <v>5</v>
      </c>
      <c r="F1152" s="3">
        <v>2285</v>
      </c>
      <c r="G1152" s="3">
        <v>9.0594585147769102</v>
      </c>
      <c r="H1152" s="3">
        <v>9.4885314658329705</v>
      </c>
      <c r="I1152" s="3">
        <v>9.0994755966927698</v>
      </c>
      <c r="J1152" s="3">
        <v>9.8775873349731693</v>
      </c>
      <c r="K1152" s="3">
        <v>0.46515369776238202</v>
      </c>
      <c r="L1152" s="3">
        <v>-524.46473542981198</v>
      </c>
      <c r="M1152" s="6" t="s">
        <v>100</v>
      </c>
      <c r="N1152" s="6" t="s">
        <v>201</v>
      </c>
    </row>
    <row r="1153" spans="1:14" x14ac:dyDescent="0.2">
      <c r="A1153" s="5" t="str">
        <f t="shared" si="18"/>
        <v>Skin - Melanoma12006-20106</v>
      </c>
      <c r="B1153" s="3" t="s">
        <v>48</v>
      </c>
      <c r="C1153" s="3">
        <v>1</v>
      </c>
      <c r="D1153" s="3" t="s">
        <v>145</v>
      </c>
      <c r="E1153" s="3">
        <v>6</v>
      </c>
      <c r="F1153" s="3">
        <v>23166</v>
      </c>
      <c r="G1153" s="3">
        <v>18.292997967705301</v>
      </c>
      <c r="H1153" s="3">
        <v>15.848514725634001</v>
      </c>
      <c r="I1153" s="3">
        <v>15.644425953390099</v>
      </c>
      <c r="J1153" s="3">
        <v>16.0526034978779</v>
      </c>
      <c r="K1153" s="3">
        <v>0</v>
      </c>
      <c r="L1153" s="3">
        <v>-1319.9343468847901</v>
      </c>
      <c r="M1153" s="6" t="s">
        <v>100</v>
      </c>
      <c r="N1153" s="6" t="s">
        <v>201</v>
      </c>
    </row>
    <row r="1154" spans="1:14" x14ac:dyDescent="0.2">
      <c r="A1154" s="5" t="str">
        <f t="shared" si="18"/>
        <v>Skin - Melanoma21996-20001</v>
      </c>
      <c r="B1154" s="3" t="s">
        <v>43</v>
      </c>
      <c r="C1154" s="3">
        <v>2</v>
      </c>
      <c r="D1154" s="3" t="s">
        <v>145</v>
      </c>
      <c r="E1154" s="3">
        <v>1</v>
      </c>
      <c r="F1154" s="3">
        <v>3801</v>
      </c>
      <c r="G1154" s="3">
        <v>15.508090706785801</v>
      </c>
      <c r="H1154" s="3">
        <v>13.4609077222667</v>
      </c>
      <c r="I1154" s="3">
        <v>13.032969100514601</v>
      </c>
      <c r="J1154" s="3">
        <v>13.8888463440188</v>
      </c>
      <c r="K1154" s="3">
        <v>1</v>
      </c>
      <c r="L1154" s="3">
        <v>0</v>
      </c>
      <c r="M1154" s="6" t="s">
        <v>100</v>
      </c>
      <c r="N1154" s="6" t="s">
        <v>201</v>
      </c>
    </row>
    <row r="1155" spans="1:14" x14ac:dyDescent="0.2">
      <c r="A1155" s="5" t="str">
        <f t="shared" si="18"/>
        <v>Skin - Melanoma21996-20002</v>
      </c>
      <c r="B1155" s="3" t="s">
        <v>43</v>
      </c>
      <c r="C1155" s="3">
        <v>2</v>
      </c>
      <c r="D1155" s="3" t="s">
        <v>145</v>
      </c>
      <c r="E1155" s="3">
        <v>2</v>
      </c>
      <c r="F1155" s="3">
        <v>3594</v>
      </c>
      <c r="G1155" s="3">
        <v>14.466866970113999</v>
      </c>
      <c r="H1155" s="3">
        <v>12.2400026762932</v>
      </c>
      <c r="I1155" s="3">
        <v>11.8398289717154</v>
      </c>
      <c r="J1155" s="3">
        <v>12.640176380871001</v>
      </c>
      <c r="K1155" s="3">
        <v>0.90929994684133497</v>
      </c>
      <c r="L1155" s="3">
        <v>-59.954043248066</v>
      </c>
      <c r="M1155" s="6" t="s">
        <v>100</v>
      </c>
      <c r="N1155" s="6" t="s">
        <v>201</v>
      </c>
    </row>
    <row r="1156" spans="1:14" x14ac:dyDescent="0.2">
      <c r="A1156" s="5" t="str">
        <f t="shared" si="18"/>
        <v>Skin - Melanoma21996-20003</v>
      </c>
      <c r="B1156" s="3" t="s">
        <v>43</v>
      </c>
      <c r="C1156" s="3">
        <v>2</v>
      </c>
      <c r="D1156" s="3" t="s">
        <v>145</v>
      </c>
      <c r="E1156" s="3">
        <v>3</v>
      </c>
      <c r="F1156" s="3">
        <v>3210</v>
      </c>
      <c r="G1156" s="3">
        <v>12.8486785114137</v>
      </c>
      <c r="H1156" s="3">
        <v>10.751051009849499</v>
      </c>
      <c r="I1156" s="3">
        <v>10.379126775541099</v>
      </c>
      <c r="J1156" s="3">
        <v>11.1229752441579</v>
      </c>
      <c r="K1156" s="3">
        <v>0.79868692599870705</v>
      </c>
      <c r="L1156" s="3">
        <v>-129.28761266966799</v>
      </c>
      <c r="M1156" s="6" t="s">
        <v>100</v>
      </c>
      <c r="N1156" s="6" t="s">
        <v>201</v>
      </c>
    </row>
    <row r="1157" spans="1:14" x14ac:dyDescent="0.2">
      <c r="A1157" s="5" t="str">
        <f t="shared" si="18"/>
        <v>Skin - Melanoma21996-20004</v>
      </c>
      <c r="B1157" s="3" t="s">
        <v>43</v>
      </c>
      <c r="C1157" s="3">
        <v>2</v>
      </c>
      <c r="D1157" s="3" t="s">
        <v>145</v>
      </c>
      <c r="E1157" s="3">
        <v>4</v>
      </c>
      <c r="F1157" s="3">
        <v>2674</v>
      </c>
      <c r="G1157" s="3">
        <v>10.6159809817519</v>
      </c>
      <c r="H1157" s="3">
        <v>9.1920963144745897</v>
      </c>
      <c r="I1157" s="3">
        <v>8.8436868563373903</v>
      </c>
      <c r="J1157" s="3">
        <v>9.5405057726117892</v>
      </c>
      <c r="K1157" s="3">
        <v>0.68287343648223997</v>
      </c>
      <c r="L1157" s="3">
        <v>-214.00167714857801</v>
      </c>
      <c r="M1157" s="6" t="s">
        <v>100</v>
      </c>
      <c r="N1157" s="6" t="s">
        <v>201</v>
      </c>
    </row>
    <row r="1158" spans="1:14" x14ac:dyDescent="0.2">
      <c r="A1158" s="5" t="str">
        <f t="shared" si="18"/>
        <v>Skin - Melanoma21996-20005</v>
      </c>
      <c r="B1158" s="3" t="s">
        <v>43</v>
      </c>
      <c r="C1158" s="3">
        <v>2</v>
      </c>
      <c r="D1158" s="3" t="s">
        <v>145</v>
      </c>
      <c r="E1158" s="3">
        <v>5</v>
      </c>
      <c r="F1158" s="3">
        <v>1746</v>
      </c>
      <c r="G1158" s="3">
        <v>6.80561556052157</v>
      </c>
      <c r="H1158" s="3">
        <v>6.1244838104877601</v>
      </c>
      <c r="I1158" s="3">
        <v>5.8372051000423797</v>
      </c>
      <c r="J1158" s="3">
        <v>6.4117625209331397</v>
      </c>
      <c r="K1158" s="3">
        <v>0.45498297268294802</v>
      </c>
      <c r="L1158" s="3">
        <v>-361.82568765985002</v>
      </c>
      <c r="M1158" s="6" t="s">
        <v>100</v>
      </c>
      <c r="N1158" s="6" t="s">
        <v>201</v>
      </c>
    </row>
    <row r="1159" spans="1:14" x14ac:dyDescent="0.2">
      <c r="A1159" s="5" t="str">
        <f t="shared" si="18"/>
        <v>Skin - Melanoma21996-20006</v>
      </c>
      <c r="B1159" s="3" t="s">
        <v>43</v>
      </c>
      <c r="C1159" s="3">
        <v>2</v>
      </c>
      <c r="D1159" s="3" t="s">
        <v>145</v>
      </c>
      <c r="E1159" s="3">
        <v>6</v>
      </c>
      <c r="F1159" s="3">
        <v>15025</v>
      </c>
      <c r="G1159" s="3">
        <v>12.002754538301399</v>
      </c>
      <c r="H1159" s="3">
        <v>10.440753989664501</v>
      </c>
      <c r="I1159" s="3">
        <v>10.2738061921859</v>
      </c>
      <c r="J1159" s="3">
        <v>10.6077017871431</v>
      </c>
      <c r="K1159" s="3">
        <v>0</v>
      </c>
      <c r="L1159" s="3">
        <v>-765.06902072616208</v>
      </c>
      <c r="M1159" s="6" t="s">
        <v>100</v>
      </c>
      <c r="N1159" s="6" t="s">
        <v>201</v>
      </c>
    </row>
    <row r="1160" spans="1:14" x14ac:dyDescent="0.2">
      <c r="A1160" s="5" t="str">
        <f t="shared" si="18"/>
        <v>Skin - Melanoma22001-20051</v>
      </c>
      <c r="B1160" s="3" t="s">
        <v>47</v>
      </c>
      <c r="C1160" s="3">
        <v>2</v>
      </c>
      <c r="D1160" s="3" t="s">
        <v>145</v>
      </c>
      <c r="E1160" s="3">
        <v>1</v>
      </c>
      <c r="F1160" s="3">
        <v>5106</v>
      </c>
      <c r="G1160" s="3">
        <v>20.295345370256499</v>
      </c>
      <c r="H1160" s="3">
        <v>17.0994893842031</v>
      </c>
      <c r="I1160" s="3">
        <v>16.6304613430895</v>
      </c>
      <c r="J1160" s="3">
        <v>17.568517425316699</v>
      </c>
      <c r="K1160" s="3">
        <v>1</v>
      </c>
      <c r="L1160" s="3">
        <v>0</v>
      </c>
      <c r="M1160" s="6" t="s">
        <v>100</v>
      </c>
      <c r="N1160" s="6" t="s">
        <v>201</v>
      </c>
    </row>
    <row r="1161" spans="1:14" x14ac:dyDescent="0.2">
      <c r="A1161" s="5" t="str">
        <f t="shared" si="18"/>
        <v>Skin - Melanoma22001-20052</v>
      </c>
      <c r="B1161" s="3" t="s">
        <v>47</v>
      </c>
      <c r="C1161" s="3">
        <v>2</v>
      </c>
      <c r="D1161" s="3" t="s">
        <v>145</v>
      </c>
      <c r="E1161" s="3">
        <v>2</v>
      </c>
      <c r="F1161" s="3">
        <v>4951</v>
      </c>
      <c r="G1161" s="3">
        <v>19.507079619971702</v>
      </c>
      <c r="H1161" s="3">
        <v>15.939823324749799</v>
      </c>
      <c r="I1161" s="3">
        <v>15.4958129564984</v>
      </c>
      <c r="J1161" s="3">
        <v>16.383833693001201</v>
      </c>
      <c r="K1161" s="3">
        <v>0.93218124627015597</v>
      </c>
      <c r="L1161" s="3">
        <v>-71.298924985962003</v>
      </c>
      <c r="M1161" s="6" t="s">
        <v>100</v>
      </c>
      <c r="N1161" s="6" t="s">
        <v>201</v>
      </c>
    </row>
    <row r="1162" spans="1:14" x14ac:dyDescent="0.2">
      <c r="A1162" s="5" t="str">
        <f t="shared" si="18"/>
        <v>Skin - Melanoma22001-20053</v>
      </c>
      <c r="B1162" s="3" t="s">
        <v>47</v>
      </c>
      <c r="C1162" s="3">
        <v>2</v>
      </c>
      <c r="D1162" s="3" t="s">
        <v>145</v>
      </c>
      <c r="E1162" s="3">
        <v>3</v>
      </c>
      <c r="F1162" s="3">
        <v>4335</v>
      </c>
      <c r="G1162" s="3">
        <v>16.9968439193742</v>
      </c>
      <c r="H1162" s="3">
        <v>13.934739926276199</v>
      </c>
      <c r="I1162" s="3">
        <v>13.519919256826499</v>
      </c>
      <c r="J1162" s="3">
        <v>14.349560595725899</v>
      </c>
      <c r="K1162" s="3">
        <v>0.81492140573211802</v>
      </c>
      <c r="L1162" s="3">
        <v>-183.663228946034</v>
      </c>
      <c r="M1162" s="6" t="s">
        <v>100</v>
      </c>
      <c r="N1162" s="6" t="s">
        <v>201</v>
      </c>
    </row>
    <row r="1163" spans="1:14" x14ac:dyDescent="0.2">
      <c r="A1163" s="5" t="str">
        <f t="shared" si="18"/>
        <v>Skin - Melanoma22001-20054</v>
      </c>
      <c r="B1163" s="3" t="s">
        <v>47</v>
      </c>
      <c r="C1163" s="3">
        <v>2</v>
      </c>
      <c r="D1163" s="3" t="s">
        <v>145</v>
      </c>
      <c r="E1163" s="3">
        <v>4</v>
      </c>
      <c r="F1163" s="3">
        <v>3376</v>
      </c>
      <c r="G1163" s="3">
        <v>13.1711790569514</v>
      </c>
      <c r="H1163" s="3">
        <v>11.2448854441427</v>
      </c>
      <c r="I1163" s="3">
        <v>10.8655618229698</v>
      </c>
      <c r="J1163" s="3">
        <v>11.6242090653156</v>
      </c>
      <c r="K1163" s="3">
        <v>0.65761527677727105</v>
      </c>
      <c r="L1163" s="3">
        <v>-329.14913567835998</v>
      </c>
      <c r="M1163" s="6" t="s">
        <v>100</v>
      </c>
      <c r="N1163" s="6" t="s">
        <v>201</v>
      </c>
    </row>
    <row r="1164" spans="1:14" x14ac:dyDescent="0.2">
      <c r="A1164" s="5" t="str">
        <f t="shared" si="18"/>
        <v>Skin - Melanoma22001-20055</v>
      </c>
      <c r="B1164" s="3" t="s">
        <v>47</v>
      </c>
      <c r="C1164" s="3">
        <v>2</v>
      </c>
      <c r="D1164" s="3" t="s">
        <v>145</v>
      </c>
      <c r="E1164" s="3">
        <v>5</v>
      </c>
      <c r="F1164" s="3">
        <v>2191</v>
      </c>
      <c r="G1164" s="3">
        <v>8.5332965257838005</v>
      </c>
      <c r="H1164" s="3">
        <v>7.9763371183849499</v>
      </c>
      <c r="I1164" s="3">
        <v>7.6423433347970997</v>
      </c>
      <c r="J1164" s="3">
        <v>8.3103309019728009</v>
      </c>
      <c r="K1164" s="3">
        <v>0.46646639201716</v>
      </c>
      <c r="L1164" s="3">
        <v>-467.44933367261399</v>
      </c>
      <c r="M1164" s="6" t="s">
        <v>100</v>
      </c>
      <c r="N1164" s="6" t="s">
        <v>201</v>
      </c>
    </row>
    <row r="1165" spans="1:14" x14ac:dyDescent="0.2">
      <c r="A1165" s="5" t="str">
        <f t="shared" si="18"/>
        <v>Skin - Melanoma22001-20056</v>
      </c>
      <c r="B1165" s="3" t="s">
        <v>47</v>
      </c>
      <c r="C1165" s="3">
        <v>2</v>
      </c>
      <c r="D1165" s="3" t="s">
        <v>145</v>
      </c>
      <c r="E1165" s="3">
        <v>6</v>
      </c>
      <c r="F1165" s="3">
        <v>19959</v>
      </c>
      <c r="G1165" s="3">
        <v>15.672389071381399</v>
      </c>
      <c r="H1165" s="3">
        <v>13.421347950623501</v>
      </c>
      <c r="I1165" s="3">
        <v>13.235146603817199</v>
      </c>
      <c r="J1165" s="3">
        <v>13.6075492974298</v>
      </c>
      <c r="K1165" s="3">
        <v>0</v>
      </c>
      <c r="L1165" s="3">
        <v>-1051.56062328297</v>
      </c>
      <c r="M1165" s="6" t="s">
        <v>100</v>
      </c>
      <c r="N1165" s="6" t="s">
        <v>201</v>
      </c>
    </row>
    <row r="1166" spans="1:14" x14ac:dyDescent="0.2">
      <c r="A1166" s="5" t="str">
        <f t="shared" si="18"/>
        <v>Skin - Melanoma22006-20101</v>
      </c>
      <c r="B1166" s="3" t="s">
        <v>48</v>
      </c>
      <c r="C1166" s="3">
        <v>2</v>
      </c>
      <c r="D1166" s="3" t="s">
        <v>145</v>
      </c>
      <c r="E1166" s="3">
        <v>1</v>
      </c>
      <c r="F1166" s="3">
        <v>6720</v>
      </c>
      <c r="G1166" s="3">
        <v>25.925967935596201</v>
      </c>
      <c r="H1166" s="3">
        <v>21.137402553984799</v>
      </c>
      <c r="I1166" s="3">
        <v>20.632016732972598</v>
      </c>
      <c r="J1166" s="3">
        <v>21.642788374997</v>
      </c>
      <c r="K1166" s="3">
        <v>1</v>
      </c>
      <c r="L1166" s="3">
        <v>0</v>
      </c>
      <c r="M1166" s="6" t="s">
        <v>100</v>
      </c>
      <c r="N1166" s="6" t="s">
        <v>201</v>
      </c>
    </row>
    <row r="1167" spans="1:14" x14ac:dyDescent="0.2">
      <c r="A1167" s="5" t="str">
        <f t="shared" si="18"/>
        <v>Skin - Melanoma22006-20102</v>
      </c>
      <c r="B1167" s="3" t="s">
        <v>48</v>
      </c>
      <c r="C1167" s="3">
        <v>2</v>
      </c>
      <c r="D1167" s="3" t="s">
        <v>145</v>
      </c>
      <c r="E1167" s="3">
        <v>2</v>
      </c>
      <c r="F1167" s="3">
        <v>6370</v>
      </c>
      <c r="G1167" s="3">
        <v>24.364605885096498</v>
      </c>
      <c r="H1167" s="3">
        <v>19.224257124426401</v>
      </c>
      <c r="I1167" s="3">
        <v>18.752155035892802</v>
      </c>
      <c r="J1167" s="3">
        <v>19.696359212960001</v>
      </c>
      <c r="K1167" s="3">
        <v>0.90949004142432799</v>
      </c>
      <c r="L1167" s="3">
        <v>-122.258011269224</v>
      </c>
      <c r="M1167" s="6" t="s">
        <v>100</v>
      </c>
      <c r="N1167" s="6" t="s">
        <v>201</v>
      </c>
    </row>
    <row r="1168" spans="1:14" x14ac:dyDescent="0.2">
      <c r="A1168" s="5" t="str">
        <f t="shared" si="18"/>
        <v>Skin - Melanoma22006-20103</v>
      </c>
      <c r="B1168" s="3" t="s">
        <v>48</v>
      </c>
      <c r="C1168" s="3">
        <v>2</v>
      </c>
      <c r="D1168" s="3" t="s">
        <v>145</v>
      </c>
      <c r="E1168" s="3">
        <v>3</v>
      </c>
      <c r="F1168" s="3">
        <v>5608</v>
      </c>
      <c r="G1168" s="3">
        <v>21.409965330974501</v>
      </c>
      <c r="H1168" s="3">
        <v>17.188669308069901</v>
      </c>
      <c r="I1168" s="3">
        <v>16.738791754099601</v>
      </c>
      <c r="J1168" s="3">
        <v>17.638546862040201</v>
      </c>
      <c r="K1168" s="3">
        <v>0.81318739443837296</v>
      </c>
      <c r="L1168" s="3">
        <v>-237.22933682249601</v>
      </c>
      <c r="M1168" s="6" t="s">
        <v>100</v>
      </c>
      <c r="N1168" s="6" t="s">
        <v>201</v>
      </c>
    </row>
    <row r="1169" spans="1:14" x14ac:dyDescent="0.2">
      <c r="A1169" s="5" t="str">
        <f t="shared" si="18"/>
        <v>Skin - Melanoma22006-20104</v>
      </c>
      <c r="B1169" s="3" t="s">
        <v>48</v>
      </c>
      <c r="C1169" s="3">
        <v>2</v>
      </c>
      <c r="D1169" s="3" t="s">
        <v>145</v>
      </c>
      <c r="E1169" s="3">
        <v>4</v>
      </c>
      <c r="F1169" s="3">
        <v>4228</v>
      </c>
      <c r="G1169" s="3">
        <v>16.121625078110601</v>
      </c>
      <c r="H1169" s="3">
        <v>13.701517509666401</v>
      </c>
      <c r="I1169" s="3">
        <v>13.288510662236</v>
      </c>
      <c r="J1169" s="3">
        <v>14.1145243570968</v>
      </c>
      <c r="K1169" s="3">
        <v>0.64821197754420601</v>
      </c>
      <c r="L1169" s="3">
        <v>-432.17725099340799</v>
      </c>
      <c r="M1169" s="6" t="s">
        <v>100</v>
      </c>
      <c r="N1169" s="6" t="s">
        <v>201</v>
      </c>
    </row>
    <row r="1170" spans="1:14" x14ac:dyDescent="0.2">
      <c r="A1170" s="5" t="str">
        <f t="shared" si="18"/>
        <v>Skin - Melanoma22006-20105</v>
      </c>
      <c r="B1170" s="3" t="s">
        <v>48</v>
      </c>
      <c r="C1170" s="3">
        <v>2</v>
      </c>
      <c r="D1170" s="3" t="s">
        <v>145</v>
      </c>
      <c r="E1170" s="3">
        <v>5</v>
      </c>
      <c r="F1170" s="3">
        <v>2557</v>
      </c>
      <c r="G1170" s="3">
        <v>9.7385806192038604</v>
      </c>
      <c r="H1170" s="3">
        <v>9.2023729503529594</v>
      </c>
      <c r="I1170" s="3">
        <v>8.8456832758134105</v>
      </c>
      <c r="J1170" s="3">
        <v>9.5590626248925101</v>
      </c>
      <c r="K1170" s="3">
        <v>0.43535968654853202</v>
      </c>
      <c r="L1170" s="3">
        <v>-629.948918317878</v>
      </c>
      <c r="M1170" s="6" t="s">
        <v>100</v>
      </c>
      <c r="N1170" s="6" t="s">
        <v>201</v>
      </c>
    </row>
    <row r="1171" spans="1:14" x14ac:dyDescent="0.2">
      <c r="A1171" s="5" t="str">
        <f t="shared" si="18"/>
        <v>Skin - Melanoma22006-20106</v>
      </c>
      <c r="B1171" s="3" t="s">
        <v>48</v>
      </c>
      <c r="C1171" s="3">
        <v>2</v>
      </c>
      <c r="D1171" s="3" t="s">
        <v>145</v>
      </c>
      <c r="E1171" s="3">
        <v>6</v>
      </c>
      <c r="F1171" s="3">
        <v>25483</v>
      </c>
      <c r="G1171" s="3">
        <v>19.491373738146201</v>
      </c>
      <c r="H1171" s="3">
        <v>16.3501463092257</v>
      </c>
      <c r="I1171" s="3">
        <v>16.149397749762802</v>
      </c>
      <c r="J1171" s="3">
        <v>16.550894868688601</v>
      </c>
      <c r="K1171" s="3">
        <v>0</v>
      </c>
      <c r="L1171" s="3">
        <v>-1421.613517403006</v>
      </c>
      <c r="M1171" s="6" t="s">
        <v>100</v>
      </c>
      <c r="N1171" s="6" t="s">
        <v>201</v>
      </c>
    </row>
    <row r="1172" spans="1:14" x14ac:dyDescent="0.2">
      <c r="A1172" s="5" t="str">
        <f t="shared" si="18"/>
        <v>Skin - Melanoma31996-20001</v>
      </c>
      <c r="B1172" s="3" t="s">
        <v>43</v>
      </c>
      <c r="C1172" s="3">
        <v>3</v>
      </c>
      <c r="D1172" s="3" t="s">
        <v>145</v>
      </c>
      <c r="E1172" s="3">
        <v>1</v>
      </c>
      <c r="F1172" s="3">
        <v>6841</v>
      </c>
      <c r="G1172" s="3">
        <v>14.225316326140399</v>
      </c>
      <c r="H1172" s="3">
        <v>12.486095971059999</v>
      </c>
      <c r="I1172" s="3">
        <v>12.190210973892199</v>
      </c>
      <c r="J1172" s="3">
        <v>12.781980968227799</v>
      </c>
      <c r="K1172" s="3">
        <v>1</v>
      </c>
      <c r="L1172" s="3">
        <v>0</v>
      </c>
      <c r="M1172" s="6" t="s">
        <v>100</v>
      </c>
      <c r="N1172" s="6" t="s">
        <v>201</v>
      </c>
    </row>
    <row r="1173" spans="1:14" x14ac:dyDescent="0.2">
      <c r="A1173" s="5" t="str">
        <f t="shared" si="18"/>
        <v>Skin - Melanoma31996-20002</v>
      </c>
      <c r="B1173" s="3" t="s">
        <v>43</v>
      </c>
      <c r="C1173" s="3">
        <v>3</v>
      </c>
      <c r="D1173" s="3" t="s">
        <v>145</v>
      </c>
      <c r="E1173" s="3">
        <v>2</v>
      </c>
      <c r="F1173" s="3">
        <v>6315</v>
      </c>
      <c r="G1173" s="3">
        <v>13.026998294092399</v>
      </c>
      <c r="H1173" s="3">
        <v>11.2011744368723</v>
      </c>
      <c r="I1173" s="3">
        <v>10.9249049287238</v>
      </c>
      <c r="J1173" s="3">
        <v>11.4774439450208</v>
      </c>
      <c r="K1173" s="3">
        <v>0.89709181018903905</v>
      </c>
      <c r="L1173" s="3">
        <v>-137.34137603467201</v>
      </c>
      <c r="M1173" s="6" t="s">
        <v>100</v>
      </c>
      <c r="N1173" s="6" t="s">
        <v>201</v>
      </c>
    </row>
    <row r="1174" spans="1:14" x14ac:dyDescent="0.2">
      <c r="A1174" s="5" t="str">
        <f t="shared" si="18"/>
        <v>Skin - Melanoma31996-20003</v>
      </c>
      <c r="B1174" s="3" t="s">
        <v>43</v>
      </c>
      <c r="C1174" s="3">
        <v>3</v>
      </c>
      <c r="D1174" s="3" t="s">
        <v>145</v>
      </c>
      <c r="E1174" s="3">
        <v>3</v>
      </c>
      <c r="F1174" s="3">
        <v>5638</v>
      </c>
      <c r="G1174" s="3">
        <v>11.586224640619999</v>
      </c>
      <c r="H1174" s="3">
        <v>9.9902570396423993</v>
      </c>
      <c r="I1174" s="3">
        <v>9.7294794913760505</v>
      </c>
      <c r="J1174" s="3">
        <v>10.2510345879087</v>
      </c>
      <c r="K1174" s="3">
        <v>0.80011054398409398</v>
      </c>
      <c r="L1174" s="3">
        <v>-252.94795996522001</v>
      </c>
      <c r="M1174" s="6" t="s">
        <v>100</v>
      </c>
      <c r="N1174" s="6" t="s">
        <v>201</v>
      </c>
    </row>
    <row r="1175" spans="1:14" x14ac:dyDescent="0.2">
      <c r="A1175" s="5" t="str">
        <f t="shared" ref="A1175:A1238" si="19">D1175&amp;C1175&amp;B1175&amp;E1175</f>
        <v>Skin - Melanoma31996-20004</v>
      </c>
      <c r="B1175" s="3" t="s">
        <v>43</v>
      </c>
      <c r="C1175" s="3">
        <v>3</v>
      </c>
      <c r="D1175" s="3" t="s">
        <v>145</v>
      </c>
      <c r="E1175" s="3">
        <v>4</v>
      </c>
      <c r="F1175" s="3">
        <v>4600</v>
      </c>
      <c r="G1175" s="3">
        <v>9.3885910698538293</v>
      </c>
      <c r="H1175" s="3">
        <v>8.3990428433233699</v>
      </c>
      <c r="I1175" s="3">
        <v>8.1563220672202892</v>
      </c>
      <c r="J1175" s="3">
        <v>8.6417636194264507</v>
      </c>
      <c r="K1175" s="3">
        <v>0.67267165515870597</v>
      </c>
      <c r="L1175" s="3">
        <v>-411.522418557354</v>
      </c>
      <c r="M1175" s="6" t="s">
        <v>100</v>
      </c>
      <c r="N1175" s="6" t="s">
        <v>201</v>
      </c>
    </row>
    <row r="1176" spans="1:14" x14ac:dyDescent="0.2">
      <c r="A1176" s="5" t="str">
        <f t="shared" si="19"/>
        <v>Skin - Melanoma31996-20005</v>
      </c>
      <c r="B1176" s="3" t="s">
        <v>43</v>
      </c>
      <c r="C1176" s="3">
        <v>3</v>
      </c>
      <c r="D1176" s="3" t="s">
        <v>145</v>
      </c>
      <c r="E1176" s="3">
        <v>5</v>
      </c>
      <c r="F1176" s="3">
        <v>2966</v>
      </c>
      <c r="G1176" s="3">
        <v>5.9303231418284197</v>
      </c>
      <c r="H1176" s="3">
        <v>5.6037506776663699</v>
      </c>
      <c r="I1176" s="3">
        <v>5.4020769608253296</v>
      </c>
      <c r="J1176" s="3">
        <v>5.8054243945074102</v>
      </c>
      <c r="K1176" s="3">
        <v>0.448799263649312</v>
      </c>
      <c r="L1176" s="3">
        <v>-668.90947644925404</v>
      </c>
      <c r="M1176" s="6" t="s">
        <v>100</v>
      </c>
      <c r="N1176" s="6" t="s">
        <v>201</v>
      </c>
    </row>
    <row r="1177" spans="1:14" x14ac:dyDescent="0.2">
      <c r="A1177" s="5" t="str">
        <f t="shared" si="19"/>
        <v>Skin - Melanoma31996-20006</v>
      </c>
      <c r="B1177" s="3" t="s">
        <v>43</v>
      </c>
      <c r="C1177" s="3">
        <v>3</v>
      </c>
      <c r="D1177" s="3" t="s">
        <v>145</v>
      </c>
      <c r="E1177" s="3">
        <v>6</v>
      </c>
      <c r="F1177" s="3">
        <v>26360</v>
      </c>
      <c r="G1177" s="3">
        <v>10.792770024900801</v>
      </c>
      <c r="H1177" s="3">
        <v>9.6244800253965508</v>
      </c>
      <c r="I1177" s="3">
        <v>9.5082921945157093</v>
      </c>
      <c r="J1177" s="3">
        <v>9.7406678562773905</v>
      </c>
      <c r="K1177" s="3">
        <v>0</v>
      </c>
      <c r="L1177" s="3">
        <v>-1470.7212310065001</v>
      </c>
      <c r="M1177" s="6" t="s">
        <v>100</v>
      </c>
      <c r="N1177" s="6" t="s">
        <v>201</v>
      </c>
    </row>
    <row r="1178" spans="1:14" x14ac:dyDescent="0.2">
      <c r="A1178" s="5" t="str">
        <f t="shared" si="19"/>
        <v>Skin - Melanoma32001-20051</v>
      </c>
      <c r="B1178" s="3" t="s">
        <v>47</v>
      </c>
      <c r="C1178" s="3">
        <v>3</v>
      </c>
      <c r="D1178" s="3" t="s">
        <v>145</v>
      </c>
      <c r="E1178" s="3">
        <v>1</v>
      </c>
      <c r="F1178" s="3">
        <v>9489</v>
      </c>
      <c r="G1178" s="3">
        <v>19.061495832655599</v>
      </c>
      <c r="H1178" s="3">
        <v>16.213520709522399</v>
      </c>
      <c r="I1178" s="3">
        <v>15.887291248452501</v>
      </c>
      <c r="J1178" s="3">
        <v>16.539750170592299</v>
      </c>
      <c r="K1178" s="3">
        <v>1</v>
      </c>
      <c r="L1178" s="3">
        <v>0</v>
      </c>
      <c r="M1178" s="6" t="s">
        <v>100</v>
      </c>
      <c r="N1178" s="6" t="s">
        <v>201</v>
      </c>
    </row>
    <row r="1179" spans="1:14" x14ac:dyDescent="0.2">
      <c r="A1179" s="5" t="str">
        <f t="shared" si="19"/>
        <v>Skin - Melanoma32001-20052</v>
      </c>
      <c r="B1179" s="3" t="s">
        <v>47</v>
      </c>
      <c r="C1179" s="3">
        <v>3</v>
      </c>
      <c r="D1179" s="3" t="s">
        <v>145</v>
      </c>
      <c r="E1179" s="3">
        <v>2</v>
      </c>
      <c r="F1179" s="3">
        <v>8916</v>
      </c>
      <c r="G1179" s="3">
        <v>17.907874230484602</v>
      </c>
      <c r="H1179" s="3">
        <v>14.7157740879743</v>
      </c>
      <c r="I1179" s="3">
        <v>14.4103142243627</v>
      </c>
      <c r="J1179" s="3">
        <v>15.0212339515859</v>
      </c>
      <c r="K1179" s="3">
        <v>0.90762360326413005</v>
      </c>
      <c r="L1179" s="3">
        <v>-179.413217217728</v>
      </c>
      <c r="M1179" s="6" t="s">
        <v>100</v>
      </c>
      <c r="N1179" s="6" t="s">
        <v>201</v>
      </c>
    </row>
    <row r="1180" spans="1:14" x14ac:dyDescent="0.2">
      <c r="A1180" s="5" t="str">
        <f t="shared" si="19"/>
        <v>Skin - Melanoma32001-20053</v>
      </c>
      <c r="B1180" s="3" t="s">
        <v>47</v>
      </c>
      <c r="C1180" s="3">
        <v>3</v>
      </c>
      <c r="D1180" s="3" t="s">
        <v>145</v>
      </c>
      <c r="E1180" s="3">
        <v>3</v>
      </c>
      <c r="F1180" s="3">
        <v>7965</v>
      </c>
      <c r="G1180" s="3">
        <v>15.9817822530424</v>
      </c>
      <c r="H1180" s="3">
        <v>13.3170127321271</v>
      </c>
      <c r="I1180" s="3">
        <v>13.0245503612996</v>
      </c>
      <c r="J1180" s="3">
        <v>13.609475102954599</v>
      </c>
      <c r="K1180" s="3">
        <v>0.82135231272167897</v>
      </c>
      <c r="L1180" s="3">
        <v>-330.89593978706</v>
      </c>
      <c r="M1180" s="6" t="s">
        <v>100</v>
      </c>
      <c r="N1180" s="6" t="s">
        <v>201</v>
      </c>
    </row>
    <row r="1181" spans="1:14" x14ac:dyDescent="0.2">
      <c r="A1181" s="5" t="str">
        <f t="shared" si="19"/>
        <v>Skin - Melanoma32001-20054</v>
      </c>
      <c r="B1181" s="3" t="s">
        <v>47</v>
      </c>
      <c r="C1181" s="3">
        <v>3</v>
      </c>
      <c r="D1181" s="3" t="s">
        <v>145</v>
      </c>
      <c r="E1181" s="3">
        <v>4</v>
      </c>
      <c r="F1181" s="3">
        <v>5927</v>
      </c>
      <c r="G1181" s="3">
        <v>11.8548156113141</v>
      </c>
      <c r="H1181" s="3">
        <v>10.403701263117201</v>
      </c>
      <c r="I1181" s="3">
        <v>10.1388350996607</v>
      </c>
      <c r="J1181" s="3">
        <v>10.6685674265737</v>
      </c>
      <c r="K1181" s="3">
        <v>0.64166823785576799</v>
      </c>
      <c r="L1181" s="3">
        <v>-633.61542935218995</v>
      </c>
      <c r="M1181" s="6" t="s">
        <v>100</v>
      </c>
      <c r="N1181" s="6" t="s">
        <v>201</v>
      </c>
    </row>
    <row r="1182" spans="1:14" x14ac:dyDescent="0.2">
      <c r="A1182" s="5" t="str">
        <f t="shared" si="19"/>
        <v>Skin - Melanoma32001-20055</v>
      </c>
      <c r="B1182" s="3" t="s">
        <v>47</v>
      </c>
      <c r="C1182" s="3">
        <v>3</v>
      </c>
      <c r="D1182" s="3" t="s">
        <v>145</v>
      </c>
      <c r="E1182" s="3">
        <v>5</v>
      </c>
      <c r="F1182" s="3">
        <v>3833</v>
      </c>
      <c r="G1182" s="3">
        <v>7.6467892771705399</v>
      </c>
      <c r="H1182" s="3">
        <v>7.4583876824694597</v>
      </c>
      <c r="I1182" s="3">
        <v>7.2222683125163396</v>
      </c>
      <c r="J1182" s="3">
        <v>7.6945070524225798</v>
      </c>
      <c r="K1182" s="3">
        <v>0.46001037134945399</v>
      </c>
      <c r="L1182" s="3">
        <v>-863.10388747513605</v>
      </c>
      <c r="M1182" s="6" t="s">
        <v>100</v>
      </c>
      <c r="N1182" s="6" t="s">
        <v>201</v>
      </c>
    </row>
    <row r="1183" spans="1:14" x14ac:dyDescent="0.2">
      <c r="A1183" s="5" t="str">
        <f t="shared" si="19"/>
        <v>Skin - Melanoma32001-20056</v>
      </c>
      <c r="B1183" s="3" t="s">
        <v>47</v>
      </c>
      <c r="C1183" s="3">
        <v>3</v>
      </c>
      <c r="D1183" s="3" t="s">
        <v>145</v>
      </c>
      <c r="E1183" s="3">
        <v>6</v>
      </c>
      <c r="F1183" s="3">
        <v>36130</v>
      </c>
      <c r="G1183" s="3">
        <v>14.4792612054954</v>
      </c>
      <c r="H1183" s="3">
        <v>12.6210146861034</v>
      </c>
      <c r="I1183" s="3">
        <v>12.490873019912</v>
      </c>
      <c r="J1183" s="3">
        <v>12.751156352294799</v>
      </c>
      <c r="K1183" s="3">
        <v>0</v>
      </c>
      <c r="L1183" s="3">
        <v>-2007.0284738321138</v>
      </c>
      <c r="M1183" s="6" t="s">
        <v>100</v>
      </c>
      <c r="N1183" s="6" t="s">
        <v>201</v>
      </c>
    </row>
    <row r="1184" spans="1:14" x14ac:dyDescent="0.2">
      <c r="A1184" s="5" t="str">
        <f t="shared" si="19"/>
        <v>Skin - Melanoma32006-20101</v>
      </c>
      <c r="B1184" s="3" t="s">
        <v>48</v>
      </c>
      <c r="C1184" s="3">
        <v>3</v>
      </c>
      <c r="D1184" s="3" t="s">
        <v>145</v>
      </c>
      <c r="E1184" s="3">
        <v>1</v>
      </c>
      <c r="F1184" s="3">
        <v>13129</v>
      </c>
      <c r="G1184" s="3">
        <v>25.511298576979001</v>
      </c>
      <c r="H1184" s="3">
        <v>20.631559138557598</v>
      </c>
      <c r="I1184" s="3">
        <v>20.278642368146802</v>
      </c>
      <c r="J1184" s="3">
        <v>20.984475908968399</v>
      </c>
      <c r="K1184" s="3">
        <v>1</v>
      </c>
      <c r="L1184" s="3">
        <v>0</v>
      </c>
      <c r="M1184" s="6" t="s">
        <v>100</v>
      </c>
      <c r="N1184" s="6" t="s">
        <v>201</v>
      </c>
    </row>
    <row r="1185" spans="1:14" x14ac:dyDescent="0.2">
      <c r="A1185" s="5" t="str">
        <f t="shared" si="19"/>
        <v>Skin - Melanoma32006-20102</v>
      </c>
      <c r="B1185" s="3" t="s">
        <v>48</v>
      </c>
      <c r="C1185" s="3">
        <v>3</v>
      </c>
      <c r="D1185" s="3" t="s">
        <v>145</v>
      </c>
      <c r="E1185" s="3">
        <v>2</v>
      </c>
      <c r="F1185" s="3">
        <v>12211</v>
      </c>
      <c r="G1185" s="3">
        <v>23.720540447581399</v>
      </c>
      <c r="H1185" s="3">
        <v>18.581890457858002</v>
      </c>
      <c r="I1185" s="3">
        <v>18.2523032469445</v>
      </c>
      <c r="J1185" s="3">
        <v>18.9114776687715</v>
      </c>
      <c r="K1185" s="3">
        <v>0.90065371856124099</v>
      </c>
      <c r="L1185" s="3">
        <v>-275.37043410792597</v>
      </c>
      <c r="M1185" s="6" t="s">
        <v>100</v>
      </c>
      <c r="N1185" s="6" t="s">
        <v>201</v>
      </c>
    </row>
    <row r="1186" spans="1:14" x14ac:dyDescent="0.2">
      <c r="A1186" s="5" t="str">
        <f t="shared" si="19"/>
        <v>Skin - Melanoma32006-20103</v>
      </c>
      <c r="B1186" s="3" t="s">
        <v>48</v>
      </c>
      <c r="C1186" s="3">
        <v>3</v>
      </c>
      <c r="D1186" s="3" t="s">
        <v>145</v>
      </c>
      <c r="E1186" s="3">
        <v>3</v>
      </c>
      <c r="F1186" s="3">
        <v>10639</v>
      </c>
      <c r="G1186" s="3">
        <v>20.670762854512901</v>
      </c>
      <c r="H1186" s="3">
        <v>16.672850015623901</v>
      </c>
      <c r="I1186" s="3">
        <v>16.3560278849708</v>
      </c>
      <c r="J1186" s="3">
        <v>16.989672146277002</v>
      </c>
      <c r="K1186" s="3">
        <v>0.80812360828632701</v>
      </c>
      <c r="L1186" s="3">
        <v>-487.16086758453599</v>
      </c>
      <c r="M1186" s="6" t="s">
        <v>100</v>
      </c>
      <c r="N1186" s="6" t="s">
        <v>201</v>
      </c>
    </row>
    <row r="1187" spans="1:14" x14ac:dyDescent="0.2">
      <c r="A1187" s="5" t="str">
        <f t="shared" si="19"/>
        <v>Skin - Melanoma32006-20104</v>
      </c>
      <c r="B1187" s="3" t="s">
        <v>48</v>
      </c>
      <c r="C1187" s="3">
        <v>3</v>
      </c>
      <c r="D1187" s="3" t="s">
        <v>145</v>
      </c>
      <c r="E1187" s="3">
        <v>4</v>
      </c>
      <c r="F1187" s="3">
        <v>7828</v>
      </c>
      <c r="G1187" s="3">
        <v>15.203258811145901</v>
      </c>
      <c r="H1187" s="3">
        <v>13.1777193692091</v>
      </c>
      <c r="I1187" s="3">
        <v>12.8857946188431</v>
      </c>
      <c r="J1187" s="3">
        <v>13.469644119575101</v>
      </c>
      <c r="K1187" s="3">
        <v>0.63871660307929601</v>
      </c>
      <c r="L1187" s="3">
        <v>-856.39565982165198</v>
      </c>
      <c r="M1187" s="6" t="s">
        <v>100</v>
      </c>
      <c r="N1187" s="6" t="s">
        <v>201</v>
      </c>
    </row>
    <row r="1188" spans="1:14" x14ac:dyDescent="0.2">
      <c r="A1188" s="5" t="str">
        <f t="shared" si="19"/>
        <v>Skin - Melanoma32006-20105</v>
      </c>
      <c r="B1188" s="3" t="s">
        <v>48</v>
      </c>
      <c r="C1188" s="3">
        <v>3</v>
      </c>
      <c r="D1188" s="3" t="s">
        <v>145</v>
      </c>
      <c r="E1188" s="3">
        <v>5</v>
      </c>
      <c r="F1188" s="3">
        <v>4842</v>
      </c>
      <c r="G1188" s="3">
        <v>9.4058408795521906</v>
      </c>
      <c r="H1188" s="3">
        <v>9.2485028351549392</v>
      </c>
      <c r="I1188" s="3">
        <v>8.9879984053024007</v>
      </c>
      <c r="J1188" s="3">
        <v>9.5090072650074795</v>
      </c>
      <c r="K1188" s="3">
        <v>0.44826970046440801</v>
      </c>
      <c r="L1188" s="3">
        <v>-1162.87735711295</v>
      </c>
      <c r="M1188" s="6" t="s">
        <v>100</v>
      </c>
      <c r="N1188" s="6" t="s">
        <v>201</v>
      </c>
    </row>
    <row r="1189" spans="1:14" x14ac:dyDescent="0.2">
      <c r="A1189" s="5" t="str">
        <f t="shared" si="19"/>
        <v>Skin - Melanoma32006-20106</v>
      </c>
      <c r="B1189" s="3" t="s">
        <v>48</v>
      </c>
      <c r="C1189" s="3">
        <v>3</v>
      </c>
      <c r="D1189" s="3" t="s">
        <v>145</v>
      </c>
      <c r="E1189" s="3">
        <v>6</v>
      </c>
      <c r="F1189" s="3">
        <v>48649</v>
      </c>
      <c r="G1189" s="3">
        <v>18.901733775702301</v>
      </c>
      <c r="H1189" s="3">
        <v>15.967134844794</v>
      </c>
      <c r="I1189" s="3">
        <v>15.8252467015493</v>
      </c>
      <c r="J1189" s="3">
        <v>16.109022988038699</v>
      </c>
      <c r="K1189" s="3">
        <v>0</v>
      </c>
      <c r="L1189" s="3">
        <v>-2781.8043186270638</v>
      </c>
      <c r="M1189" s="6" t="s">
        <v>100</v>
      </c>
      <c r="N1189" s="6" t="s">
        <v>201</v>
      </c>
    </row>
    <row r="1190" spans="1:14" x14ac:dyDescent="0.2">
      <c r="A1190" s="5" t="str">
        <f t="shared" si="19"/>
        <v>Respiratory - Mesothelioma11996-20001</v>
      </c>
      <c r="B1190" s="3" t="s">
        <v>43</v>
      </c>
      <c r="C1190" s="3">
        <v>1</v>
      </c>
      <c r="D1190" s="3" t="s">
        <v>133</v>
      </c>
      <c r="E1190" s="3">
        <v>1</v>
      </c>
      <c r="F1190" s="3">
        <v>1160</v>
      </c>
      <c r="G1190" s="3">
        <v>4.9193122530059998</v>
      </c>
      <c r="H1190" s="3">
        <v>4.2700267860390504</v>
      </c>
      <c r="I1190" s="3">
        <v>4.0242970715091602</v>
      </c>
      <c r="J1190" s="3">
        <v>4.5157565005689397</v>
      </c>
      <c r="K1190" s="3">
        <v>1</v>
      </c>
      <c r="L1190" s="3">
        <v>0</v>
      </c>
      <c r="M1190" s="6" t="s">
        <v>100</v>
      </c>
      <c r="N1190" s="6" t="s">
        <v>182</v>
      </c>
    </row>
    <row r="1191" spans="1:14" x14ac:dyDescent="0.2">
      <c r="A1191" s="5" t="str">
        <f t="shared" si="19"/>
        <v>Respiratory - Mesothelioma11996-20002</v>
      </c>
      <c r="B1191" s="3" t="s">
        <v>43</v>
      </c>
      <c r="C1191" s="3">
        <v>1</v>
      </c>
      <c r="D1191" s="3" t="s">
        <v>133</v>
      </c>
      <c r="E1191" s="3">
        <v>2</v>
      </c>
      <c r="F1191" s="3">
        <v>1266</v>
      </c>
      <c r="G1191" s="3">
        <v>5.3568540693938598</v>
      </c>
      <c r="H1191" s="3">
        <v>4.5188325309000996</v>
      </c>
      <c r="I1191" s="3">
        <v>4.2699092794785498</v>
      </c>
      <c r="J1191" s="3">
        <v>4.7677557823216503</v>
      </c>
      <c r="K1191" s="3">
        <v>1.05826795880404</v>
      </c>
      <c r="L1191" s="3">
        <v>11.904220649418001</v>
      </c>
      <c r="M1191" s="6" t="s">
        <v>100</v>
      </c>
      <c r="N1191" s="6" t="s">
        <v>182</v>
      </c>
    </row>
    <row r="1192" spans="1:14" x14ac:dyDescent="0.2">
      <c r="A1192" s="5" t="str">
        <f t="shared" si="19"/>
        <v>Respiratory - Mesothelioma11996-20003</v>
      </c>
      <c r="B1192" s="3" t="s">
        <v>43</v>
      </c>
      <c r="C1192" s="3">
        <v>1</v>
      </c>
      <c r="D1192" s="3" t="s">
        <v>133</v>
      </c>
      <c r="E1192" s="3">
        <v>3</v>
      </c>
      <c r="F1192" s="3">
        <v>1269</v>
      </c>
      <c r="G1192" s="3">
        <v>5.3593779675338196</v>
      </c>
      <c r="H1192" s="3">
        <v>4.58519150793789</v>
      </c>
      <c r="I1192" s="3">
        <v>4.3329115559291997</v>
      </c>
      <c r="J1192" s="3">
        <v>4.8374714599465802</v>
      </c>
      <c r="K1192" s="3">
        <v>1.07380860535332</v>
      </c>
      <c r="L1192" s="3">
        <v>18.005395271084002</v>
      </c>
      <c r="M1192" s="6" t="s">
        <v>100</v>
      </c>
      <c r="N1192" s="6" t="s">
        <v>182</v>
      </c>
    </row>
    <row r="1193" spans="1:14" x14ac:dyDescent="0.2">
      <c r="A1193" s="5" t="str">
        <f t="shared" si="19"/>
        <v>Respiratory - Mesothelioma11996-20004</v>
      </c>
      <c r="B1193" s="3" t="s">
        <v>43</v>
      </c>
      <c r="C1193" s="3">
        <v>1</v>
      </c>
      <c r="D1193" s="3" t="s">
        <v>133</v>
      </c>
      <c r="E1193" s="3">
        <v>4</v>
      </c>
      <c r="F1193" s="3">
        <v>1216</v>
      </c>
      <c r="G1193" s="3">
        <v>5.1076991550076203</v>
      </c>
      <c r="H1193" s="3">
        <v>4.6731535688261596</v>
      </c>
      <c r="I1193" s="3">
        <v>4.4104903047330497</v>
      </c>
      <c r="J1193" s="3">
        <v>4.9358168329192704</v>
      </c>
      <c r="K1193" s="3">
        <v>1.0944084903882001</v>
      </c>
      <c r="L1193" s="3">
        <v>22.003896842389999</v>
      </c>
      <c r="M1193" s="6" t="s">
        <v>100</v>
      </c>
      <c r="N1193" s="6" t="s">
        <v>182</v>
      </c>
    </row>
    <row r="1194" spans="1:14" x14ac:dyDescent="0.2">
      <c r="A1194" s="5" t="str">
        <f t="shared" si="19"/>
        <v>Respiratory - Mesothelioma11996-20005</v>
      </c>
      <c r="B1194" s="3" t="s">
        <v>43</v>
      </c>
      <c r="C1194" s="3">
        <v>1</v>
      </c>
      <c r="D1194" s="3" t="s">
        <v>133</v>
      </c>
      <c r="E1194" s="3">
        <v>5</v>
      </c>
      <c r="F1194" s="3">
        <v>1151</v>
      </c>
      <c r="G1194" s="3">
        <v>4.72518124210605</v>
      </c>
      <c r="H1194" s="3">
        <v>4.7319194194984098</v>
      </c>
      <c r="I1194" s="3">
        <v>4.4585463369463003</v>
      </c>
      <c r="J1194" s="3">
        <v>5.0052925020505201</v>
      </c>
      <c r="K1194" s="3">
        <v>1.1081708983581899</v>
      </c>
      <c r="L1194" s="3">
        <v>23.619521862384001</v>
      </c>
      <c r="M1194" s="6" t="s">
        <v>100</v>
      </c>
      <c r="N1194" s="6" t="s">
        <v>182</v>
      </c>
    </row>
    <row r="1195" spans="1:14" x14ac:dyDescent="0.2">
      <c r="A1195" s="5" t="str">
        <f t="shared" si="19"/>
        <v>Respiratory - Mesothelioma11996-20006</v>
      </c>
      <c r="B1195" s="3" t="s">
        <v>43</v>
      </c>
      <c r="C1195" s="3">
        <v>1</v>
      </c>
      <c r="D1195" s="3" t="s">
        <v>133</v>
      </c>
      <c r="E1195" s="3">
        <v>6</v>
      </c>
      <c r="F1195" s="3">
        <v>6062</v>
      </c>
      <c r="G1195" s="3">
        <v>5.0916369501924503</v>
      </c>
      <c r="H1195" s="3">
        <v>4.5490663394122297</v>
      </c>
      <c r="I1195" s="3">
        <v>4.4345492304373701</v>
      </c>
      <c r="J1195" s="3">
        <v>4.6635834483870902</v>
      </c>
      <c r="K1195" s="3">
        <v>0</v>
      </c>
      <c r="L1195" s="3">
        <v>75.533034625276002</v>
      </c>
      <c r="M1195" s="6" t="s">
        <v>100</v>
      </c>
      <c r="N1195" s="6" t="s">
        <v>182</v>
      </c>
    </row>
    <row r="1196" spans="1:14" x14ac:dyDescent="0.2">
      <c r="A1196" s="5" t="str">
        <f t="shared" si="19"/>
        <v>Respiratory - Mesothelioma12001-20051</v>
      </c>
      <c r="B1196" s="3" t="s">
        <v>47</v>
      </c>
      <c r="C1196" s="3">
        <v>1</v>
      </c>
      <c r="D1196" s="3" t="s">
        <v>133</v>
      </c>
      <c r="E1196" s="3">
        <v>1</v>
      </c>
      <c r="F1196" s="3">
        <v>1545</v>
      </c>
      <c r="G1196" s="3">
        <v>6.2747474312625799</v>
      </c>
      <c r="H1196" s="3">
        <v>5.0500861373354899</v>
      </c>
      <c r="I1196" s="3">
        <v>4.7982659079210697</v>
      </c>
      <c r="J1196" s="3">
        <v>5.3019063667499102</v>
      </c>
      <c r="K1196" s="3">
        <v>1</v>
      </c>
      <c r="L1196" s="3">
        <v>0</v>
      </c>
      <c r="M1196" s="6" t="s">
        <v>100</v>
      </c>
      <c r="N1196" s="6" t="s">
        <v>182</v>
      </c>
    </row>
    <row r="1197" spans="1:14" x14ac:dyDescent="0.2">
      <c r="A1197" s="5" t="str">
        <f t="shared" si="19"/>
        <v>Respiratory - Mesothelioma12001-20052</v>
      </c>
      <c r="B1197" s="3" t="s">
        <v>47</v>
      </c>
      <c r="C1197" s="3">
        <v>1</v>
      </c>
      <c r="D1197" s="3" t="s">
        <v>133</v>
      </c>
      <c r="E1197" s="3">
        <v>2</v>
      </c>
      <c r="F1197" s="3">
        <v>1674</v>
      </c>
      <c r="G1197" s="3">
        <v>6.85851245256349</v>
      </c>
      <c r="H1197" s="3">
        <v>5.2074798178041899</v>
      </c>
      <c r="I1197" s="3">
        <v>4.9580169331453101</v>
      </c>
      <c r="J1197" s="3">
        <v>5.4569427024630697</v>
      </c>
      <c r="K1197" s="3">
        <v>1.03116653383495</v>
      </c>
      <c r="L1197" s="3">
        <v>9.4201999658600002</v>
      </c>
      <c r="M1197" s="6" t="s">
        <v>100</v>
      </c>
      <c r="N1197" s="6" t="s">
        <v>182</v>
      </c>
    </row>
    <row r="1198" spans="1:14" x14ac:dyDescent="0.2">
      <c r="A1198" s="5" t="str">
        <f t="shared" si="19"/>
        <v>Respiratory - Mesothelioma12001-20053</v>
      </c>
      <c r="B1198" s="3" t="s">
        <v>47</v>
      </c>
      <c r="C1198" s="3">
        <v>1</v>
      </c>
      <c r="D1198" s="3" t="s">
        <v>133</v>
      </c>
      <c r="E1198" s="3">
        <v>3</v>
      </c>
      <c r="F1198" s="3">
        <v>1741</v>
      </c>
      <c r="G1198" s="3">
        <v>7.15481578897296</v>
      </c>
      <c r="H1198" s="3">
        <v>5.6607328224367803</v>
      </c>
      <c r="I1198" s="3">
        <v>5.3948260839523297</v>
      </c>
      <c r="J1198" s="3">
        <v>5.9266395609212301</v>
      </c>
      <c r="K1198" s="3">
        <v>1.1209180731763699</v>
      </c>
      <c r="L1198" s="3">
        <v>35.759850131943999</v>
      </c>
      <c r="M1198" s="6" t="s">
        <v>100</v>
      </c>
      <c r="N1198" s="6" t="s">
        <v>182</v>
      </c>
    </row>
    <row r="1199" spans="1:14" x14ac:dyDescent="0.2">
      <c r="A1199" s="5" t="str">
        <f t="shared" si="19"/>
        <v>Respiratory - Mesothelioma12001-20054</v>
      </c>
      <c r="B1199" s="3" t="s">
        <v>47</v>
      </c>
      <c r="C1199" s="3">
        <v>1</v>
      </c>
      <c r="D1199" s="3" t="s">
        <v>133</v>
      </c>
      <c r="E1199" s="3">
        <v>4</v>
      </c>
      <c r="F1199" s="3">
        <v>1461</v>
      </c>
      <c r="G1199" s="3">
        <v>5.9963460458879299</v>
      </c>
      <c r="H1199" s="3">
        <v>5.2542028778713696</v>
      </c>
      <c r="I1199" s="3">
        <v>4.9847779338125999</v>
      </c>
      <c r="J1199" s="3">
        <v>5.5236278219301402</v>
      </c>
      <c r="K1199" s="3">
        <v>1.0404184671280801</v>
      </c>
      <c r="L1199" s="3">
        <v>9.6676148778719906</v>
      </c>
      <c r="M1199" s="6" t="s">
        <v>100</v>
      </c>
      <c r="N1199" s="6" t="s">
        <v>182</v>
      </c>
    </row>
    <row r="1200" spans="1:14" x14ac:dyDescent="0.2">
      <c r="A1200" s="5" t="str">
        <f t="shared" si="19"/>
        <v>Respiratory - Mesothelioma12001-20055</v>
      </c>
      <c r="B1200" s="3" t="s">
        <v>47</v>
      </c>
      <c r="C1200" s="3">
        <v>1</v>
      </c>
      <c r="D1200" s="3" t="s">
        <v>133</v>
      </c>
      <c r="E1200" s="3">
        <v>5</v>
      </c>
      <c r="F1200" s="3">
        <v>1294</v>
      </c>
      <c r="G1200" s="3">
        <v>5.29249393070784</v>
      </c>
      <c r="H1200" s="3">
        <v>5.4003420443995296</v>
      </c>
      <c r="I1200" s="3">
        <v>5.1060962928464404</v>
      </c>
      <c r="J1200" s="3">
        <v>5.6945877959526197</v>
      </c>
      <c r="K1200" s="3">
        <v>1.0693564223537899</v>
      </c>
      <c r="L1200" s="3">
        <v>16.078573916581998</v>
      </c>
      <c r="M1200" s="6" t="s">
        <v>100</v>
      </c>
      <c r="N1200" s="6" t="s">
        <v>182</v>
      </c>
    </row>
    <row r="1201" spans="1:14" x14ac:dyDescent="0.2">
      <c r="A1201" s="5" t="str">
        <f t="shared" si="19"/>
        <v>Respiratory - Mesothelioma12001-20056</v>
      </c>
      <c r="B1201" s="3" t="s">
        <v>47</v>
      </c>
      <c r="C1201" s="3">
        <v>1</v>
      </c>
      <c r="D1201" s="3" t="s">
        <v>133</v>
      </c>
      <c r="E1201" s="3">
        <v>6</v>
      </c>
      <c r="F1201" s="3">
        <v>7715</v>
      </c>
      <c r="G1201" s="3">
        <v>6.3145600331320004</v>
      </c>
      <c r="H1201" s="3">
        <v>5.3100647077080403</v>
      </c>
      <c r="I1201" s="3">
        <v>5.1915730106600702</v>
      </c>
      <c r="J1201" s="3">
        <v>5.42855640475599</v>
      </c>
      <c r="K1201" s="3">
        <v>0</v>
      </c>
      <c r="L1201" s="3">
        <v>70.926238892257985</v>
      </c>
      <c r="M1201" s="6" t="s">
        <v>100</v>
      </c>
      <c r="N1201" s="6" t="s">
        <v>182</v>
      </c>
    </row>
    <row r="1202" spans="1:14" x14ac:dyDescent="0.2">
      <c r="A1202" s="5" t="str">
        <f t="shared" si="19"/>
        <v>Respiratory - Mesothelioma12006-20101</v>
      </c>
      <c r="B1202" s="3" t="s">
        <v>48</v>
      </c>
      <c r="C1202" s="3">
        <v>1</v>
      </c>
      <c r="D1202" s="3" t="s">
        <v>133</v>
      </c>
      <c r="E1202" s="3">
        <v>1</v>
      </c>
      <c r="F1202" s="3">
        <v>1879</v>
      </c>
      <c r="G1202" s="3">
        <v>7.3560748141387302</v>
      </c>
      <c r="H1202" s="3">
        <v>5.2641960477063297</v>
      </c>
      <c r="I1202" s="3">
        <v>5.0261698626290601</v>
      </c>
      <c r="J1202" s="3">
        <v>5.5022222327836001</v>
      </c>
      <c r="K1202" s="3">
        <v>1</v>
      </c>
      <c r="L1202" s="3">
        <v>0</v>
      </c>
      <c r="M1202" s="6" t="s">
        <v>100</v>
      </c>
      <c r="N1202" s="6" t="s">
        <v>182</v>
      </c>
    </row>
    <row r="1203" spans="1:14" x14ac:dyDescent="0.2">
      <c r="A1203" s="5" t="str">
        <f t="shared" si="19"/>
        <v>Respiratory - Mesothelioma12006-20102</v>
      </c>
      <c r="B1203" s="3" t="s">
        <v>48</v>
      </c>
      <c r="C1203" s="3">
        <v>1</v>
      </c>
      <c r="D1203" s="3" t="s">
        <v>133</v>
      </c>
      <c r="E1203" s="3">
        <v>2</v>
      </c>
      <c r="F1203" s="3">
        <v>1964</v>
      </c>
      <c r="G1203" s="3">
        <v>7.7523942128771903</v>
      </c>
      <c r="H1203" s="3">
        <v>5.2767936618402604</v>
      </c>
      <c r="I1203" s="3">
        <v>5.0434180648310303</v>
      </c>
      <c r="J1203" s="3">
        <v>5.5101692588494897</v>
      </c>
      <c r="K1203" s="3">
        <v>1.00239307465371</v>
      </c>
      <c r="L1203" s="3">
        <v>-2.3362986026020001</v>
      </c>
      <c r="M1203" s="6" t="s">
        <v>100</v>
      </c>
      <c r="N1203" s="6" t="s">
        <v>182</v>
      </c>
    </row>
    <row r="1204" spans="1:14" x14ac:dyDescent="0.2">
      <c r="A1204" s="5" t="str">
        <f t="shared" si="19"/>
        <v>Respiratory - Mesothelioma12006-20103</v>
      </c>
      <c r="B1204" s="3" t="s">
        <v>48</v>
      </c>
      <c r="C1204" s="3">
        <v>1</v>
      </c>
      <c r="D1204" s="3" t="s">
        <v>133</v>
      </c>
      <c r="E1204" s="3">
        <v>3</v>
      </c>
      <c r="F1204" s="3">
        <v>1965</v>
      </c>
      <c r="G1204" s="3">
        <v>7.7743512165435398</v>
      </c>
      <c r="H1204" s="3">
        <v>5.7073518913036096</v>
      </c>
      <c r="I1204" s="3">
        <v>5.4549983264474697</v>
      </c>
      <c r="J1204" s="3">
        <v>5.9597054561597496</v>
      </c>
      <c r="K1204" s="3">
        <v>1.0841830052644701</v>
      </c>
      <c r="L1204" s="3">
        <v>24.671761791801998</v>
      </c>
      <c r="M1204" s="6" t="s">
        <v>100</v>
      </c>
      <c r="N1204" s="6" t="s">
        <v>182</v>
      </c>
    </row>
    <row r="1205" spans="1:14" x14ac:dyDescent="0.2">
      <c r="A1205" s="5" t="str">
        <f t="shared" si="19"/>
        <v>Respiratory - Mesothelioma12006-20104</v>
      </c>
      <c r="B1205" s="3" t="s">
        <v>48</v>
      </c>
      <c r="C1205" s="3">
        <v>1</v>
      </c>
      <c r="D1205" s="3" t="s">
        <v>133</v>
      </c>
      <c r="E1205" s="3">
        <v>4</v>
      </c>
      <c r="F1205" s="3">
        <v>1745</v>
      </c>
      <c r="G1205" s="3">
        <v>6.9072481653933204</v>
      </c>
      <c r="H1205" s="3">
        <v>5.7794050181519703</v>
      </c>
      <c r="I1205" s="3">
        <v>5.5082351147487598</v>
      </c>
      <c r="J1205" s="3">
        <v>6.0505749215551798</v>
      </c>
      <c r="K1205" s="3">
        <v>1.0978703995399499</v>
      </c>
      <c r="L1205" s="3">
        <v>27.371819488052001</v>
      </c>
      <c r="M1205" s="6" t="s">
        <v>100</v>
      </c>
      <c r="N1205" s="6" t="s">
        <v>182</v>
      </c>
    </row>
    <row r="1206" spans="1:14" x14ac:dyDescent="0.2">
      <c r="A1206" s="5" t="str">
        <f t="shared" si="19"/>
        <v>Respiratory - Mesothelioma12006-20105</v>
      </c>
      <c r="B1206" s="3" t="s">
        <v>48</v>
      </c>
      <c r="C1206" s="3">
        <v>1</v>
      </c>
      <c r="D1206" s="3" t="s">
        <v>133</v>
      </c>
      <c r="E1206" s="3">
        <v>5</v>
      </c>
      <c r="F1206" s="3">
        <v>1410</v>
      </c>
      <c r="G1206" s="3">
        <v>5.5903004401905596</v>
      </c>
      <c r="H1206" s="3">
        <v>5.6408059139748499</v>
      </c>
      <c r="I1206" s="3">
        <v>5.3463721085744096</v>
      </c>
      <c r="J1206" s="3">
        <v>5.9352397193752902</v>
      </c>
      <c r="K1206" s="3">
        <v>1.07154176304521</v>
      </c>
      <c r="L1206" s="3">
        <v>16.527608530030001</v>
      </c>
      <c r="M1206" s="6" t="s">
        <v>100</v>
      </c>
      <c r="N1206" s="6" t="s">
        <v>182</v>
      </c>
    </row>
    <row r="1207" spans="1:14" x14ac:dyDescent="0.2">
      <c r="A1207" s="5" t="str">
        <f t="shared" si="19"/>
        <v>Respiratory - Mesothelioma12006-20106</v>
      </c>
      <c r="B1207" s="3" t="s">
        <v>48</v>
      </c>
      <c r="C1207" s="3">
        <v>1</v>
      </c>
      <c r="D1207" s="3" t="s">
        <v>133</v>
      </c>
      <c r="E1207" s="3">
        <v>6</v>
      </c>
      <c r="F1207" s="3">
        <v>8963</v>
      </c>
      <c r="G1207" s="3">
        <v>7.0776198214858903</v>
      </c>
      <c r="H1207" s="3">
        <v>5.5145097468123998</v>
      </c>
      <c r="I1207" s="3">
        <v>5.4003438791084202</v>
      </c>
      <c r="J1207" s="3">
        <v>5.6286756145163803</v>
      </c>
      <c r="K1207" s="3">
        <v>0</v>
      </c>
      <c r="L1207" s="3">
        <v>66.234891207282004</v>
      </c>
      <c r="M1207" s="6" t="s">
        <v>100</v>
      </c>
      <c r="N1207" s="6" t="s">
        <v>182</v>
      </c>
    </row>
    <row r="1208" spans="1:14" x14ac:dyDescent="0.2">
      <c r="A1208" s="5" t="str">
        <f t="shared" si="19"/>
        <v>Respiratory - Mesothelioma21996-20001</v>
      </c>
      <c r="B1208" s="3" t="s">
        <v>43</v>
      </c>
      <c r="C1208" s="3">
        <v>2</v>
      </c>
      <c r="D1208" s="3" t="s">
        <v>133</v>
      </c>
      <c r="E1208" s="3">
        <v>1</v>
      </c>
      <c r="F1208" s="3">
        <v>186</v>
      </c>
      <c r="G1208" s="3">
        <v>0.75888052393111405</v>
      </c>
      <c r="H1208" s="3">
        <v>0.59136032721954801</v>
      </c>
      <c r="I1208" s="3">
        <v>0.50637346701321395</v>
      </c>
      <c r="J1208" s="3">
        <v>0.67634718742588196</v>
      </c>
      <c r="K1208" s="3">
        <v>1</v>
      </c>
      <c r="L1208" s="3">
        <v>0</v>
      </c>
      <c r="M1208" s="6" t="s">
        <v>100</v>
      </c>
      <c r="N1208" s="6" t="s">
        <v>182</v>
      </c>
    </row>
    <row r="1209" spans="1:14" x14ac:dyDescent="0.2">
      <c r="A1209" s="5" t="str">
        <f t="shared" si="19"/>
        <v>Respiratory - Mesothelioma21996-20002</v>
      </c>
      <c r="B1209" s="3" t="s">
        <v>43</v>
      </c>
      <c r="C1209" s="3">
        <v>2</v>
      </c>
      <c r="D1209" s="3" t="s">
        <v>133</v>
      </c>
      <c r="E1209" s="3">
        <v>2</v>
      </c>
      <c r="F1209" s="3">
        <v>202</v>
      </c>
      <c r="G1209" s="3">
        <v>0.81310715858737403</v>
      </c>
      <c r="H1209" s="3">
        <v>0.602266836317639</v>
      </c>
      <c r="I1209" s="3">
        <v>0.51921115672574703</v>
      </c>
      <c r="J1209" s="3">
        <v>0.68532251590953097</v>
      </c>
      <c r="K1209" s="3">
        <v>1.0184430855369899</v>
      </c>
      <c r="L1209" s="3">
        <v>1.58249608754</v>
      </c>
      <c r="M1209" s="6" t="s">
        <v>100</v>
      </c>
      <c r="N1209" s="6" t="s">
        <v>182</v>
      </c>
    </row>
    <row r="1210" spans="1:14" x14ac:dyDescent="0.2">
      <c r="A1210" s="5" t="str">
        <f t="shared" si="19"/>
        <v>Respiratory - Mesothelioma21996-20003</v>
      </c>
      <c r="B1210" s="3" t="s">
        <v>43</v>
      </c>
      <c r="C1210" s="3">
        <v>2</v>
      </c>
      <c r="D1210" s="3" t="s">
        <v>133</v>
      </c>
      <c r="E1210" s="3">
        <v>3</v>
      </c>
      <c r="F1210" s="3">
        <v>225</v>
      </c>
      <c r="G1210" s="3">
        <v>0.90060830687479598</v>
      </c>
      <c r="H1210" s="3">
        <v>0.65373027554054597</v>
      </c>
      <c r="I1210" s="3">
        <v>0.56830951953658104</v>
      </c>
      <c r="J1210" s="3">
        <v>0.73915103154451101</v>
      </c>
      <c r="K1210" s="3">
        <v>1.1054686042505599</v>
      </c>
      <c r="L1210" s="3">
        <v>6.2221558819240004</v>
      </c>
      <c r="M1210" s="6" t="s">
        <v>100</v>
      </c>
      <c r="N1210" s="6" t="s">
        <v>182</v>
      </c>
    </row>
    <row r="1211" spans="1:14" x14ac:dyDescent="0.2">
      <c r="A1211" s="5" t="str">
        <f t="shared" si="19"/>
        <v>Respiratory - Mesothelioma21996-20004</v>
      </c>
      <c r="B1211" s="3" t="s">
        <v>43</v>
      </c>
      <c r="C1211" s="3">
        <v>2</v>
      </c>
      <c r="D1211" s="3" t="s">
        <v>133</v>
      </c>
      <c r="E1211" s="3">
        <v>4</v>
      </c>
      <c r="F1211" s="3">
        <v>233</v>
      </c>
      <c r="G1211" s="3">
        <v>0.92502751262086902</v>
      </c>
      <c r="H1211" s="3">
        <v>0.68720210990147701</v>
      </c>
      <c r="I1211" s="3">
        <v>0.59896270000741303</v>
      </c>
      <c r="J1211" s="3">
        <v>0.77544151979553999</v>
      </c>
      <c r="K1211" s="3">
        <v>1.1620700244342701</v>
      </c>
      <c r="L1211" s="3">
        <v>9.1560692673199995</v>
      </c>
      <c r="M1211" s="6" t="s">
        <v>100</v>
      </c>
      <c r="N1211" s="6" t="s">
        <v>182</v>
      </c>
    </row>
    <row r="1212" spans="1:14" x14ac:dyDescent="0.2">
      <c r="A1212" s="5" t="str">
        <f t="shared" si="19"/>
        <v>Respiratory - Mesothelioma21996-20005</v>
      </c>
      <c r="B1212" s="3" t="s">
        <v>43</v>
      </c>
      <c r="C1212" s="3">
        <v>2</v>
      </c>
      <c r="D1212" s="3" t="s">
        <v>133</v>
      </c>
      <c r="E1212" s="3">
        <v>5</v>
      </c>
      <c r="F1212" s="3">
        <v>202</v>
      </c>
      <c r="G1212" s="3">
        <v>0.78736216679573701</v>
      </c>
      <c r="H1212" s="3">
        <v>0.645558624973535</v>
      </c>
      <c r="I1212" s="3">
        <v>0.55653278612541002</v>
      </c>
      <c r="J1212" s="3">
        <v>0.73458446382165998</v>
      </c>
      <c r="K1212" s="3">
        <v>1.09165020928748</v>
      </c>
      <c r="L1212" s="3">
        <v>6.2236165736339997</v>
      </c>
      <c r="M1212" s="6" t="s">
        <v>100</v>
      </c>
      <c r="N1212" s="6" t="s">
        <v>182</v>
      </c>
    </row>
    <row r="1213" spans="1:14" x14ac:dyDescent="0.2">
      <c r="A1213" s="5" t="str">
        <f t="shared" si="19"/>
        <v>Respiratory - Mesothelioma21996-20006</v>
      </c>
      <c r="B1213" s="3" t="s">
        <v>43</v>
      </c>
      <c r="C1213" s="3">
        <v>2</v>
      </c>
      <c r="D1213" s="3" t="s">
        <v>133</v>
      </c>
      <c r="E1213" s="3">
        <v>6</v>
      </c>
      <c r="F1213" s="3">
        <v>1048</v>
      </c>
      <c r="G1213" s="3">
        <v>0.83719712187286999</v>
      </c>
      <c r="H1213" s="3">
        <v>0.63647006919825999</v>
      </c>
      <c r="I1213" s="3">
        <v>0.59793524204956905</v>
      </c>
      <c r="J1213" s="3">
        <v>0.67500489634695104</v>
      </c>
      <c r="K1213" s="3">
        <v>0</v>
      </c>
      <c r="L1213" s="3">
        <v>23.184337810418</v>
      </c>
      <c r="M1213" s="6" t="s">
        <v>100</v>
      </c>
      <c r="N1213" s="6" t="s">
        <v>182</v>
      </c>
    </row>
    <row r="1214" spans="1:14" x14ac:dyDescent="0.2">
      <c r="A1214" s="5" t="str">
        <f t="shared" si="19"/>
        <v>Respiratory - Mesothelioma22001-20051</v>
      </c>
      <c r="B1214" s="3" t="s">
        <v>47</v>
      </c>
      <c r="C1214" s="3">
        <v>2</v>
      </c>
      <c r="D1214" s="3" t="s">
        <v>133</v>
      </c>
      <c r="E1214" s="3">
        <v>1</v>
      </c>
      <c r="F1214" s="3">
        <v>278</v>
      </c>
      <c r="G1214" s="3">
        <v>1.1049953021800401</v>
      </c>
      <c r="H1214" s="3">
        <v>0.79690519371526802</v>
      </c>
      <c r="I1214" s="3">
        <v>0.70322660687779703</v>
      </c>
      <c r="J1214" s="3">
        <v>0.89058378055273901</v>
      </c>
      <c r="K1214" s="3">
        <v>1</v>
      </c>
      <c r="L1214" s="3">
        <v>0</v>
      </c>
      <c r="M1214" s="6" t="s">
        <v>100</v>
      </c>
      <c r="N1214" s="6" t="s">
        <v>182</v>
      </c>
    </row>
    <row r="1215" spans="1:14" x14ac:dyDescent="0.2">
      <c r="A1215" s="5" t="str">
        <f t="shared" si="19"/>
        <v>Respiratory - Mesothelioma22001-20052</v>
      </c>
      <c r="B1215" s="3" t="s">
        <v>47</v>
      </c>
      <c r="C1215" s="3">
        <v>2</v>
      </c>
      <c r="D1215" s="3" t="s">
        <v>133</v>
      </c>
      <c r="E1215" s="3">
        <v>2</v>
      </c>
      <c r="F1215" s="3">
        <v>302</v>
      </c>
      <c r="G1215" s="3">
        <v>1.1898885165080699</v>
      </c>
      <c r="H1215" s="3">
        <v>0.77651081655182597</v>
      </c>
      <c r="I1215" s="3">
        <v>0.68893179082543399</v>
      </c>
      <c r="J1215" s="3">
        <v>0.86408984227821795</v>
      </c>
      <c r="K1215" s="3">
        <v>0.97440802579242602</v>
      </c>
      <c r="L1215" s="3">
        <v>0.31835934862799897</v>
      </c>
      <c r="M1215" s="6" t="s">
        <v>100</v>
      </c>
      <c r="N1215" s="6" t="s">
        <v>182</v>
      </c>
    </row>
    <row r="1216" spans="1:14" x14ac:dyDescent="0.2">
      <c r="A1216" s="5" t="str">
        <f t="shared" si="19"/>
        <v>Respiratory - Mesothelioma22001-20053</v>
      </c>
      <c r="B1216" s="3" t="s">
        <v>47</v>
      </c>
      <c r="C1216" s="3">
        <v>2</v>
      </c>
      <c r="D1216" s="3" t="s">
        <v>133</v>
      </c>
      <c r="E1216" s="3">
        <v>3</v>
      </c>
      <c r="F1216" s="3">
        <v>330</v>
      </c>
      <c r="G1216" s="3">
        <v>1.29387739178627</v>
      </c>
      <c r="H1216" s="3">
        <v>0.86601741259009501</v>
      </c>
      <c r="I1216" s="3">
        <v>0.77257894104953695</v>
      </c>
      <c r="J1216" s="3">
        <v>0.95945588413065297</v>
      </c>
      <c r="K1216" s="3">
        <v>1.08672577292741</v>
      </c>
      <c r="L1216" s="3">
        <v>6.4118433620359996</v>
      </c>
      <c r="M1216" s="6" t="s">
        <v>100</v>
      </c>
      <c r="N1216" s="6" t="s">
        <v>182</v>
      </c>
    </row>
    <row r="1217" spans="1:14" x14ac:dyDescent="0.2">
      <c r="A1217" s="5" t="str">
        <f t="shared" si="19"/>
        <v>Respiratory - Mesothelioma22001-20054</v>
      </c>
      <c r="B1217" s="3" t="s">
        <v>47</v>
      </c>
      <c r="C1217" s="3">
        <v>2</v>
      </c>
      <c r="D1217" s="3" t="s">
        <v>133</v>
      </c>
      <c r="E1217" s="3">
        <v>4</v>
      </c>
      <c r="F1217" s="3">
        <v>337</v>
      </c>
      <c r="G1217" s="3">
        <v>1.3147770563366801</v>
      </c>
      <c r="H1217" s="3">
        <v>0.89631249084735198</v>
      </c>
      <c r="I1217" s="3">
        <v>0.80061499586874096</v>
      </c>
      <c r="J1217" s="3">
        <v>0.992009985825963</v>
      </c>
      <c r="K1217" s="3">
        <v>1.1247416856058301</v>
      </c>
      <c r="L1217" s="3">
        <v>11.820140383096</v>
      </c>
      <c r="M1217" s="6" t="s">
        <v>100</v>
      </c>
      <c r="N1217" s="6" t="s">
        <v>182</v>
      </c>
    </row>
    <row r="1218" spans="1:14" x14ac:dyDescent="0.2">
      <c r="A1218" s="5" t="str">
        <f t="shared" si="19"/>
        <v>Respiratory - Mesothelioma22001-20055</v>
      </c>
      <c r="B1218" s="3" t="s">
        <v>47</v>
      </c>
      <c r="C1218" s="3">
        <v>2</v>
      </c>
      <c r="D1218" s="3" t="s">
        <v>133</v>
      </c>
      <c r="E1218" s="3">
        <v>5</v>
      </c>
      <c r="F1218" s="3">
        <v>304</v>
      </c>
      <c r="G1218" s="3">
        <v>1.1839900245724699</v>
      </c>
      <c r="H1218" s="3">
        <v>0.978367765496302</v>
      </c>
      <c r="I1218" s="3">
        <v>0.868385815627151</v>
      </c>
      <c r="J1218" s="3">
        <v>1.08834971536545</v>
      </c>
      <c r="K1218" s="3">
        <v>1.2277091092041099</v>
      </c>
      <c r="L1218" s="3">
        <v>13.05054460989</v>
      </c>
      <c r="M1218" s="6" t="s">
        <v>100</v>
      </c>
      <c r="N1218" s="6" t="s">
        <v>182</v>
      </c>
    </row>
    <row r="1219" spans="1:14" x14ac:dyDescent="0.2">
      <c r="A1219" s="5" t="str">
        <f t="shared" si="19"/>
        <v>Respiratory - Mesothelioma22001-20056</v>
      </c>
      <c r="B1219" s="3" t="s">
        <v>47</v>
      </c>
      <c r="C1219" s="3">
        <v>2</v>
      </c>
      <c r="D1219" s="3" t="s">
        <v>133</v>
      </c>
      <c r="E1219" s="3">
        <v>6</v>
      </c>
      <c r="F1219" s="3">
        <v>1551</v>
      </c>
      <c r="G1219" s="3">
        <v>1.2178904479038299</v>
      </c>
      <c r="H1219" s="3">
        <v>0.85964370368763698</v>
      </c>
      <c r="I1219" s="3">
        <v>0.81686095740735098</v>
      </c>
      <c r="J1219" s="3">
        <v>0.90242644996792298</v>
      </c>
      <c r="K1219" s="3">
        <v>0</v>
      </c>
      <c r="L1219" s="3">
        <v>31.600887703649999</v>
      </c>
      <c r="M1219" s="6" t="s">
        <v>100</v>
      </c>
      <c r="N1219" s="6" t="s">
        <v>182</v>
      </c>
    </row>
    <row r="1220" spans="1:14" x14ac:dyDescent="0.2">
      <c r="A1220" s="5" t="str">
        <f t="shared" si="19"/>
        <v>Respiratory - Mesothelioma22006-20101</v>
      </c>
      <c r="B1220" s="3" t="s">
        <v>48</v>
      </c>
      <c r="C1220" s="3">
        <v>2</v>
      </c>
      <c r="D1220" s="3" t="s">
        <v>133</v>
      </c>
      <c r="E1220" s="3">
        <v>1</v>
      </c>
      <c r="F1220" s="3">
        <v>392</v>
      </c>
      <c r="G1220" s="3">
        <v>1.51234812957644</v>
      </c>
      <c r="H1220" s="3">
        <v>0.97958768711009003</v>
      </c>
      <c r="I1220" s="3">
        <v>0.88261345362495502</v>
      </c>
      <c r="J1220" s="3">
        <v>1.0765619205952199</v>
      </c>
      <c r="K1220" s="3">
        <v>1</v>
      </c>
      <c r="L1220" s="3">
        <v>0</v>
      </c>
      <c r="M1220" s="6" t="s">
        <v>100</v>
      </c>
      <c r="N1220" s="6" t="s">
        <v>182</v>
      </c>
    </row>
    <row r="1221" spans="1:14" x14ac:dyDescent="0.2">
      <c r="A1221" s="5" t="str">
        <f t="shared" si="19"/>
        <v>Respiratory - Mesothelioma22006-20102</v>
      </c>
      <c r="B1221" s="3" t="s">
        <v>48</v>
      </c>
      <c r="C1221" s="3">
        <v>2</v>
      </c>
      <c r="D1221" s="3" t="s">
        <v>133</v>
      </c>
      <c r="E1221" s="3">
        <v>2</v>
      </c>
      <c r="F1221" s="3">
        <v>438</v>
      </c>
      <c r="G1221" s="3">
        <v>1.67530571078058</v>
      </c>
      <c r="H1221" s="3">
        <v>1.01698558636542</v>
      </c>
      <c r="I1221" s="3">
        <v>0.92174242247007199</v>
      </c>
      <c r="J1221" s="3">
        <v>1.1122287502607699</v>
      </c>
      <c r="K1221" s="3">
        <v>1.0381771838778999</v>
      </c>
      <c r="L1221" s="3">
        <v>2.725173048686</v>
      </c>
      <c r="M1221" s="6" t="s">
        <v>100</v>
      </c>
      <c r="N1221" s="6" t="s">
        <v>182</v>
      </c>
    </row>
    <row r="1222" spans="1:14" x14ac:dyDescent="0.2">
      <c r="A1222" s="5" t="str">
        <f t="shared" si="19"/>
        <v>Respiratory - Mesothelioma22006-20103</v>
      </c>
      <c r="B1222" s="3" t="s">
        <v>48</v>
      </c>
      <c r="C1222" s="3">
        <v>2</v>
      </c>
      <c r="D1222" s="3" t="s">
        <v>133</v>
      </c>
      <c r="E1222" s="3">
        <v>3</v>
      </c>
      <c r="F1222" s="3">
        <v>420</v>
      </c>
      <c r="G1222" s="3">
        <v>1.6034567473268999</v>
      </c>
      <c r="H1222" s="3">
        <v>1.04646833915035</v>
      </c>
      <c r="I1222" s="3">
        <v>0.94638598335586499</v>
      </c>
      <c r="J1222" s="3">
        <v>1.1465506949448401</v>
      </c>
      <c r="K1222" s="3">
        <v>1.06827428817278</v>
      </c>
      <c r="L1222" s="3">
        <v>2.0128204116620001</v>
      </c>
      <c r="M1222" s="6" t="s">
        <v>100</v>
      </c>
      <c r="N1222" s="6" t="s">
        <v>182</v>
      </c>
    </row>
    <row r="1223" spans="1:14" x14ac:dyDescent="0.2">
      <c r="A1223" s="5" t="str">
        <f t="shared" si="19"/>
        <v>Respiratory - Mesothelioma22006-20104</v>
      </c>
      <c r="B1223" s="3" t="s">
        <v>48</v>
      </c>
      <c r="C1223" s="3">
        <v>2</v>
      </c>
      <c r="D1223" s="3" t="s">
        <v>133</v>
      </c>
      <c r="E1223" s="3">
        <v>4</v>
      </c>
      <c r="F1223" s="3">
        <v>351</v>
      </c>
      <c r="G1223" s="3">
        <v>1.33838467417616</v>
      </c>
      <c r="H1223" s="3">
        <v>0.950162109417239</v>
      </c>
      <c r="I1223" s="3">
        <v>0.85075894254483997</v>
      </c>
      <c r="J1223" s="3">
        <v>1.0495652762896399</v>
      </c>
      <c r="K1223" s="3">
        <v>0.96996126219219803</v>
      </c>
      <c r="L1223" s="3">
        <v>-4.2723588965000001</v>
      </c>
      <c r="M1223" s="6" t="s">
        <v>100</v>
      </c>
      <c r="N1223" s="6" t="s">
        <v>182</v>
      </c>
    </row>
    <row r="1224" spans="1:14" x14ac:dyDescent="0.2">
      <c r="A1224" s="5" t="str">
        <f t="shared" si="19"/>
        <v>Respiratory - Mesothelioma22006-20105</v>
      </c>
      <c r="B1224" s="3" t="s">
        <v>48</v>
      </c>
      <c r="C1224" s="3">
        <v>2</v>
      </c>
      <c r="D1224" s="3" t="s">
        <v>133</v>
      </c>
      <c r="E1224" s="3">
        <v>5</v>
      </c>
      <c r="F1224" s="3">
        <v>321</v>
      </c>
      <c r="G1224" s="3">
        <v>1.22255939724851</v>
      </c>
      <c r="H1224" s="3">
        <v>1.05874367080133</v>
      </c>
      <c r="I1224" s="3">
        <v>0.94292078478154895</v>
      </c>
      <c r="J1224" s="3">
        <v>1.1745665568211101</v>
      </c>
      <c r="K1224" s="3">
        <v>1.08080540898259</v>
      </c>
      <c r="L1224" s="3">
        <v>3.3629104418579998</v>
      </c>
      <c r="M1224" s="6" t="s">
        <v>100</v>
      </c>
      <c r="N1224" s="6" t="s">
        <v>182</v>
      </c>
    </row>
    <row r="1225" spans="1:14" x14ac:dyDescent="0.2">
      <c r="A1225" s="5" t="str">
        <f t="shared" si="19"/>
        <v>Respiratory - Mesothelioma22006-20106</v>
      </c>
      <c r="B1225" s="3" t="s">
        <v>48</v>
      </c>
      <c r="C1225" s="3">
        <v>2</v>
      </c>
      <c r="D1225" s="3" t="s">
        <v>133</v>
      </c>
      <c r="E1225" s="3">
        <v>6</v>
      </c>
      <c r="F1225" s="3">
        <v>1922</v>
      </c>
      <c r="G1225" s="3">
        <v>1.4700945855949801</v>
      </c>
      <c r="H1225" s="3">
        <v>1.00868548820028</v>
      </c>
      <c r="I1225" s="3">
        <v>0.96358978614769497</v>
      </c>
      <c r="J1225" s="3">
        <v>1.05378119025286</v>
      </c>
      <c r="K1225" s="3">
        <v>0</v>
      </c>
      <c r="L1225" s="3">
        <v>3.8285450057059998</v>
      </c>
      <c r="M1225" s="6" t="s">
        <v>100</v>
      </c>
      <c r="N1225" s="6" t="s">
        <v>182</v>
      </c>
    </row>
    <row r="1226" spans="1:14" x14ac:dyDescent="0.2">
      <c r="A1226" s="5" t="str">
        <f t="shared" si="19"/>
        <v>Respiratory - Mesothelioma31996-20001</v>
      </c>
      <c r="B1226" s="3" t="s">
        <v>43</v>
      </c>
      <c r="C1226" s="3">
        <v>3</v>
      </c>
      <c r="D1226" s="3" t="s">
        <v>133</v>
      </c>
      <c r="E1226" s="3">
        <v>1</v>
      </c>
      <c r="F1226" s="3">
        <v>1346</v>
      </c>
      <c r="G1226" s="3">
        <v>2.7989001279030798</v>
      </c>
      <c r="H1226" s="3">
        <v>2.2777221013058901</v>
      </c>
      <c r="I1226" s="3">
        <v>2.1560378771902799</v>
      </c>
      <c r="J1226" s="3">
        <v>2.3994063254214999</v>
      </c>
      <c r="K1226" s="3">
        <v>1</v>
      </c>
      <c r="L1226" s="3">
        <v>0</v>
      </c>
      <c r="M1226" s="6" t="s">
        <v>100</v>
      </c>
      <c r="N1226" s="6" t="s">
        <v>182</v>
      </c>
    </row>
    <row r="1227" spans="1:14" x14ac:dyDescent="0.2">
      <c r="A1227" s="5" t="str">
        <f t="shared" si="19"/>
        <v>Respiratory - Mesothelioma31996-20002</v>
      </c>
      <c r="B1227" s="3" t="s">
        <v>43</v>
      </c>
      <c r="C1227" s="3">
        <v>3</v>
      </c>
      <c r="D1227" s="3" t="s">
        <v>133</v>
      </c>
      <c r="E1227" s="3">
        <v>2</v>
      </c>
      <c r="F1227" s="3">
        <v>1468</v>
      </c>
      <c r="G1227" s="3">
        <v>3.0282871727201299</v>
      </c>
      <c r="H1227" s="3">
        <v>2.38911029338905</v>
      </c>
      <c r="I1227" s="3">
        <v>2.2668939620573298</v>
      </c>
      <c r="J1227" s="3">
        <v>2.5113266247207702</v>
      </c>
      <c r="K1227" s="3">
        <v>1.0489033284698299</v>
      </c>
      <c r="L1227" s="3">
        <v>11.517823029260001</v>
      </c>
      <c r="M1227" s="6" t="s">
        <v>100</v>
      </c>
      <c r="N1227" s="6" t="s">
        <v>182</v>
      </c>
    </row>
    <row r="1228" spans="1:14" x14ac:dyDescent="0.2">
      <c r="A1228" s="5" t="str">
        <f t="shared" si="19"/>
        <v>Respiratory - Mesothelioma31996-20003</v>
      </c>
      <c r="B1228" s="3" t="s">
        <v>43</v>
      </c>
      <c r="C1228" s="3">
        <v>3</v>
      </c>
      <c r="D1228" s="3" t="s">
        <v>133</v>
      </c>
      <c r="E1228" s="3">
        <v>3</v>
      </c>
      <c r="F1228" s="3">
        <v>1494</v>
      </c>
      <c r="G1228" s="3">
        <v>3.0702056780926301</v>
      </c>
      <c r="H1228" s="3">
        <v>2.4333982898327999</v>
      </c>
      <c r="I1228" s="3">
        <v>2.3100043101882299</v>
      </c>
      <c r="J1228" s="3">
        <v>2.5567922694773699</v>
      </c>
      <c r="K1228" s="3">
        <v>1.06834731437942</v>
      </c>
      <c r="L1228" s="3">
        <v>20.378742363442001</v>
      </c>
      <c r="M1228" s="6" t="s">
        <v>100</v>
      </c>
      <c r="N1228" s="6" t="s">
        <v>182</v>
      </c>
    </row>
    <row r="1229" spans="1:14" x14ac:dyDescent="0.2">
      <c r="A1229" s="5" t="str">
        <f t="shared" si="19"/>
        <v>Respiratory - Mesothelioma31996-20004</v>
      </c>
      <c r="B1229" s="3" t="s">
        <v>43</v>
      </c>
      <c r="C1229" s="3">
        <v>3</v>
      </c>
      <c r="D1229" s="3" t="s">
        <v>133</v>
      </c>
      <c r="E1229" s="3">
        <v>4</v>
      </c>
      <c r="F1229" s="3">
        <v>1449</v>
      </c>
      <c r="G1229" s="3">
        <v>2.9574061870039601</v>
      </c>
      <c r="H1229" s="3">
        <v>2.4687083077946901</v>
      </c>
      <c r="I1229" s="3">
        <v>2.34159481358168</v>
      </c>
      <c r="J1229" s="3">
        <v>2.59582180200769</v>
      </c>
      <c r="K1229" s="3">
        <v>1.08384965241339</v>
      </c>
      <c r="L1229" s="3">
        <v>25.688096388586001</v>
      </c>
      <c r="M1229" s="6" t="s">
        <v>100</v>
      </c>
      <c r="N1229" s="6" t="s">
        <v>182</v>
      </c>
    </row>
    <row r="1230" spans="1:14" x14ac:dyDescent="0.2">
      <c r="A1230" s="5" t="str">
        <f t="shared" si="19"/>
        <v>Respiratory - Mesothelioma31996-20005</v>
      </c>
      <c r="B1230" s="3" t="s">
        <v>43</v>
      </c>
      <c r="C1230" s="3">
        <v>3</v>
      </c>
      <c r="D1230" s="3" t="s">
        <v>133</v>
      </c>
      <c r="E1230" s="3">
        <v>5</v>
      </c>
      <c r="F1230" s="3">
        <v>1353</v>
      </c>
      <c r="G1230" s="3">
        <v>2.7052350677322501</v>
      </c>
      <c r="H1230" s="3">
        <v>2.4655853386972701</v>
      </c>
      <c r="I1230" s="3">
        <v>2.334205957509</v>
      </c>
      <c r="J1230" s="3">
        <v>2.5969647198855399</v>
      </c>
      <c r="K1230" s="3">
        <v>1.0824785592955699</v>
      </c>
      <c r="L1230" s="3">
        <v>25.175269994076</v>
      </c>
      <c r="M1230" s="6" t="s">
        <v>100</v>
      </c>
      <c r="N1230" s="6" t="s">
        <v>182</v>
      </c>
    </row>
    <row r="1231" spans="1:14" x14ac:dyDescent="0.2">
      <c r="A1231" s="5" t="str">
        <f t="shared" si="19"/>
        <v>Respiratory - Mesothelioma31996-20006</v>
      </c>
      <c r="B1231" s="3" t="s">
        <v>43</v>
      </c>
      <c r="C1231" s="3">
        <v>3</v>
      </c>
      <c r="D1231" s="3" t="s">
        <v>133</v>
      </c>
      <c r="E1231" s="3">
        <v>6</v>
      </c>
      <c r="F1231" s="3">
        <v>7110</v>
      </c>
      <c r="G1231" s="3">
        <v>2.9110999573992702</v>
      </c>
      <c r="H1231" s="3">
        <v>2.40572306194536</v>
      </c>
      <c r="I1231" s="3">
        <v>2.3498030954565499</v>
      </c>
      <c r="J1231" s="3">
        <v>2.4616430284341702</v>
      </c>
      <c r="K1231" s="3">
        <v>0</v>
      </c>
      <c r="L1231" s="3">
        <v>82.759931775364009</v>
      </c>
      <c r="M1231" s="6" t="s">
        <v>100</v>
      </c>
      <c r="N1231" s="6" t="s">
        <v>182</v>
      </c>
    </row>
    <row r="1232" spans="1:14" x14ac:dyDescent="0.2">
      <c r="A1232" s="5" t="str">
        <f t="shared" si="19"/>
        <v>Respiratory - Mesothelioma32001-20051</v>
      </c>
      <c r="B1232" s="3" t="s">
        <v>47</v>
      </c>
      <c r="C1232" s="3">
        <v>3</v>
      </c>
      <c r="D1232" s="3" t="s">
        <v>133</v>
      </c>
      <c r="E1232" s="3">
        <v>1</v>
      </c>
      <c r="F1232" s="3">
        <v>1823</v>
      </c>
      <c r="G1232" s="3">
        <v>3.6620409846065098</v>
      </c>
      <c r="H1232" s="3">
        <v>2.7706285311424899</v>
      </c>
      <c r="I1232" s="3">
        <v>2.6434420244401999</v>
      </c>
      <c r="J1232" s="3">
        <v>2.8978150378447798</v>
      </c>
      <c r="K1232" s="3">
        <v>1</v>
      </c>
      <c r="L1232" s="3">
        <v>0</v>
      </c>
      <c r="M1232" s="6" t="s">
        <v>100</v>
      </c>
      <c r="N1232" s="6" t="s">
        <v>182</v>
      </c>
    </row>
    <row r="1233" spans="1:14" x14ac:dyDescent="0.2">
      <c r="A1233" s="5" t="str">
        <f t="shared" si="19"/>
        <v>Respiratory - Mesothelioma32001-20052</v>
      </c>
      <c r="B1233" s="3" t="s">
        <v>47</v>
      </c>
      <c r="C1233" s="3">
        <v>3</v>
      </c>
      <c r="D1233" s="3" t="s">
        <v>133</v>
      </c>
      <c r="E1233" s="3">
        <v>2</v>
      </c>
      <c r="F1233" s="3">
        <v>1976</v>
      </c>
      <c r="G1233" s="3">
        <v>3.96881555399704</v>
      </c>
      <c r="H1233" s="3">
        <v>2.8139616352687602</v>
      </c>
      <c r="I1233" s="3">
        <v>2.6898876382033401</v>
      </c>
      <c r="J1233" s="3">
        <v>2.9380356323341799</v>
      </c>
      <c r="K1233" s="3">
        <v>1.01564017104393</v>
      </c>
      <c r="L1233" s="3">
        <v>5.2662726085939902</v>
      </c>
      <c r="M1233" s="6" t="s">
        <v>100</v>
      </c>
      <c r="N1233" s="6" t="s">
        <v>182</v>
      </c>
    </row>
    <row r="1234" spans="1:14" x14ac:dyDescent="0.2">
      <c r="A1234" s="5" t="str">
        <f t="shared" si="19"/>
        <v>Respiratory - Mesothelioma32001-20053</v>
      </c>
      <c r="B1234" s="3" t="s">
        <v>47</v>
      </c>
      <c r="C1234" s="3">
        <v>3</v>
      </c>
      <c r="D1234" s="3" t="s">
        <v>133</v>
      </c>
      <c r="E1234" s="3">
        <v>3</v>
      </c>
      <c r="F1234" s="3">
        <v>2071</v>
      </c>
      <c r="G1234" s="3">
        <v>4.1554640359134796</v>
      </c>
      <c r="H1234" s="3">
        <v>3.0254099515282098</v>
      </c>
      <c r="I1234" s="3">
        <v>2.8951082001719999</v>
      </c>
      <c r="J1234" s="3">
        <v>3.1557117028844202</v>
      </c>
      <c r="K1234" s="3">
        <v>1.0919579862554301</v>
      </c>
      <c r="L1234" s="3">
        <v>32.414980062803998</v>
      </c>
      <c r="M1234" s="6" t="s">
        <v>100</v>
      </c>
      <c r="N1234" s="6" t="s">
        <v>182</v>
      </c>
    </row>
    <row r="1235" spans="1:14" x14ac:dyDescent="0.2">
      <c r="A1235" s="5" t="str">
        <f t="shared" si="19"/>
        <v>Respiratory - Mesothelioma32001-20054</v>
      </c>
      <c r="B1235" s="3" t="s">
        <v>47</v>
      </c>
      <c r="C1235" s="3">
        <v>3</v>
      </c>
      <c r="D1235" s="3" t="s">
        <v>133</v>
      </c>
      <c r="E1235" s="3">
        <v>4</v>
      </c>
      <c r="F1235" s="3">
        <v>1798</v>
      </c>
      <c r="G1235" s="3">
        <v>3.5962474218226199</v>
      </c>
      <c r="H1235" s="3">
        <v>2.8281334275196799</v>
      </c>
      <c r="I1235" s="3">
        <v>2.6974076833742902</v>
      </c>
      <c r="J1235" s="3">
        <v>2.9588591716650701</v>
      </c>
      <c r="K1235" s="3">
        <v>1.02075518090239</v>
      </c>
      <c r="L1235" s="3">
        <v>8.4703744917320005</v>
      </c>
      <c r="M1235" s="6" t="s">
        <v>100</v>
      </c>
      <c r="N1235" s="6" t="s">
        <v>182</v>
      </c>
    </row>
    <row r="1236" spans="1:14" x14ac:dyDescent="0.2">
      <c r="A1236" s="5" t="str">
        <f t="shared" si="19"/>
        <v>Respiratory - Mesothelioma32001-20055</v>
      </c>
      <c r="B1236" s="3" t="s">
        <v>47</v>
      </c>
      <c r="C1236" s="3">
        <v>3</v>
      </c>
      <c r="D1236" s="3" t="s">
        <v>133</v>
      </c>
      <c r="E1236" s="3">
        <v>5</v>
      </c>
      <c r="F1236" s="3">
        <v>1598</v>
      </c>
      <c r="G1236" s="3">
        <v>3.18799093788639</v>
      </c>
      <c r="H1236" s="3">
        <v>2.9291155667740001</v>
      </c>
      <c r="I1236" s="3">
        <v>2.78549911565249</v>
      </c>
      <c r="J1236" s="3">
        <v>3.0727320178955102</v>
      </c>
      <c r="K1236" s="3">
        <v>1.05720255669429</v>
      </c>
      <c r="L1236" s="3">
        <v>19.527297125044001</v>
      </c>
      <c r="M1236" s="6" t="s">
        <v>100</v>
      </c>
      <c r="N1236" s="6" t="s">
        <v>182</v>
      </c>
    </row>
    <row r="1237" spans="1:14" x14ac:dyDescent="0.2">
      <c r="A1237" s="5" t="str">
        <f t="shared" si="19"/>
        <v>Respiratory - Mesothelioma32001-20056</v>
      </c>
      <c r="B1237" s="3" t="s">
        <v>47</v>
      </c>
      <c r="C1237" s="3">
        <v>3</v>
      </c>
      <c r="D1237" s="3" t="s">
        <v>133</v>
      </c>
      <c r="E1237" s="3">
        <v>6</v>
      </c>
      <c r="F1237" s="3">
        <v>9266</v>
      </c>
      <c r="G1237" s="3">
        <v>3.7133914843653701</v>
      </c>
      <c r="H1237" s="3">
        <v>2.8718140952820899</v>
      </c>
      <c r="I1237" s="3">
        <v>2.8133396317408601</v>
      </c>
      <c r="J1237" s="3">
        <v>2.9302885588233201</v>
      </c>
      <c r="K1237" s="3">
        <v>0</v>
      </c>
      <c r="L1237" s="3">
        <v>65.678924288173988</v>
      </c>
      <c r="M1237" s="6" t="s">
        <v>100</v>
      </c>
      <c r="N1237" s="6" t="s">
        <v>182</v>
      </c>
    </row>
    <row r="1238" spans="1:14" x14ac:dyDescent="0.2">
      <c r="A1238" s="5" t="str">
        <f t="shared" si="19"/>
        <v>Respiratory - Mesothelioma32006-20101</v>
      </c>
      <c r="B1238" s="3" t="s">
        <v>48</v>
      </c>
      <c r="C1238" s="3">
        <v>3</v>
      </c>
      <c r="D1238" s="3" t="s">
        <v>133</v>
      </c>
      <c r="E1238" s="3">
        <v>1</v>
      </c>
      <c r="F1238" s="3">
        <v>2271</v>
      </c>
      <c r="G1238" s="3">
        <v>4.4128386829400101</v>
      </c>
      <c r="H1238" s="3">
        <v>2.96286330643141</v>
      </c>
      <c r="I1238" s="3">
        <v>2.8410038827820299</v>
      </c>
      <c r="J1238" s="3">
        <v>3.0847227300807898</v>
      </c>
      <c r="K1238" s="3">
        <v>1</v>
      </c>
      <c r="L1238" s="3">
        <v>0</v>
      </c>
      <c r="M1238" s="6" t="s">
        <v>100</v>
      </c>
      <c r="N1238" s="6" t="s">
        <v>182</v>
      </c>
    </row>
    <row r="1239" spans="1:14" x14ac:dyDescent="0.2">
      <c r="A1239" s="5" t="str">
        <f t="shared" ref="A1239:A1302" si="20">D1239&amp;C1239&amp;B1239&amp;E1239</f>
        <v>Respiratory - Mesothelioma32006-20102</v>
      </c>
      <c r="B1239" s="3" t="s">
        <v>48</v>
      </c>
      <c r="C1239" s="3">
        <v>3</v>
      </c>
      <c r="D1239" s="3" t="s">
        <v>133</v>
      </c>
      <c r="E1239" s="3">
        <v>2</v>
      </c>
      <c r="F1239" s="3">
        <v>2402</v>
      </c>
      <c r="G1239" s="3">
        <v>4.6660173740963504</v>
      </c>
      <c r="H1239" s="3">
        <v>2.97969725607265</v>
      </c>
      <c r="I1239" s="3">
        <v>2.8605341785478702</v>
      </c>
      <c r="J1239" s="3">
        <v>3.0988603335974299</v>
      </c>
      <c r="K1239" s="3">
        <v>1.0056816491009599</v>
      </c>
      <c r="L1239" s="3">
        <v>-6.4064410817420097</v>
      </c>
      <c r="M1239" s="6" t="s">
        <v>100</v>
      </c>
      <c r="N1239" s="6" t="s">
        <v>182</v>
      </c>
    </row>
    <row r="1240" spans="1:14" x14ac:dyDescent="0.2">
      <c r="A1240" s="5" t="str">
        <f t="shared" si="20"/>
        <v>Respiratory - Mesothelioma32006-20103</v>
      </c>
      <c r="B1240" s="3" t="s">
        <v>48</v>
      </c>
      <c r="C1240" s="3">
        <v>3</v>
      </c>
      <c r="D1240" s="3" t="s">
        <v>133</v>
      </c>
      <c r="E1240" s="3">
        <v>3</v>
      </c>
      <c r="F1240" s="3">
        <v>2385</v>
      </c>
      <c r="G1240" s="3">
        <v>4.6338724887689802</v>
      </c>
      <c r="H1240" s="3">
        <v>3.1461734032912099</v>
      </c>
      <c r="I1240" s="3">
        <v>3.0199050446787101</v>
      </c>
      <c r="J1240" s="3">
        <v>3.2724417619037101</v>
      </c>
      <c r="K1240" s="3">
        <v>1.0618692386050701</v>
      </c>
      <c r="L1240" s="3">
        <v>13.57653972194</v>
      </c>
      <c r="M1240" s="6" t="s">
        <v>100</v>
      </c>
      <c r="N1240" s="6" t="s">
        <v>182</v>
      </c>
    </row>
    <row r="1241" spans="1:14" x14ac:dyDescent="0.2">
      <c r="A1241" s="5" t="str">
        <f t="shared" si="20"/>
        <v>Respiratory - Mesothelioma32006-20104</v>
      </c>
      <c r="B1241" s="3" t="s">
        <v>48</v>
      </c>
      <c r="C1241" s="3">
        <v>3</v>
      </c>
      <c r="D1241" s="3" t="s">
        <v>133</v>
      </c>
      <c r="E1241" s="3">
        <v>4</v>
      </c>
      <c r="F1241" s="3">
        <v>2096</v>
      </c>
      <c r="G1241" s="3">
        <v>4.0707754813696901</v>
      </c>
      <c r="H1241" s="3">
        <v>3.08702392270283</v>
      </c>
      <c r="I1241" s="3">
        <v>2.95486380181335</v>
      </c>
      <c r="J1241" s="3">
        <v>3.21918404359231</v>
      </c>
      <c r="K1241" s="3">
        <v>1.04190561744847</v>
      </c>
      <c r="L1241" s="3">
        <v>5.9201734866540097</v>
      </c>
      <c r="M1241" s="6" t="s">
        <v>100</v>
      </c>
      <c r="N1241" s="6" t="s">
        <v>182</v>
      </c>
    </row>
    <row r="1242" spans="1:14" x14ac:dyDescent="0.2">
      <c r="A1242" s="5" t="str">
        <f t="shared" si="20"/>
        <v>Respiratory - Mesothelioma32006-20105</v>
      </c>
      <c r="B1242" s="3" t="s">
        <v>48</v>
      </c>
      <c r="C1242" s="3">
        <v>3</v>
      </c>
      <c r="D1242" s="3" t="s">
        <v>133</v>
      </c>
      <c r="E1242" s="3">
        <v>5</v>
      </c>
      <c r="F1242" s="3">
        <v>1731</v>
      </c>
      <c r="G1242" s="3">
        <v>3.3625589761472199</v>
      </c>
      <c r="H1242" s="3">
        <v>3.0844651421404898</v>
      </c>
      <c r="I1242" s="3">
        <v>2.93915785186601</v>
      </c>
      <c r="J1242" s="3">
        <v>3.2297724324149799</v>
      </c>
      <c r="K1242" s="3">
        <v>1.0410419999617</v>
      </c>
      <c r="L1242" s="3">
        <v>6.1362521926480103</v>
      </c>
      <c r="M1242" s="6" t="s">
        <v>100</v>
      </c>
      <c r="N1242" s="6" t="s">
        <v>182</v>
      </c>
    </row>
    <row r="1243" spans="1:14" x14ac:dyDescent="0.2">
      <c r="A1243" s="5" t="str">
        <f t="shared" si="20"/>
        <v>Respiratory - Mesothelioma32006-20106</v>
      </c>
      <c r="B1243" s="3" t="s">
        <v>48</v>
      </c>
      <c r="C1243" s="3">
        <v>3</v>
      </c>
      <c r="D1243" s="3" t="s">
        <v>133</v>
      </c>
      <c r="E1243" s="3">
        <v>6</v>
      </c>
      <c r="F1243" s="3">
        <v>10885</v>
      </c>
      <c r="G1243" s="3">
        <v>4.22917988342041</v>
      </c>
      <c r="H1243" s="3">
        <v>3.0465492905471598</v>
      </c>
      <c r="I1243" s="3">
        <v>2.9893158223643699</v>
      </c>
      <c r="J1243" s="3">
        <v>3.1037827587299498</v>
      </c>
      <c r="K1243" s="3">
        <v>0</v>
      </c>
      <c r="L1243" s="3">
        <v>19.226524319500008</v>
      </c>
      <c r="M1243" s="6" t="s">
        <v>100</v>
      </c>
      <c r="N1243" s="6" t="s">
        <v>182</v>
      </c>
    </row>
    <row r="1244" spans="1:14" x14ac:dyDescent="0.2">
      <c r="A1244" s="5" t="str">
        <f t="shared" si="20"/>
        <v>Haematology - Multiple Myeloma11996-20001</v>
      </c>
      <c r="B1244" s="3" t="s">
        <v>43</v>
      </c>
      <c r="C1244" s="3">
        <v>1</v>
      </c>
      <c r="D1244" s="3" t="s">
        <v>149</v>
      </c>
      <c r="E1244" s="3">
        <v>1</v>
      </c>
      <c r="F1244" s="3">
        <v>1623</v>
      </c>
      <c r="G1244" s="3">
        <v>6.8827963677833903</v>
      </c>
      <c r="H1244" s="3">
        <v>5.8998438764315102</v>
      </c>
      <c r="I1244" s="3">
        <v>5.61280724094064</v>
      </c>
      <c r="J1244" s="3">
        <v>6.1868805119223804</v>
      </c>
      <c r="K1244" s="3">
        <v>1</v>
      </c>
      <c r="L1244" s="3">
        <v>0</v>
      </c>
      <c r="M1244" s="6" t="s">
        <v>100</v>
      </c>
      <c r="N1244" s="6" t="s">
        <v>205</v>
      </c>
    </row>
    <row r="1245" spans="1:14" x14ac:dyDescent="0.2">
      <c r="A1245" s="5" t="str">
        <f t="shared" si="20"/>
        <v>Haematology - Multiple Myeloma11996-20002</v>
      </c>
      <c r="B1245" s="3" t="s">
        <v>43</v>
      </c>
      <c r="C1245" s="3">
        <v>1</v>
      </c>
      <c r="D1245" s="3" t="s">
        <v>149</v>
      </c>
      <c r="E1245" s="3">
        <v>2</v>
      </c>
      <c r="F1245" s="3">
        <v>1706</v>
      </c>
      <c r="G1245" s="3">
        <v>7.2186358944596503</v>
      </c>
      <c r="H1245" s="3">
        <v>5.8839102257207303</v>
      </c>
      <c r="I1245" s="3">
        <v>5.6046991796304599</v>
      </c>
      <c r="J1245" s="3">
        <v>6.1631212718109802</v>
      </c>
      <c r="K1245" s="3">
        <v>0.99729930977081704</v>
      </c>
      <c r="L1245" s="3">
        <v>2.4881105591119899</v>
      </c>
      <c r="M1245" s="6" t="s">
        <v>100</v>
      </c>
      <c r="N1245" s="6" t="s">
        <v>205</v>
      </c>
    </row>
    <row r="1246" spans="1:14" x14ac:dyDescent="0.2">
      <c r="A1246" s="5" t="str">
        <f t="shared" si="20"/>
        <v>Haematology - Multiple Myeloma11996-20003</v>
      </c>
      <c r="B1246" s="3" t="s">
        <v>43</v>
      </c>
      <c r="C1246" s="3">
        <v>1</v>
      </c>
      <c r="D1246" s="3" t="s">
        <v>149</v>
      </c>
      <c r="E1246" s="3">
        <v>3</v>
      </c>
      <c r="F1246" s="3">
        <v>1732</v>
      </c>
      <c r="G1246" s="3">
        <v>7.3147696136868303</v>
      </c>
      <c r="H1246" s="3">
        <v>6.1295269877235201</v>
      </c>
      <c r="I1246" s="3">
        <v>5.8408520445079599</v>
      </c>
      <c r="J1246" s="3">
        <v>6.4182019309390803</v>
      </c>
      <c r="K1246" s="3">
        <v>1.03893037105771</v>
      </c>
      <c r="L1246" s="3">
        <v>14.177518018523999</v>
      </c>
      <c r="M1246" s="6" t="s">
        <v>100</v>
      </c>
      <c r="N1246" s="6" t="s">
        <v>205</v>
      </c>
    </row>
    <row r="1247" spans="1:14" x14ac:dyDescent="0.2">
      <c r="A1247" s="5" t="str">
        <f t="shared" si="20"/>
        <v>Haematology - Multiple Myeloma11996-20004</v>
      </c>
      <c r="B1247" s="3" t="s">
        <v>43</v>
      </c>
      <c r="C1247" s="3">
        <v>1</v>
      </c>
      <c r="D1247" s="3" t="s">
        <v>149</v>
      </c>
      <c r="E1247" s="3">
        <v>4</v>
      </c>
      <c r="F1247" s="3">
        <v>1539</v>
      </c>
      <c r="G1247" s="3">
        <v>6.4644317430565197</v>
      </c>
      <c r="H1247" s="3">
        <v>5.7198919287501502</v>
      </c>
      <c r="I1247" s="3">
        <v>5.4341166975491202</v>
      </c>
      <c r="J1247" s="3">
        <v>6.0056671599511802</v>
      </c>
      <c r="K1247" s="3">
        <v>0.969498862774957</v>
      </c>
      <c r="L1247" s="3">
        <v>-3.6297722202279998</v>
      </c>
      <c r="M1247" s="6" t="s">
        <v>100</v>
      </c>
      <c r="N1247" s="6" t="s">
        <v>205</v>
      </c>
    </row>
    <row r="1248" spans="1:14" x14ac:dyDescent="0.2">
      <c r="A1248" s="5" t="str">
        <f t="shared" si="20"/>
        <v>Haematology - Multiple Myeloma11996-20005</v>
      </c>
      <c r="B1248" s="3" t="s">
        <v>43</v>
      </c>
      <c r="C1248" s="3">
        <v>1</v>
      </c>
      <c r="D1248" s="3" t="s">
        <v>149</v>
      </c>
      <c r="E1248" s="3">
        <v>5</v>
      </c>
      <c r="F1248" s="3">
        <v>1388</v>
      </c>
      <c r="G1248" s="3">
        <v>5.6981334179350096</v>
      </c>
      <c r="H1248" s="3">
        <v>5.6420721929040099</v>
      </c>
      <c r="I1248" s="3">
        <v>5.3452475341753596</v>
      </c>
      <c r="J1248" s="3">
        <v>5.9388968516326601</v>
      </c>
      <c r="K1248" s="3">
        <v>0.956308728005966</v>
      </c>
      <c r="L1248" s="3">
        <v>-8.7685678040539994</v>
      </c>
      <c r="M1248" s="6" t="s">
        <v>100</v>
      </c>
      <c r="N1248" s="6" t="s">
        <v>205</v>
      </c>
    </row>
    <row r="1249" spans="1:14" x14ac:dyDescent="0.2">
      <c r="A1249" s="5" t="str">
        <f t="shared" si="20"/>
        <v>Haematology - Multiple Myeloma11996-20006</v>
      </c>
      <c r="B1249" s="3" t="s">
        <v>43</v>
      </c>
      <c r="C1249" s="3">
        <v>1</v>
      </c>
      <c r="D1249" s="3" t="s">
        <v>149</v>
      </c>
      <c r="E1249" s="3">
        <v>6</v>
      </c>
      <c r="F1249" s="3">
        <v>7988</v>
      </c>
      <c r="G1249" s="3">
        <v>6.7093361857699296</v>
      </c>
      <c r="H1249" s="3">
        <v>5.86658686798879</v>
      </c>
      <c r="I1249" s="3">
        <v>5.7379330885223903</v>
      </c>
      <c r="J1249" s="3">
        <v>5.9952406474551898</v>
      </c>
      <c r="K1249" s="3">
        <v>0</v>
      </c>
      <c r="L1249" s="3">
        <v>4.267288553353989</v>
      </c>
      <c r="M1249" s="6" t="s">
        <v>100</v>
      </c>
      <c r="N1249" s="6" t="s">
        <v>205</v>
      </c>
    </row>
    <row r="1250" spans="1:14" x14ac:dyDescent="0.2">
      <c r="A1250" s="5" t="str">
        <f t="shared" si="20"/>
        <v>Haematology - Multiple Myeloma12001-20051</v>
      </c>
      <c r="B1250" s="3" t="s">
        <v>47</v>
      </c>
      <c r="C1250" s="3">
        <v>1</v>
      </c>
      <c r="D1250" s="3" t="s">
        <v>149</v>
      </c>
      <c r="E1250" s="3">
        <v>1</v>
      </c>
      <c r="F1250" s="3">
        <v>1801</v>
      </c>
      <c r="G1250" s="3">
        <v>7.3144466820089997</v>
      </c>
      <c r="H1250" s="3">
        <v>5.9175508054268304</v>
      </c>
      <c r="I1250" s="3">
        <v>5.6442498120628404</v>
      </c>
      <c r="J1250" s="3">
        <v>6.1908517987908196</v>
      </c>
      <c r="K1250" s="3">
        <v>1</v>
      </c>
      <c r="L1250" s="3">
        <v>0</v>
      </c>
      <c r="M1250" s="6" t="s">
        <v>100</v>
      </c>
      <c r="N1250" s="6" t="s">
        <v>205</v>
      </c>
    </row>
    <row r="1251" spans="1:14" x14ac:dyDescent="0.2">
      <c r="A1251" s="5" t="str">
        <f t="shared" si="20"/>
        <v>Haematology - Multiple Myeloma12001-20052</v>
      </c>
      <c r="B1251" s="3" t="s">
        <v>47</v>
      </c>
      <c r="C1251" s="3">
        <v>1</v>
      </c>
      <c r="D1251" s="3" t="s">
        <v>149</v>
      </c>
      <c r="E1251" s="3">
        <v>2</v>
      </c>
      <c r="F1251" s="3">
        <v>2050</v>
      </c>
      <c r="G1251" s="3">
        <v>8.3990146521834905</v>
      </c>
      <c r="H1251" s="3">
        <v>6.3974200111722599</v>
      </c>
      <c r="I1251" s="3">
        <v>6.1204810841002599</v>
      </c>
      <c r="J1251" s="3">
        <v>6.6743589382442599</v>
      </c>
      <c r="K1251" s="3">
        <v>1.0810925366801001</v>
      </c>
      <c r="L1251" s="3">
        <v>29.901059363466</v>
      </c>
      <c r="M1251" s="6" t="s">
        <v>100</v>
      </c>
      <c r="N1251" s="6" t="s">
        <v>205</v>
      </c>
    </row>
    <row r="1252" spans="1:14" x14ac:dyDescent="0.2">
      <c r="A1252" s="5" t="str">
        <f t="shared" si="20"/>
        <v>Haematology - Multiple Myeloma12001-20053</v>
      </c>
      <c r="B1252" s="3" t="s">
        <v>47</v>
      </c>
      <c r="C1252" s="3">
        <v>1</v>
      </c>
      <c r="D1252" s="3" t="s">
        <v>149</v>
      </c>
      <c r="E1252" s="3">
        <v>3</v>
      </c>
      <c r="F1252" s="3">
        <v>1911</v>
      </c>
      <c r="G1252" s="3">
        <v>7.8534480027152904</v>
      </c>
      <c r="H1252" s="3">
        <v>6.1557479836605902</v>
      </c>
      <c r="I1252" s="3">
        <v>5.8797495868849596</v>
      </c>
      <c r="J1252" s="3">
        <v>6.4317463804362198</v>
      </c>
      <c r="K1252" s="3">
        <v>1.0402526629793001</v>
      </c>
      <c r="L1252" s="3">
        <v>16.889772562238001</v>
      </c>
      <c r="M1252" s="6" t="s">
        <v>100</v>
      </c>
      <c r="N1252" s="6" t="s">
        <v>205</v>
      </c>
    </row>
    <row r="1253" spans="1:14" x14ac:dyDescent="0.2">
      <c r="A1253" s="5" t="str">
        <f t="shared" si="20"/>
        <v>Haematology - Multiple Myeloma12001-20054</v>
      </c>
      <c r="B1253" s="3" t="s">
        <v>47</v>
      </c>
      <c r="C1253" s="3">
        <v>1</v>
      </c>
      <c r="D1253" s="3" t="s">
        <v>149</v>
      </c>
      <c r="E1253" s="3">
        <v>4</v>
      </c>
      <c r="F1253" s="3">
        <v>1723</v>
      </c>
      <c r="G1253" s="3">
        <v>7.0716661444660502</v>
      </c>
      <c r="H1253" s="3">
        <v>6.09814142420678</v>
      </c>
      <c r="I1253" s="3">
        <v>5.8101955072497597</v>
      </c>
      <c r="J1253" s="3">
        <v>6.3860873411638002</v>
      </c>
      <c r="K1253" s="3">
        <v>1.03051779777105</v>
      </c>
      <c r="L1253" s="3">
        <v>12.601520907597999</v>
      </c>
      <c r="M1253" s="6" t="s">
        <v>100</v>
      </c>
      <c r="N1253" s="6" t="s">
        <v>205</v>
      </c>
    </row>
    <row r="1254" spans="1:14" x14ac:dyDescent="0.2">
      <c r="A1254" s="5" t="str">
        <f t="shared" si="20"/>
        <v>Haematology - Multiple Myeloma12001-20055</v>
      </c>
      <c r="B1254" s="3" t="s">
        <v>47</v>
      </c>
      <c r="C1254" s="3">
        <v>1</v>
      </c>
      <c r="D1254" s="3" t="s">
        <v>149</v>
      </c>
      <c r="E1254" s="3">
        <v>5</v>
      </c>
      <c r="F1254" s="3">
        <v>1447</v>
      </c>
      <c r="G1254" s="3">
        <v>5.9182679426076099</v>
      </c>
      <c r="H1254" s="3">
        <v>6.0573536289261103</v>
      </c>
      <c r="I1254" s="3">
        <v>5.7452457484771298</v>
      </c>
      <c r="J1254" s="3">
        <v>6.3694615093750899</v>
      </c>
      <c r="K1254" s="3">
        <v>1.0236251158792</v>
      </c>
      <c r="L1254" s="3">
        <v>5.6844509109340002</v>
      </c>
      <c r="M1254" s="6" t="s">
        <v>100</v>
      </c>
      <c r="N1254" s="6" t="s">
        <v>205</v>
      </c>
    </row>
    <row r="1255" spans="1:14" x14ac:dyDescent="0.2">
      <c r="A1255" s="5" t="str">
        <f t="shared" si="20"/>
        <v>Haematology - Multiple Myeloma12001-20056</v>
      </c>
      <c r="B1255" s="3" t="s">
        <v>47</v>
      </c>
      <c r="C1255" s="3">
        <v>1</v>
      </c>
      <c r="D1255" s="3" t="s">
        <v>149</v>
      </c>
      <c r="E1255" s="3">
        <v>6</v>
      </c>
      <c r="F1255" s="3">
        <v>8932</v>
      </c>
      <c r="G1255" s="3">
        <v>7.31064811612897</v>
      </c>
      <c r="H1255" s="3">
        <v>6.1330345884479502</v>
      </c>
      <c r="I1255" s="3">
        <v>6.0058433698809601</v>
      </c>
      <c r="J1255" s="3">
        <v>6.2602258070149404</v>
      </c>
      <c r="K1255" s="3">
        <v>0</v>
      </c>
      <c r="L1255" s="3">
        <v>65.076803744236003</v>
      </c>
      <c r="M1255" s="6" t="s">
        <v>100</v>
      </c>
      <c r="N1255" s="6" t="s">
        <v>205</v>
      </c>
    </row>
    <row r="1256" spans="1:14" x14ac:dyDescent="0.2">
      <c r="A1256" s="5" t="str">
        <f t="shared" si="20"/>
        <v>Haematology - Multiple Myeloma12006-20101</v>
      </c>
      <c r="B1256" s="3" t="s">
        <v>48</v>
      </c>
      <c r="C1256" s="3">
        <v>1</v>
      </c>
      <c r="D1256" s="3" t="s">
        <v>149</v>
      </c>
      <c r="E1256" s="3">
        <v>1</v>
      </c>
      <c r="F1256" s="3">
        <v>2342</v>
      </c>
      <c r="G1256" s="3">
        <v>9.1686680227317208</v>
      </c>
      <c r="H1256" s="3">
        <v>6.7687828233596496</v>
      </c>
      <c r="I1256" s="3">
        <v>6.4946423199428303</v>
      </c>
      <c r="J1256" s="3">
        <v>7.0429233267764699</v>
      </c>
      <c r="K1256" s="3">
        <v>1</v>
      </c>
      <c r="L1256" s="3">
        <v>0</v>
      </c>
      <c r="M1256" s="6" t="s">
        <v>100</v>
      </c>
      <c r="N1256" s="6" t="s">
        <v>205</v>
      </c>
    </row>
    <row r="1257" spans="1:14" x14ac:dyDescent="0.2">
      <c r="A1257" s="5" t="str">
        <f t="shared" si="20"/>
        <v>Haematology - Multiple Myeloma12006-20102</v>
      </c>
      <c r="B1257" s="3" t="s">
        <v>48</v>
      </c>
      <c r="C1257" s="3">
        <v>1</v>
      </c>
      <c r="D1257" s="3" t="s">
        <v>149</v>
      </c>
      <c r="E1257" s="3">
        <v>2</v>
      </c>
      <c r="F1257" s="3">
        <v>2448</v>
      </c>
      <c r="G1257" s="3">
        <v>9.6628620331585395</v>
      </c>
      <c r="H1257" s="3">
        <v>6.8083327291808402</v>
      </c>
      <c r="I1257" s="3">
        <v>6.5386264009727304</v>
      </c>
      <c r="J1257" s="3">
        <v>7.07803905738895</v>
      </c>
      <c r="K1257" s="3">
        <v>1.0058429863763201</v>
      </c>
      <c r="L1257" s="3">
        <v>1.3601376684699999</v>
      </c>
      <c r="M1257" s="6" t="s">
        <v>100</v>
      </c>
      <c r="N1257" s="6" t="s">
        <v>205</v>
      </c>
    </row>
    <row r="1258" spans="1:14" x14ac:dyDescent="0.2">
      <c r="A1258" s="5" t="str">
        <f t="shared" si="20"/>
        <v>Haematology - Multiple Myeloma12006-20103</v>
      </c>
      <c r="B1258" s="3" t="s">
        <v>48</v>
      </c>
      <c r="C1258" s="3">
        <v>1</v>
      </c>
      <c r="D1258" s="3" t="s">
        <v>149</v>
      </c>
      <c r="E1258" s="3">
        <v>3</v>
      </c>
      <c r="F1258" s="3">
        <v>2176</v>
      </c>
      <c r="G1258" s="3">
        <v>8.6091543242741597</v>
      </c>
      <c r="H1258" s="3">
        <v>6.5447977015068703</v>
      </c>
      <c r="I1258" s="3">
        <v>6.2698039327730397</v>
      </c>
      <c r="J1258" s="3">
        <v>6.8197914702407001</v>
      </c>
      <c r="K1258" s="3">
        <v>0.96690909906581901</v>
      </c>
      <c r="L1258" s="3">
        <v>-20.966142756096001</v>
      </c>
      <c r="M1258" s="6" t="s">
        <v>100</v>
      </c>
      <c r="N1258" s="6" t="s">
        <v>205</v>
      </c>
    </row>
    <row r="1259" spans="1:14" x14ac:dyDescent="0.2">
      <c r="A1259" s="5" t="str">
        <f t="shared" si="20"/>
        <v>Haematology - Multiple Myeloma12006-20104</v>
      </c>
      <c r="B1259" s="3" t="s">
        <v>48</v>
      </c>
      <c r="C1259" s="3">
        <v>1</v>
      </c>
      <c r="D1259" s="3" t="s">
        <v>149</v>
      </c>
      <c r="E1259" s="3">
        <v>4</v>
      </c>
      <c r="F1259" s="3">
        <v>1993</v>
      </c>
      <c r="G1259" s="3">
        <v>7.8889086496440699</v>
      </c>
      <c r="H1259" s="3">
        <v>6.67817359483307</v>
      </c>
      <c r="I1259" s="3">
        <v>6.3849761872014001</v>
      </c>
      <c r="J1259" s="3">
        <v>6.97137100246474</v>
      </c>
      <c r="K1259" s="3">
        <v>0.98661365996056605</v>
      </c>
      <c r="L1259" s="3">
        <v>-1.830659982612</v>
      </c>
      <c r="M1259" s="6" t="s">
        <v>100</v>
      </c>
      <c r="N1259" s="6" t="s">
        <v>205</v>
      </c>
    </row>
    <row r="1260" spans="1:14" x14ac:dyDescent="0.2">
      <c r="A1260" s="5" t="str">
        <f t="shared" si="20"/>
        <v>Haematology - Multiple Myeloma12006-20105</v>
      </c>
      <c r="B1260" s="3" t="s">
        <v>48</v>
      </c>
      <c r="C1260" s="3">
        <v>1</v>
      </c>
      <c r="D1260" s="3" t="s">
        <v>149</v>
      </c>
      <c r="E1260" s="3">
        <v>5</v>
      </c>
      <c r="F1260" s="3">
        <v>1731</v>
      </c>
      <c r="G1260" s="3">
        <v>6.8629858595530999</v>
      </c>
      <c r="H1260" s="3">
        <v>7.0174654616899401</v>
      </c>
      <c r="I1260" s="3">
        <v>6.6868769013260101</v>
      </c>
      <c r="J1260" s="3">
        <v>7.3480540220538701</v>
      </c>
      <c r="K1260" s="3">
        <v>1.0367396391374899</v>
      </c>
      <c r="L1260" s="3">
        <v>12.66469471197</v>
      </c>
      <c r="M1260" s="6" t="s">
        <v>100</v>
      </c>
      <c r="N1260" s="6" t="s">
        <v>205</v>
      </c>
    </row>
    <row r="1261" spans="1:14" x14ac:dyDescent="0.2">
      <c r="A1261" s="5" t="str">
        <f t="shared" si="20"/>
        <v>Haematology - Multiple Myeloma12006-20106</v>
      </c>
      <c r="B1261" s="3" t="s">
        <v>48</v>
      </c>
      <c r="C1261" s="3">
        <v>1</v>
      </c>
      <c r="D1261" s="3" t="s">
        <v>149</v>
      </c>
      <c r="E1261" s="3">
        <v>6</v>
      </c>
      <c r="F1261" s="3">
        <v>10690</v>
      </c>
      <c r="G1261" s="3">
        <v>8.4413428418703802</v>
      </c>
      <c r="H1261" s="3">
        <v>6.75691040640816</v>
      </c>
      <c r="I1261" s="3">
        <v>6.62882036113092</v>
      </c>
      <c r="J1261" s="3">
        <v>6.8850004516854</v>
      </c>
      <c r="K1261" s="3">
        <v>0</v>
      </c>
      <c r="L1261" s="3">
        <v>-8.7719703582680033</v>
      </c>
      <c r="M1261" s="6" t="s">
        <v>100</v>
      </c>
      <c r="N1261" s="6" t="s">
        <v>205</v>
      </c>
    </row>
    <row r="1262" spans="1:14" x14ac:dyDescent="0.2">
      <c r="A1262" s="5" t="str">
        <f t="shared" si="20"/>
        <v>Haematology - Multiple Myeloma21996-20001</v>
      </c>
      <c r="B1262" s="3" t="s">
        <v>43</v>
      </c>
      <c r="C1262" s="3">
        <v>2</v>
      </c>
      <c r="D1262" s="3" t="s">
        <v>149</v>
      </c>
      <c r="E1262" s="3">
        <v>1</v>
      </c>
      <c r="F1262" s="3">
        <v>1305</v>
      </c>
      <c r="G1262" s="3">
        <v>5.3244036759683002</v>
      </c>
      <c r="H1262" s="3">
        <v>3.6960986946399599</v>
      </c>
      <c r="I1262" s="3">
        <v>3.4955617587136301</v>
      </c>
      <c r="J1262" s="3">
        <v>3.8966356305662901</v>
      </c>
      <c r="K1262" s="3">
        <v>1</v>
      </c>
      <c r="L1262" s="3">
        <v>0</v>
      </c>
      <c r="M1262" s="6" t="s">
        <v>100</v>
      </c>
      <c r="N1262" s="6" t="s">
        <v>205</v>
      </c>
    </row>
    <row r="1263" spans="1:14" x14ac:dyDescent="0.2">
      <c r="A1263" s="5" t="str">
        <f t="shared" si="20"/>
        <v>Haematology - Multiple Myeloma21996-20002</v>
      </c>
      <c r="B1263" s="3" t="s">
        <v>43</v>
      </c>
      <c r="C1263" s="3">
        <v>2</v>
      </c>
      <c r="D1263" s="3" t="s">
        <v>149</v>
      </c>
      <c r="E1263" s="3">
        <v>2</v>
      </c>
      <c r="F1263" s="3">
        <v>1632</v>
      </c>
      <c r="G1263" s="3">
        <v>6.5692617961118502</v>
      </c>
      <c r="H1263" s="3">
        <v>4.2180633366869102</v>
      </c>
      <c r="I1263" s="3">
        <v>4.0134145892888196</v>
      </c>
      <c r="J1263" s="3">
        <v>4.4227120840850001</v>
      </c>
      <c r="K1263" s="3">
        <v>1.1412204286654699</v>
      </c>
      <c r="L1263" s="3">
        <v>48.149105040085999</v>
      </c>
      <c r="M1263" s="6" t="s">
        <v>100</v>
      </c>
      <c r="N1263" s="6" t="s">
        <v>205</v>
      </c>
    </row>
    <row r="1264" spans="1:14" x14ac:dyDescent="0.2">
      <c r="A1264" s="5" t="str">
        <f t="shared" si="20"/>
        <v>Haematology - Multiple Myeloma21996-20003</v>
      </c>
      <c r="B1264" s="3" t="s">
        <v>43</v>
      </c>
      <c r="C1264" s="3">
        <v>2</v>
      </c>
      <c r="D1264" s="3" t="s">
        <v>149</v>
      </c>
      <c r="E1264" s="3">
        <v>3</v>
      </c>
      <c r="F1264" s="3">
        <v>1639</v>
      </c>
      <c r="G1264" s="3">
        <v>6.5604311776346202</v>
      </c>
      <c r="H1264" s="3">
        <v>4.22006920742459</v>
      </c>
      <c r="I1264" s="3">
        <v>4.0157608332398702</v>
      </c>
      <c r="J1264" s="3">
        <v>4.4243775816093098</v>
      </c>
      <c r="K1264" s="3">
        <v>1.1417631281178899</v>
      </c>
      <c r="L1264" s="3">
        <v>48.725421509914</v>
      </c>
      <c r="M1264" s="6" t="s">
        <v>100</v>
      </c>
      <c r="N1264" s="6" t="s">
        <v>205</v>
      </c>
    </row>
    <row r="1265" spans="1:14" x14ac:dyDescent="0.2">
      <c r="A1265" s="5" t="str">
        <f t="shared" si="20"/>
        <v>Haematology - Multiple Myeloma21996-20004</v>
      </c>
      <c r="B1265" s="3" t="s">
        <v>43</v>
      </c>
      <c r="C1265" s="3">
        <v>2</v>
      </c>
      <c r="D1265" s="3" t="s">
        <v>149</v>
      </c>
      <c r="E1265" s="3">
        <v>4</v>
      </c>
      <c r="F1265" s="3">
        <v>1526</v>
      </c>
      <c r="G1265" s="3">
        <v>6.0583346963924702</v>
      </c>
      <c r="H1265" s="3">
        <v>4.0607116112152699</v>
      </c>
      <c r="I1265" s="3">
        <v>3.8569694297403001</v>
      </c>
      <c r="J1265" s="3">
        <v>4.2644537926902402</v>
      </c>
      <c r="K1265" s="3">
        <v>1.0986480466834001</v>
      </c>
      <c r="L1265" s="3">
        <v>38.762140396269999</v>
      </c>
      <c r="M1265" s="6" t="s">
        <v>100</v>
      </c>
      <c r="N1265" s="6" t="s">
        <v>205</v>
      </c>
    </row>
    <row r="1266" spans="1:14" x14ac:dyDescent="0.2">
      <c r="A1266" s="5" t="str">
        <f t="shared" si="20"/>
        <v>Haematology - Multiple Myeloma21996-20005</v>
      </c>
      <c r="B1266" s="3" t="s">
        <v>43</v>
      </c>
      <c r="C1266" s="3">
        <v>2</v>
      </c>
      <c r="D1266" s="3" t="s">
        <v>149</v>
      </c>
      <c r="E1266" s="3">
        <v>5</v>
      </c>
      <c r="F1266" s="3">
        <v>1290</v>
      </c>
      <c r="G1266" s="3">
        <v>5.0282039364678202</v>
      </c>
      <c r="H1266" s="3">
        <v>3.84471437307714</v>
      </c>
      <c r="I1266" s="3">
        <v>3.6349048012588598</v>
      </c>
      <c r="J1266" s="3">
        <v>4.0545239448954202</v>
      </c>
      <c r="K1266" s="3">
        <v>1.04020879600772</v>
      </c>
      <c r="L1266" s="3">
        <v>15.157049885719999</v>
      </c>
      <c r="M1266" s="6" t="s">
        <v>100</v>
      </c>
      <c r="N1266" s="6" t="s">
        <v>205</v>
      </c>
    </row>
    <row r="1267" spans="1:14" x14ac:dyDescent="0.2">
      <c r="A1267" s="5" t="str">
        <f t="shared" si="20"/>
        <v>Haematology - Multiple Myeloma21996-20006</v>
      </c>
      <c r="B1267" s="3" t="s">
        <v>43</v>
      </c>
      <c r="C1267" s="3">
        <v>2</v>
      </c>
      <c r="D1267" s="3" t="s">
        <v>149</v>
      </c>
      <c r="E1267" s="3">
        <v>6</v>
      </c>
      <c r="F1267" s="3">
        <v>7392</v>
      </c>
      <c r="G1267" s="3">
        <v>5.9051155771796298</v>
      </c>
      <c r="H1267" s="3">
        <v>4.0215799305419599</v>
      </c>
      <c r="I1267" s="3">
        <v>3.9299005231994601</v>
      </c>
      <c r="J1267" s="3">
        <v>4.1132593378844602</v>
      </c>
      <c r="K1267" s="3">
        <v>0</v>
      </c>
      <c r="L1267" s="3">
        <v>150.79371683199</v>
      </c>
      <c r="M1267" s="6" t="s">
        <v>100</v>
      </c>
      <c r="N1267" s="6" t="s">
        <v>205</v>
      </c>
    </row>
    <row r="1268" spans="1:14" x14ac:dyDescent="0.2">
      <c r="A1268" s="5" t="str">
        <f t="shared" si="20"/>
        <v>Haematology - Multiple Myeloma22001-20051</v>
      </c>
      <c r="B1268" s="3" t="s">
        <v>47</v>
      </c>
      <c r="C1268" s="3">
        <v>2</v>
      </c>
      <c r="D1268" s="3" t="s">
        <v>149</v>
      </c>
      <c r="E1268" s="3">
        <v>1</v>
      </c>
      <c r="F1268" s="3">
        <v>1445</v>
      </c>
      <c r="G1268" s="3">
        <v>5.7435906893890802</v>
      </c>
      <c r="H1268" s="3">
        <v>3.91905944824784</v>
      </c>
      <c r="I1268" s="3">
        <v>3.7169884443075598</v>
      </c>
      <c r="J1268" s="3">
        <v>4.1211304521881198</v>
      </c>
      <c r="K1268" s="3">
        <v>1</v>
      </c>
      <c r="L1268" s="3">
        <v>0</v>
      </c>
      <c r="M1268" s="6" t="s">
        <v>100</v>
      </c>
      <c r="N1268" s="6" t="s">
        <v>205</v>
      </c>
    </row>
    <row r="1269" spans="1:14" x14ac:dyDescent="0.2">
      <c r="A1269" s="5" t="str">
        <f t="shared" si="20"/>
        <v>Haematology - Multiple Myeloma22001-20052</v>
      </c>
      <c r="B1269" s="3" t="s">
        <v>47</v>
      </c>
      <c r="C1269" s="3">
        <v>2</v>
      </c>
      <c r="D1269" s="3" t="s">
        <v>149</v>
      </c>
      <c r="E1269" s="3">
        <v>2</v>
      </c>
      <c r="F1269" s="3">
        <v>1698</v>
      </c>
      <c r="G1269" s="3">
        <v>6.69016788420761</v>
      </c>
      <c r="H1269" s="3">
        <v>4.1134112165889301</v>
      </c>
      <c r="I1269" s="3">
        <v>3.9177569349172701</v>
      </c>
      <c r="J1269" s="3">
        <v>4.3090654982605896</v>
      </c>
      <c r="K1269" s="3">
        <v>1.0495914315430901</v>
      </c>
      <c r="L1269" s="3">
        <v>21.619508962613999</v>
      </c>
      <c r="M1269" s="6" t="s">
        <v>100</v>
      </c>
      <c r="N1269" s="6" t="s">
        <v>205</v>
      </c>
    </row>
    <row r="1270" spans="1:14" x14ac:dyDescent="0.2">
      <c r="A1270" s="5" t="str">
        <f t="shared" si="20"/>
        <v>Haematology - Multiple Myeloma22001-20053</v>
      </c>
      <c r="B1270" s="3" t="s">
        <v>47</v>
      </c>
      <c r="C1270" s="3">
        <v>2</v>
      </c>
      <c r="D1270" s="3" t="s">
        <v>149</v>
      </c>
      <c r="E1270" s="3">
        <v>3</v>
      </c>
      <c r="F1270" s="3">
        <v>1675</v>
      </c>
      <c r="G1270" s="3">
        <v>6.5674079734606101</v>
      </c>
      <c r="H1270" s="3">
        <v>4.0384999468370797</v>
      </c>
      <c r="I1270" s="3">
        <v>3.8450944793781598</v>
      </c>
      <c r="J1270" s="3">
        <v>4.2319054142960004</v>
      </c>
      <c r="K1270" s="3">
        <v>1.03047682745477</v>
      </c>
      <c r="L1270" s="3">
        <v>15.920018551156</v>
      </c>
      <c r="M1270" s="6" t="s">
        <v>100</v>
      </c>
      <c r="N1270" s="6" t="s">
        <v>205</v>
      </c>
    </row>
    <row r="1271" spans="1:14" x14ac:dyDescent="0.2">
      <c r="A1271" s="5" t="str">
        <f t="shared" si="20"/>
        <v>Haematology - Multiple Myeloma22001-20054</v>
      </c>
      <c r="B1271" s="3" t="s">
        <v>47</v>
      </c>
      <c r="C1271" s="3">
        <v>2</v>
      </c>
      <c r="D1271" s="3" t="s">
        <v>149</v>
      </c>
      <c r="E1271" s="3">
        <v>4</v>
      </c>
      <c r="F1271" s="3">
        <v>1542</v>
      </c>
      <c r="G1271" s="3">
        <v>6.01598285124971</v>
      </c>
      <c r="H1271" s="3">
        <v>4.01985362244905</v>
      </c>
      <c r="I1271" s="3">
        <v>3.81921057122109</v>
      </c>
      <c r="J1271" s="3">
        <v>4.22049667367701</v>
      </c>
      <c r="K1271" s="3">
        <v>1.02571897046529</v>
      </c>
      <c r="L1271" s="3">
        <v>9.7479687914979998</v>
      </c>
      <c r="M1271" s="6" t="s">
        <v>100</v>
      </c>
      <c r="N1271" s="6" t="s">
        <v>205</v>
      </c>
    </row>
    <row r="1272" spans="1:14" x14ac:dyDescent="0.2">
      <c r="A1272" s="5" t="str">
        <f t="shared" si="20"/>
        <v>Haematology - Multiple Myeloma22001-20055</v>
      </c>
      <c r="B1272" s="3" t="s">
        <v>47</v>
      </c>
      <c r="C1272" s="3">
        <v>2</v>
      </c>
      <c r="D1272" s="3" t="s">
        <v>149</v>
      </c>
      <c r="E1272" s="3">
        <v>5</v>
      </c>
      <c r="F1272" s="3">
        <v>1294</v>
      </c>
      <c r="G1272" s="3">
        <v>5.0397470124893804</v>
      </c>
      <c r="H1272" s="3">
        <v>4.0581711520792201</v>
      </c>
      <c r="I1272" s="3">
        <v>3.8370555985166499</v>
      </c>
      <c r="J1272" s="3">
        <v>4.2792867056417903</v>
      </c>
      <c r="K1272" s="3">
        <v>1.03549619638803</v>
      </c>
      <c r="L1272" s="3">
        <v>8.1799781117479995</v>
      </c>
      <c r="M1272" s="6" t="s">
        <v>100</v>
      </c>
      <c r="N1272" s="6" t="s">
        <v>205</v>
      </c>
    </row>
    <row r="1273" spans="1:14" x14ac:dyDescent="0.2">
      <c r="A1273" s="5" t="str">
        <f t="shared" si="20"/>
        <v>Haematology - Multiple Myeloma22001-20056</v>
      </c>
      <c r="B1273" s="3" t="s">
        <v>47</v>
      </c>
      <c r="C1273" s="3">
        <v>2</v>
      </c>
      <c r="D1273" s="3" t="s">
        <v>149</v>
      </c>
      <c r="E1273" s="3">
        <v>6</v>
      </c>
      <c r="F1273" s="3">
        <v>7654</v>
      </c>
      <c r="G1273" s="3">
        <v>6.0101440930083196</v>
      </c>
      <c r="H1273" s="3">
        <v>4.0317373664293399</v>
      </c>
      <c r="I1273" s="3">
        <v>3.9414131763201898</v>
      </c>
      <c r="J1273" s="3">
        <v>4.1220615565384904</v>
      </c>
      <c r="K1273" s="3">
        <v>0</v>
      </c>
      <c r="L1273" s="3">
        <v>55.467474417015993</v>
      </c>
      <c r="M1273" s="6" t="s">
        <v>100</v>
      </c>
      <c r="N1273" s="6" t="s">
        <v>205</v>
      </c>
    </row>
    <row r="1274" spans="1:14" x14ac:dyDescent="0.2">
      <c r="A1274" s="5" t="str">
        <f t="shared" si="20"/>
        <v>Haematology - Multiple Myeloma22006-20101</v>
      </c>
      <c r="B1274" s="3" t="s">
        <v>48</v>
      </c>
      <c r="C1274" s="3">
        <v>2</v>
      </c>
      <c r="D1274" s="3" t="s">
        <v>149</v>
      </c>
      <c r="E1274" s="3">
        <v>1</v>
      </c>
      <c r="F1274" s="3">
        <v>1736</v>
      </c>
      <c r="G1274" s="3">
        <v>6.6975417166956799</v>
      </c>
      <c r="H1274" s="3">
        <v>4.2822974893351002</v>
      </c>
      <c r="I1274" s="3">
        <v>4.0808517690705903</v>
      </c>
      <c r="J1274" s="3">
        <v>4.4837432095996101</v>
      </c>
      <c r="K1274" s="3">
        <v>1</v>
      </c>
      <c r="L1274" s="3">
        <v>0</v>
      </c>
      <c r="M1274" s="6" t="s">
        <v>100</v>
      </c>
      <c r="N1274" s="6" t="s">
        <v>205</v>
      </c>
    </row>
    <row r="1275" spans="1:14" x14ac:dyDescent="0.2">
      <c r="A1275" s="5" t="str">
        <f t="shared" si="20"/>
        <v>Haematology - Multiple Myeloma22006-20102</v>
      </c>
      <c r="B1275" s="3" t="s">
        <v>48</v>
      </c>
      <c r="C1275" s="3">
        <v>2</v>
      </c>
      <c r="D1275" s="3" t="s">
        <v>149</v>
      </c>
      <c r="E1275" s="3">
        <v>2</v>
      </c>
      <c r="F1275" s="3">
        <v>1852</v>
      </c>
      <c r="G1275" s="3">
        <v>7.0837127314283803</v>
      </c>
      <c r="H1275" s="3">
        <v>4.1849202600357804</v>
      </c>
      <c r="I1275" s="3">
        <v>3.99432031656651</v>
      </c>
      <c r="J1275" s="3">
        <v>4.37552020350505</v>
      </c>
      <c r="K1275" s="3">
        <v>0.97726051738772601</v>
      </c>
      <c r="L1275" s="3">
        <v>-7.8310864780039999</v>
      </c>
      <c r="M1275" s="6" t="s">
        <v>100</v>
      </c>
      <c r="N1275" s="6" t="s">
        <v>205</v>
      </c>
    </row>
    <row r="1276" spans="1:14" x14ac:dyDescent="0.2">
      <c r="A1276" s="5" t="str">
        <f t="shared" si="20"/>
        <v>Haematology - Multiple Myeloma22006-20103</v>
      </c>
      <c r="B1276" s="3" t="s">
        <v>48</v>
      </c>
      <c r="C1276" s="3">
        <v>2</v>
      </c>
      <c r="D1276" s="3" t="s">
        <v>149</v>
      </c>
      <c r="E1276" s="3">
        <v>3</v>
      </c>
      <c r="F1276" s="3">
        <v>1942</v>
      </c>
      <c r="G1276" s="3">
        <v>7.4140785793067803</v>
      </c>
      <c r="H1276" s="3">
        <v>4.53578271704977</v>
      </c>
      <c r="I1276" s="3">
        <v>4.3340465800179802</v>
      </c>
      <c r="J1276" s="3">
        <v>4.7375188540815598</v>
      </c>
      <c r="K1276" s="3">
        <v>1.0591937454943201</v>
      </c>
      <c r="L1276" s="3">
        <v>21.327580299400001</v>
      </c>
      <c r="M1276" s="6" t="s">
        <v>100</v>
      </c>
      <c r="N1276" s="6" t="s">
        <v>205</v>
      </c>
    </row>
    <row r="1277" spans="1:14" x14ac:dyDescent="0.2">
      <c r="A1277" s="5" t="str">
        <f t="shared" si="20"/>
        <v>Haematology - Multiple Myeloma22006-20104</v>
      </c>
      <c r="B1277" s="3" t="s">
        <v>48</v>
      </c>
      <c r="C1277" s="3">
        <v>2</v>
      </c>
      <c r="D1277" s="3" t="s">
        <v>149</v>
      </c>
      <c r="E1277" s="3">
        <v>4</v>
      </c>
      <c r="F1277" s="3">
        <v>1675</v>
      </c>
      <c r="G1277" s="3">
        <v>6.3868784308976396</v>
      </c>
      <c r="H1277" s="3">
        <v>4.3800586535973602</v>
      </c>
      <c r="I1277" s="3">
        <v>4.1702957954698201</v>
      </c>
      <c r="J1277" s="3">
        <v>4.5898215117249004</v>
      </c>
      <c r="K1277" s="3">
        <v>1.0228291389156701</v>
      </c>
      <c r="L1277" s="3">
        <v>1.2744661711180001</v>
      </c>
      <c r="M1277" s="6" t="s">
        <v>100</v>
      </c>
      <c r="N1277" s="6" t="s">
        <v>205</v>
      </c>
    </row>
    <row r="1278" spans="1:14" x14ac:dyDescent="0.2">
      <c r="A1278" s="5" t="str">
        <f t="shared" si="20"/>
        <v>Haematology - Multiple Myeloma22006-20105</v>
      </c>
      <c r="B1278" s="3" t="s">
        <v>48</v>
      </c>
      <c r="C1278" s="3">
        <v>2</v>
      </c>
      <c r="D1278" s="3" t="s">
        <v>149</v>
      </c>
      <c r="E1278" s="3">
        <v>5</v>
      </c>
      <c r="F1278" s="3">
        <v>1447</v>
      </c>
      <c r="G1278" s="3">
        <v>5.5110387782510699</v>
      </c>
      <c r="H1278" s="3">
        <v>4.6227142907709604</v>
      </c>
      <c r="I1278" s="3">
        <v>4.3845268499182604</v>
      </c>
      <c r="J1278" s="3">
        <v>4.8609017316236596</v>
      </c>
      <c r="K1278" s="3">
        <v>1.0794939637621299</v>
      </c>
      <c r="L1278" s="3">
        <v>15.451433616812</v>
      </c>
      <c r="M1278" s="6" t="s">
        <v>100</v>
      </c>
      <c r="N1278" s="6" t="s">
        <v>205</v>
      </c>
    </row>
    <row r="1279" spans="1:14" x14ac:dyDescent="0.2">
      <c r="A1279" s="5" t="str">
        <f t="shared" si="20"/>
        <v>Haematology - Multiple Myeloma22006-20106</v>
      </c>
      <c r="B1279" s="3" t="s">
        <v>48</v>
      </c>
      <c r="C1279" s="3">
        <v>2</v>
      </c>
      <c r="D1279" s="3" t="s">
        <v>149</v>
      </c>
      <c r="E1279" s="3">
        <v>6</v>
      </c>
      <c r="F1279" s="3">
        <v>8652</v>
      </c>
      <c r="G1279" s="3">
        <v>6.6177202677251801</v>
      </c>
      <c r="H1279" s="3">
        <v>4.3898853716409896</v>
      </c>
      <c r="I1279" s="3">
        <v>4.2973833986252501</v>
      </c>
      <c r="J1279" s="3">
        <v>4.4823873446567299</v>
      </c>
      <c r="K1279" s="3">
        <v>0</v>
      </c>
      <c r="L1279" s="3">
        <v>30.222393609326001</v>
      </c>
      <c r="M1279" s="6" t="s">
        <v>100</v>
      </c>
      <c r="N1279" s="6" t="s">
        <v>205</v>
      </c>
    </row>
    <row r="1280" spans="1:14" x14ac:dyDescent="0.2">
      <c r="A1280" s="5" t="str">
        <f t="shared" si="20"/>
        <v>Haematology - Multiple Myeloma31996-20001</v>
      </c>
      <c r="B1280" s="3" t="s">
        <v>43</v>
      </c>
      <c r="C1280" s="3">
        <v>3</v>
      </c>
      <c r="D1280" s="3" t="s">
        <v>149</v>
      </c>
      <c r="E1280" s="3">
        <v>1</v>
      </c>
      <c r="F1280" s="3">
        <v>2928</v>
      </c>
      <c r="G1280" s="3">
        <v>6.0885435174592999</v>
      </c>
      <c r="H1280" s="3">
        <v>4.6589349345214099</v>
      </c>
      <c r="I1280" s="3">
        <v>4.4901797281454199</v>
      </c>
      <c r="J1280" s="3">
        <v>4.8276901408974</v>
      </c>
      <c r="K1280" s="3">
        <v>1</v>
      </c>
      <c r="L1280" s="3">
        <v>0</v>
      </c>
      <c r="M1280" s="6" t="s">
        <v>100</v>
      </c>
      <c r="N1280" s="6" t="s">
        <v>205</v>
      </c>
    </row>
    <row r="1281" spans="1:14" x14ac:dyDescent="0.2">
      <c r="A1281" s="5" t="str">
        <f t="shared" si="20"/>
        <v>Haematology - Multiple Myeloma31996-20002</v>
      </c>
      <c r="B1281" s="3" t="s">
        <v>43</v>
      </c>
      <c r="C1281" s="3">
        <v>3</v>
      </c>
      <c r="D1281" s="3" t="s">
        <v>149</v>
      </c>
      <c r="E1281" s="3">
        <v>2</v>
      </c>
      <c r="F1281" s="3">
        <v>3338</v>
      </c>
      <c r="G1281" s="3">
        <v>6.8858464458717998</v>
      </c>
      <c r="H1281" s="3">
        <v>4.9617390982026999</v>
      </c>
      <c r="I1281" s="3">
        <v>4.7934147934504496</v>
      </c>
      <c r="J1281" s="3">
        <v>5.1300634029549501</v>
      </c>
      <c r="K1281" s="3">
        <v>1.06499428902464</v>
      </c>
      <c r="L1281" s="3">
        <v>49.568307300960001</v>
      </c>
      <c r="M1281" s="6" t="s">
        <v>100</v>
      </c>
      <c r="N1281" s="6" t="s">
        <v>205</v>
      </c>
    </row>
    <row r="1282" spans="1:14" x14ac:dyDescent="0.2">
      <c r="A1282" s="5" t="str">
        <f t="shared" si="20"/>
        <v>Haematology - Multiple Myeloma31996-20003</v>
      </c>
      <c r="B1282" s="3" t="s">
        <v>43</v>
      </c>
      <c r="C1282" s="3">
        <v>3</v>
      </c>
      <c r="D1282" s="3" t="s">
        <v>149</v>
      </c>
      <c r="E1282" s="3">
        <v>3</v>
      </c>
      <c r="F1282" s="3">
        <v>3371</v>
      </c>
      <c r="G1282" s="3">
        <v>6.9274855025771496</v>
      </c>
      <c r="H1282" s="3">
        <v>5.0388928367120798</v>
      </c>
      <c r="I1282" s="3">
        <v>4.86878989771568</v>
      </c>
      <c r="J1282" s="3">
        <v>5.2089957757084804</v>
      </c>
      <c r="K1282" s="3">
        <v>1.0815546702262999</v>
      </c>
      <c r="L1282" s="3">
        <v>60.578334166448002</v>
      </c>
      <c r="M1282" s="6" t="s">
        <v>100</v>
      </c>
      <c r="N1282" s="6" t="s">
        <v>205</v>
      </c>
    </row>
    <row r="1283" spans="1:14" x14ac:dyDescent="0.2">
      <c r="A1283" s="5" t="str">
        <f t="shared" si="20"/>
        <v>Haematology - Multiple Myeloma31996-20004</v>
      </c>
      <c r="B1283" s="3" t="s">
        <v>43</v>
      </c>
      <c r="C1283" s="3">
        <v>3</v>
      </c>
      <c r="D1283" s="3" t="s">
        <v>149</v>
      </c>
      <c r="E1283" s="3">
        <v>4</v>
      </c>
      <c r="F1283" s="3">
        <v>3065</v>
      </c>
      <c r="G1283" s="3">
        <v>6.2556590498047804</v>
      </c>
      <c r="H1283" s="3">
        <v>4.7707622883264502</v>
      </c>
      <c r="I1283" s="3">
        <v>4.6018626928024</v>
      </c>
      <c r="J1283" s="3">
        <v>4.9396618838505004</v>
      </c>
      <c r="K1283" s="3">
        <v>1.02400277217362</v>
      </c>
      <c r="L1283" s="3">
        <v>31.221666920888001</v>
      </c>
      <c r="M1283" s="6" t="s">
        <v>100</v>
      </c>
      <c r="N1283" s="6" t="s">
        <v>205</v>
      </c>
    </row>
    <row r="1284" spans="1:14" x14ac:dyDescent="0.2">
      <c r="A1284" s="5" t="str">
        <f t="shared" si="20"/>
        <v>Haematology - Multiple Myeloma31996-20005</v>
      </c>
      <c r="B1284" s="3" t="s">
        <v>43</v>
      </c>
      <c r="C1284" s="3">
        <v>3</v>
      </c>
      <c r="D1284" s="3" t="s">
        <v>149</v>
      </c>
      <c r="E1284" s="3">
        <v>5</v>
      </c>
      <c r="F1284" s="3">
        <v>2678</v>
      </c>
      <c r="G1284" s="3">
        <v>5.3544859655483803</v>
      </c>
      <c r="H1284" s="3">
        <v>4.5924070411352398</v>
      </c>
      <c r="I1284" s="3">
        <v>4.4184703679862398</v>
      </c>
      <c r="J1284" s="3">
        <v>4.7663437142842398</v>
      </c>
      <c r="K1284" s="3">
        <v>0.98572036434911103</v>
      </c>
      <c r="L1284" s="3">
        <v>2.4411540353459902</v>
      </c>
      <c r="M1284" s="6" t="s">
        <v>100</v>
      </c>
      <c r="N1284" s="6" t="s">
        <v>205</v>
      </c>
    </row>
    <row r="1285" spans="1:14" x14ac:dyDescent="0.2">
      <c r="A1285" s="5" t="str">
        <f t="shared" si="20"/>
        <v>Haematology - Multiple Myeloma31996-20006</v>
      </c>
      <c r="B1285" s="3" t="s">
        <v>43</v>
      </c>
      <c r="C1285" s="3">
        <v>3</v>
      </c>
      <c r="D1285" s="3" t="s">
        <v>149</v>
      </c>
      <c r="E1285" s="3">
        <v>6</v>
      </c>
      <c r="F1285" s="3">
        <v>15380</v>
      </c>
      <c r="G1285" s="3">
        <v>6.2971473058791396</v>
      </c>
      <c r="H1285" s="3">
        <v>4.8182573738591801</v>
      </c>
      <c r="I1285" s="3">
        <v>4.7421077261776601</v>
      </c>
      <c r="J1285" s="3">
        <v>4.8944070215407001</v>
      </c>
      <c r="K1285" s="3">
        <v>0</v>
      </c>
      <c r="L1285" s="3">
        <v>143.809462423642</v>
      </c>
      <c r="M1285" s="6" t="s">
        <v>100</v>
      </c>
      <c r="N1285" s="6" t="s">
        <v>205</v>
      </c>
    </row>
    <row r="1286" spans="1:14" x14ac:dyDescent="0.2">
      <c r="A1286" s="5" t="str">
        <f t="shared" si="20"/>
        <v>Haematology - Multiple Myeloma32001-20051</v>
      </c>
      <c r="B1286" s="3" t="s">
        <v>47</v>
      </c>
      <c r="C1286" s="3">
        <v>3</v>
      </c>
      <c r="D1286" s="3" t="s">
        <v>149</v>
      </c>
      <c r="E1286" s="3">
        <v>1</v>
      </c>
      <c r="F1286" s="3">
        <v>3246</v>
      </c>
      <c r="G1286" s="3">
        <v>6.5205622797766001</v>
      </c>
      <c r="H1286" s="3">
        <v>4.8259602576387897</v>
      </c>
      <c r="I1286" s="3">
        <v>4.6599382907421596</v>
      </c>
      <c r="J1286" s="3">
        <v>4.9919822245354197</v>
      </c>
      <c r="K1286" s="3">
        <v>1</v>
      </c>
      <c r="L1286" s="3">
        <v>0</v>
      </c>
      <c r="M1286" s="6" t="s">
        <v>100</v>
      </c>
      <c r="N1286" s="6" t="s">
        <v>205</v>
      </c>
    </row>
    <row r="1287" spans="1:14" x14ac:dyDescent="0.2">
      <c r="A1287" s="5" t="str">
        <f t="shared" si="20"/>
        <v>Haematology - Multiple Myeloma32001-20052</v>
      </c>
      <c r="B1287" s="3" t="s">
        <v>47</v>
      </c>
      <c r="C1287" s="3">
        <v>3</v>
      </c>
      <c r="D1287" s="3" t="s">
        <v>149</v>
      </c>
      <c r="E1287" s="3">
        <v>2</v>
      </c>
      <c r="F1287" s="3">
        <v>3748</v>
      </c>
      <c r="G1287" s="3">
        <v>7.5278950892615901</v>
      </c>
      <c r="H1287" s="3">
        <v>5.1358945671248799</v>
      </c>
      <c r="I1287" s="3">
        <v>4.97146785227382</v>
      </c>
      <c r="J1287" s="3">
        <v>5.3003212819759398</v>
      </c>
      <c r="K1287" s="3">
        <v>1.0642223087095499</v>
      </c>
      <c r="L1287" s="3">
        <v>49.085584013705997</v>
      </c>
      <c r="M1287" s="6" t="s">
        <v>100</v>
      </c>
      <c r="N1287" s="6" t="s">
        <v>205</v>
      </c>
    </row>
    <row r="1288" spans="1:14" x14ac:dyDescent="0.2">
      <c r="A1288" s="5" t="str">
        <f t="shared" si="20"/>
        <v>Haematology - Multiple Myeloma32001-20053</v>
      </c>
      <c r="B1288" s="3" t="s">
        <v>47</v>
      </c>
      <c r="C1288" s="3">
        <v>3</v>
      </c>
      <c r="D1288" s="3" t="s">
        <v>149</v>
      </c>
      <c r="E1288" s="3">
        <v>3</v>
      </c>
      <c r="F1288" s="3">
        <v>3586</v>
      </c>
      <c r="G1288" s="3">
        <v>7.1953133910119504</v>
      </c>
      <c r="H1288" s="3">
        <v>4.9675885609172203</v>
      </c>
      <c r="I1288" s="3">
        <v>4.8049975440948201</v>
      </c>
      <c r="J1288" s="3">
        <v>5.1301795777396197</v>
      </c>
      <c r="K1288" s="3">
        <v>1.02934717563292</v>
      </c>
      <c r="L1288" s="3">
        <v>27.530985415065999</v>
      </c>
      <c r="M1288" s="6" t="s">
        <v>100</v>
      </c>
      <c r="N1288" s="6" t="s">
        <v>205</v>
      </c>
    </row>
    <row r="1289" spans="1:14" x14ac:dyDescent="0.2">
      <c r="A1289" s="5" t="str">
        <f t="shared" si="20"/>
        <v>Haematology - Multiple Myeloma32001-20054</v>
      </c>
      <c r="B1289" s="3" t="s">
        <v>47</v>
      </c>
      <c r="C1289" s="3">
        <v>3</v>
      </c>
      <c r="D1289" s="3" t="s">
        <v>149</v>
      </c>
      <c r="E1289" s="3">
        <v>4</v>
      </c>
      <c r="F1289" s="3">
        <v>3265</v>
      </c>
      <c r="G1289" s="3">
        <v>6.5304492949114898</v>
      </c>
      <c r="H1289" s="3">
        <v>4.9237950365993601</v>
      </c>
      <c r="I1289" s="3">
        <v>4.7549009497481203</v>
      </c>
      <c r="J1289" s="3">
        <v>5.0926891234506</v>
      </c>
      <c r="K1289" s="3">
        <v>1.0202726035312299</v>
      </c>
      <c r="L1289" s="3">
        <v>15.572498685232</v>
      </c>
      <c r="M1289" s="6" t="s">
        <v>100</v>
      </c>
      <c r="N1289" s="6" t="s">
        <v>205</v>
      </c>
    </row>
    <row r="1290" spans="1:14" x14ac:dyDescent="0.2">
      <c r="A1290" s="5" t="str">
        <f t="shared" si="20"/>
        <v>Haematology - Multiple Myeloma32001-20055</v>
      </c>
      <c r="B1290" s="3" t="s">
        <v>47</v>
      </c>
      <c r="C1290" s="3">
        <v>3</v>
      </c>
      <c r="D1290" s="3" t="s">
        <v>149</v>
      </c>
      <c r="E1290" s="3">
        <v>5</v>
      </c>
      <c r="F1290" s="3">
        <v>2741</v>
      </c>
      <c r="G1290" s="3">
        <v>5.4682623033458002</v>
      </c>
      <c r="H1290" s="3">
        <v>4.9375953089924796</v>
      </c>
      <c r="I1290" s="3">
        <v>4.7527463345709799</v>
      </c>
      <c r="J1290" s="3">
        <v>5.1224442834139801</v>
      </c>
      <c r="K1290" s="3">
        <v>1.0231321945051199</v>
      </c>
      <c r="L1290" s="3">
        <v>7.6673131198920101</v>
      </c>
      <c r="M1290" s="6" t="s">
        <v>100</v>
      </c>
      <c r="N1290" s="6" t="s">
        <v>205</v>
      </c>
    </row>
    <row r="1291" spans="1:14" x14ac:dyDescent="0.2">
      <c r="A1291" s="5" t="str">
        <f t="shared" si="20"/>
        <v>Haematology - Multiple Myeloma32001-20056</v>
      </c>
      <c r="B1291" s="3" t="s">
        <v>47</v>
      </c>
      <c r="C1291" s="3">
        <v>3</v>
      </c>
      <c r="D1291" s="3" t="s">
        <v>149</v>
      </c>
      <c r="E1291" s="3">
        <v>6</v>
      </c>
      <c r="F1291" s="3">
        <v>16586</v>
      </c>
      <c r="G1291" s="3">
        <v>6.64691465137967</v>
      </c>
      <c r="H1291" s="3">
        <v>4.9618864204298001</v>
      </c>
      <c r="I1291" s="3">
        <v>4.8863716233510797</v>
      </c>
      <c r="J1291" s="3">
        <v>5.0374012175085197</v>
      </c>
      <c r="K1291" s="3">
        <v>0</v>
      </c>
      <c r="L1291" s="3">
        <v>99.856381233896016</v>
      </c>
      <c r="M1291" s="6" t="s">
        <v>100</v>
      </c>
      <c r="N1291" s="6" t="s">
        <v>205</v>
      </c>
    </row>
    <row r="1292" spans="1:14" x14ac:dyDescent="0.2">
      <c r="A1292" s="5" t="str">
        <f t="shared" si="20"/>
        <v>Haematology - Multiple Myeloma32006-20101</v>
      </c>
      <c r="B1292" s="3" t="s">
        <v>48</v>
      </c>
      <c r="C1292" s="3">
        <v>3</v>
      </c>
      <c r="D1292" s="3" t="s">
        <v>149</v>
      </c>
      <c r="E1292" s="3">
        <v>1</v>
      </c>
      <c r="F1292" s="3">
        <v>4078</v>
      </c>
      <c r="G1292" s="3">
        <v>7.9240669964902501</v>
      </c>
      <c r="H1292" s="3">
        <v>5.4408740614073103</v>
      </c>
      <c r="I1292" s="3">
        <v>5.2738799588656304</v>
      </c>
      <c r="J1292" s="3">
        <v>5.6078681639489902</v>
      </c>
      <c r="K1292" s="3">
        <v>1</v>
      </c>
      <c r="L1292" s="3">
        <v>0</v>
      </c>
      <c r="M1292" s="6" t="s">
        <v>100</v>
      </c>
      <c r="N1292" s="6" t="s">
        <v>205</v>
      </c>
    </row>
    <row r="1293" spans="1:14" x14ac:dyDescent="0.2">
      <c r="A1293" s="5" t="str">
        <f t="shared" si="20"/>
        <v>Haematology - Multiple Myeloma32006-20102</v>
      </c>
      <c r="B1293" s="3" t="s">
        <v>48</v>
      </c>
      <c r="C1293" s="3">
        <v>3</v>
      </c>
      <c r="D1293" s="3" t="s">
        <v>149</v>
      </c>
      <c r="E1293" s="3">
        <v>2</v>
      </c>
      <c r="F1293" s="3">
        <v>4300</v>
      </c>
      <c r="G1293" s="3">
        <v>8.3529869727786394</v>
      </c>
      <c r="H1293" s="3">
        <v>5.38155946651188</v>
      </c>
      <c r="I1293" s="3">
        <v>5.2207061620505</v>
      </c>
      <c r="J1293" s="3">
        <v>5.54241277097326</v>
      </c>
      <c r="K1293" s="3">
        <v>0.98909833342474196</v>
      </c>
      <c r="L1293" s="3">
        <v>-10.028319194886</v>
      </c>
      <c r="M1293" s="6" t="s">
        <v>100</v>
      </c>
      <c r="N1293" s="6" t="s">
        <v>205</v>
      </c>
    </row>
    <row r="1294" spans="1:14" x14ac:dyDescent="0.2">
      <c r="A1294" s="5" t="str">
        <f t="shared" si="20"/>
        <v>Haematology - Multiple Myeloma32006-20103</v>
      </c>
      <c r="B1294" s="3" t="s">
        <v>48</v>
      </c>
      <c r="C1294" s="3">
        <v>3</v>
      </c>
      <c r="D1294" s="3" t="s">
        <v>149</v>
      </c>
      <c r="E1294" s="3">
        <v>3</v>
      </c>
      <c r="F1294" s="3">
        <v>4118</v>
      </c>
      <c r="G1294" s="3">
        <v>8.0009588715935696</v>
      </c>
      <c r="H1294" s="3">
        <v>5.4516628952550903</v>
      </c>
      <c r="I1294" s="3">
        <v>5.2851522922738203</v>
      </c>
      <c r="J1294" s="3">
        <v>5.6181734982363603</v>
      </c>
      <c r="K1294" s="3">
        <v>1.0019829229138599</v>
      </c>
      <c r="L1294" s="3">
        <v>-6.1521887482800004</v>
      </c>
      <c r="M1294" s="6" t="s">
        <v>100</v>
      </c>
      <c r="N1294" s="6" t="s">
        <v>205</v>
      </c>
    </row>
    <row r="1295" spans="1:14" x14ac:dyDescent="0.2">
      <c r="A1295" s="5" t="str">
        <f t="shared" si="20"/>
        <v>Haematology - Multiple Myeloma32006-20104</v>
      </c>
      <c r="B1295" s="3" t="s">
        <v>48</v>
      </c>
      <c r="C1295" s="3">
        <v>3</v>
      </c>
      <c r="D1295" s="3" t="s">
        <v>149</v>
      </c>
      <c r="E1295" s="3">
        <v>4</v>
      </c>
      <c r="F1295" s="3">
        <v>3668</v>
      </c>
      <c r="G1295" s="3">
        <v>7.1238570923969498</v>
      </c>
      <c r="H1295" s="3">
        <v>5.3763673702881398</v>
      </c>
      <c r="I1295" s="3">
        <v>5.2023749439161397</v>
      </c>
      <c r="J1295" s="3">
        <v>5.5503597966601399</v>
      </c>
      <c r="K1295" s="3">
        <v>0.98814405729830901</v>
      </c>
      <c r="L1295" s="3">
        <v>-9.0546985652259995</v>
      </c>
      <c r="M1295" s="6" t="s">
        <v>100</v>
      </c>
      <c r="N1295" s="6" t="s">
        <v>205</v>
      </c>
    </row>
    <row r="1296" spans="1:14" x14ac:dyDescent="0.2">
      <c r="A1296" s="5" t="str">
        <f t="shared" si="20"/>
        <v>Haematology - Multiple Myeloma32006-20105</v>
      </c>
      <c r="B1296" s="3" t="s">
        <v>48</v>
      </c>
      <c r="C1296" s="3">
        <v>3</v>
      </c>
      <c r="D1296" s="3" t="s">
        <v>149</v>
      </c>
      <c r="E1296" s="3">
        <v>5</v>
      </c>
      <c r="F1296" s="3">
        <v>3178</v>
      </c>
      <c r="G1296" s="3">
        <v>6.1734329440761799</v>
      </c>
      <c r="H1296" s="3">
        <v>5.6796134562661198</v>
      </c>
      <c r="I1296" s="3">
        <v>5.4821449211819999</v>
      </c>
      <c r="J1296" s="3">
        <v>5.8770819913502397</v>
      </c>
      <c r="K1296" s="3">
        <v>1.0438788680208999</v>
      </c>
      <c r="L1296" s="3">
        <v>21.496578764832002</v>
      </c>
      <c r="M1296" s="6" t="s">
        <v>100</v>
      </c>
      <c r="N1296" s="6" t="s">
        <v>205</v>
      </c>
    </row>
    <row r="1297" spans="1:14" x14ac:dyDescent="0.2">
      <c r="A1297" s="5" t="str">
        <f t="shared" si="20"/>
        <v>Haematology - Multiple Myeloma32006-20106</v>
      </c>
      <c r="B1297" s="3" t="s">
        <v>48</v>
      </c>
      <c r="C1297" s="3">
        <v>3</v>
      </c>
      <c r="D1297" s="3" t="s">
        <v>149</v>
      </c>
      <c r="E1297" s="3">
        <v>6</v>
      </c>
      <c r="F1297" s="3">
        <v>19342</v>
      </c>
      <c r="G1297" s="3">
        <v>7.5150020491610103</v>
      </c>
      <c r="H1297" s="3">
        <v>5.45940424636294</v>
      </c>
      <c r="I1297" s="3">
        <v>5.3824645204090498</v>
      </c>
      <c r="J1297" s="3">
        <v>5.5363439723168302</v>
      </c>
      <c r="K1297" s="3">
        <v>0</v>
      </c>
      <c r="L1297" s="3">
        <v>-3.7386277435599951</v>
      </c>
      <c r="M1297" s="6" t="s">
        <v>100</v>
      </c>
      <c r="N1297" s="6" t="s">
        <v>205</v>
      </c>
    </row>
    <row r="1298" spans="1:14" x14ac:dyDescent="0.2">
      <c r="A1298" s="5" t="str">
        <f t="shared" si="20"/>
        <v>Haematology - Non-Hodgkin Lymphoma11996-20001</v>
      </c>
      <c r="B1298" s="3" t="s">
        <v>43</v>
      </c>
      <c r="C1298" s="3">
        <v>1</v>
      </c>
      <c r="D1298" s="3" t="s">
        <v>148</v>
      </c>
      <c r="E1298" s="3">
        <v>1</v>
      </c>
      <c r="F1298" s="3">
        <v>4202</v>
      </c>
      <c r="G1298" s="3">
        <v>17.819784557871699</v>
      </c>
      <c r="H1298" s="3">
        <v>15.822407773874399</v>
      </c>
      <c r="I1298" s="3">
        <v>15.343997364858399</v>
      </c>
      <c r="J1298" s="3">
        <v>16.300818182890399</v>
      </c>
      <c r="K1298" s="3">
        <v>1</v>
      </c>
      <c r="L1298" s="3">
        <v>0</v>
      </c>
      <c r="M1298" s="6" t="s">
        <v>100</v>
      </c>
      <c r="N1298" s="6" t="s">
        <v>205</v>
      </c>
    </row>
    <row r="1299" spans="1:14" x14ac:dyDescent="0.2">
      <c r="A1299" s="5" t="str">
        <f t="shared" si="20"/>
        <v>Haematology - Non-Hodgkin Lymphoma11996-20002</v>
      </c>
      <c r="B1299" s="3" t="s">
        <v>43</v>
      </c>
      <c r="C1299" s="3">
        <v>1</v>
      </c>
      <c r="D1299" s="3" t="s">
        <v>148</v>
      </c>
      <c r="E1299" s="3">
        <v>2</v>
      </c>
      <c r="F1299" s="3">
        <v>4460</v>
      </c>
      <c r="G1299" s="3">
        <v>18.871697590439599</v>
      </c>
      <c r="H1299" s="3">
        <v>16.263165539945302</v>
      </c>
      <c r="I1299" s="3">
        <v>15.7858630228825</v>
      </c>
      <c r="J1299" s="3">
        <v>16.740468057008101</v>
      </c>
      <c r="K1299" s="3">
        <v>1.02785655460092</v>
      </c>
      <c r="L1299" s="3">
        <v>24.795838793325998</v>
      </c>
      <c r="M1299" s="6" t="s">
        <v>100</v>
      </c>
      <c r="N1299" s="6" t="s">
        <v>205</v>
      </c>
    </row>
    <row r="1300" spans="1:14" x14ac:dyDescent="0.2">
      <c r="A1300" s="5" t="str">
        <f t="shared" si="20"/>
        <v>Haematology - Non-Hodgkin Lymphoma11996-20003</v>
      </c>
      <c r="B1300" s="3" t="s">
        <v>43</v>
      </c>
      <c r="C1300" s="3">
        <v>1</v>
      </c>
      <c r="D1300" s="3" t="s">
        <v>148</v>
      </c>
      <c r="E1300" s="3">
        <v>3</v>
      </c>
      <c r="F1300" s="3">
        <v>4188</v>
      </c>
      <c r="G1300" s="3">
        <v>17.687214285288899</v>
      </c>
      <c r="H1300" s="3">
        <v>15.495800120538799</v>
      </c>
      <c r="I1300" s="3">
        <v>15.0264826290862</v>
      </c>
      <c r="J1300" s="3">
        <v>15.965117611991399</v>
      </c>
      <c r="K1300" s="3">
        <v>0.97935790443507098</v>
      </c>
      <c r="L1300" s="3">
        <v>-11.975120695954001</v>
      </c>
      <c r="M1300" s="6" t="s">
        <v>100</v>
      </c>
      <c r="N1300" s="6" t="s">
        <v>205</v>
      </c>
    </row>
    <row r="1301" spans="1:14" x14ac:dyDescent="0.2">
      <c r="A1301" s="5" t="str">
        <f t="shared" si="20"/>
        <v>Haematology - Non-Hodgkin Lymphoma11996-20004</v>
      </c>
      <c r="B1301" s="3" t="s">
        <v>43</v>
      </c>
      <c r="C1301" s="3">
        <v>1</v>
      </c>
      <c r="D1301" s="3" t="s">
        <v>148</v>
      </c>
      <c r="E1301" s="3">
        <v>4</v>
      </c>
      <c r="F1301" s="3">
        <v>3825</v>
      </c>
      <c r="G1301" s="3">
        <v>16.066570121631699</v>
      </c>
      <c r="H1301" s="3">
        <v>14.9705823264163</v>
      </c>
      <c r="I1301" s="3">
        <v>14.4961447863015</v>
      </c>
      <c r="J1301" s="3">
        <v>15.4450198665311</v>
      </c>
      <c r="K1301" s="3">
        <v>0.94616334886372</v>
      </c>
      <c r="L1301" s="3">
        <v>-40.819040496421998</v>
      </c>
      <c r="M1301" s="6" t="s">
        <v>100</v>
      </c>
      <c r="N1301" s="6" t="s">
        <v>205</v>
      </c>
    </row>
    <row r="1302" spans="1:14" x14ac:dyDescent="0.2">
      <c r="A1302" s="5" t="str">
        <f t="shared" si="20"/>
        <v>Haematology - Non-Hodgkin Lymphoma11996-20005</v>
      </c>
      <c r="B1302" s="3" t="s">
        <v>43</v>
      </c>
      <c r="C1302" s="3">
        <v>1</v>
      </c>
      <c r="D1302" s="3" t="s">
        <v>148</v>
      </c>
      <c r="E1302" s="3">
        <v>5</v>
      </c>
      <c r="F1302" s="3">
        <v>3364</v>
      </c>
      <c r="G1302" s="3">
        <v>13.810173499952</v>
      </c>
      <c r="H1302" s="3">
        <v>14.012753285868399</v>
      </c>
      <c r="I1302" s="3">
        <v>13.5392188644839</v>
      </c>
      <c r="J1302" s="3">
        <v>14.486287707252901</v>
      </c>
      <c r="K1302" s="3">
        <v>0.88562711100177904</v>
      </c>
      <c r="L1302" s="3">
        <v>-83.962790896244002</v>
      </c>
      <c r="M1302" s="6" t="s">
        <v>100</v>
      </c>
      <c r="N1302" s="6" t="s">
        <v>205</v>
      </c>
    </row>
    <row r="1303" spans="1:14" x14ac:dyDescent="0.2">
      <c r="A1303" s="5" t="str">
        <f t="shared" ref="A1303:A1366" si="21">D1303&amp;C1303&amp;B1303&amp;E1303</f>
        <v>Haematology - Non-Hodgkin Lymphoma11996-20006</v>
      </c>
      <c r="B1303" s="3" t="s">
        <v>43</v>
      </c>
      <c r="C1303" s="3">
        <v>1</v>
      </c>
      <c r="D1303" s="3" t="s">
        <v>148</v>
      </c>
      <c r="E1303" s="3">
        <v>6</v>
      </c>
      <c r="F1303" s="3">
        <v>20039</v>
      </c>
      <c r="G1303" s="3">
        <v>16.831295421462599</v>
      </c>
      <c r="H1303" s="3">
        <v>15.3625274463505</v>
      </c>
      <c r="I1303" s="3">
        <v>15.149820966428599</v>
      </c>
      <c r="J1303" s="3">
        <v>15.5752339262724</v>
      </c>
      <c r="K1303" s="3">
        <v>0</v>
      </c>
      <c r="L1303" s="3">
        <v>-111.961113295294</v>
      </c>
      <c r="M1303" s="6" t="s">
        <v>100</v>
      </c>
      <c r="N1303" s="6" t="s">
        <v>205</v>
      </c>
    </row>
    <row r="1304" spans="1:14" x14ac:dyDescent="0.2">
      <c r="A1304" s="5" t="str">
        <f t="shared" si="21"/>
        <v>Haematology - Non-Hodgkin Lymphoma12001-20051</v>
      </c>
      <c r="B1304" s="3" t="s">
        <v>47</v>
      </c>
      <c r="C1304" s="3">
        <v>1</v>
      </c>
      <c r="D1304" s="3" t="s">
        <v>148</v>
      </c>
      <c r="E1304" s="3">
        <v>1</v>
      </c>
      <c r="F1304" s="3">
        <v>4849</v>
      </c>
      <c r="G1304" s="3">
        <v>19.6933658862086</v>
      </c>
      <c r="H1304" s="3">
        <v>16.5620585990394</v>
      </c>
      <c r="I1304" s="3">
        <v>16.095888626090101</v>
      </c>
      <c r="J1304" s="3">
        <v>17.028228571988699</v>
      </c>
      <c r="K1304" s="3">
        <v>1</v>
      </c>
      <c r="L1304" s="3">
        <v>0</v>
      </c>
      <c r="M1304" s="6" t="s">
        <v>100</v>
      </c>
      <c r="N1304" s="6" t="s">
        <v>205</v>
      </c>
    </row>
    <row r="1305" spans="1:14" x14ac:dyDescent="0.2">
      <c r="A1305" s="5" t="str">
        <f t="shared" si="21"/>
        <v>Haematology - Non-Hodgkin Lymphoma12001-20052</v>
      </c>
      <c r="B1305" s="3" t="s">
        <v>47</v>
      </c>
      <c r="C1305" s="3">
        <v>1</v>
      </c>
      <c r="D1305" s="3" t="s">
        <v>148</v>
      </c>
      <c r="E1305" s="3">
        <v>2</v>
      </c>
      <c r="F1305" s="3">
        <v>4849</v>
      </c>
      <c r="G1305" s="3">
        <v>19.866742462652599</v>
      </c>
      <c r="H1305" s="3">
        <v>15.944386233339101</v>
      </c>
      <c r="I1305" s="3">
        <v>15.4956017990466</v>
      </c>
      <c r="J1305" s="3">
        <v>16.393170667631601</v>
      </c>
      <c r="K1305" s="3">
        <v>0.96270558022683606</v>
      </c>
      <c r="L1305" s="3">
        <v>-38.645152726360003</v>
      </c>
      <c r="M1305" s="6" t="s">
        <v>100</v>
      </c>
      <c r="N1305" s="6" t="s">
        <v>205</v>
      </c>
    </row>
    <row r="1306" spans="1:14" x14ac:dyDescent="0.2">
      <c r="A1306" s="5" t="str">
        <f t="shared" si="21"/>
        <v>Haematology - Non-Hodgkin Lymphoma12001-20053</v>
      </c>
      <c r="B1306" s="3" t="s">
        <v>47</v>
      </c>
      <c r="C1306" s="3">
        <v>1</v>
      </c>
      <c r="D1306" s="3" t="s">
        <v>148</v>
      </c>
      <c r="E1306" s="3">
        <v>3</v>
      </c>
      <c r="F1306" s="3">
        <v>4753</v>
      </c>
      <c r="G1306" s="3">
        <v>19.532934775984199</v>
      </c>
      <c r="H1306" s="3">
        <v>16.234217547697</v>
      </c>
      <c r="I1306" s="3">
        <v>15.772683732829</v>
      </c>
      <c r="J1306" s="3">
        <v>16.695751362565002</v>
      </c>
      <c r="K1306" s="3">
        <v>0.98020529577395898</v>
      </c>
      <c r="L1306" s="3">
        <v>-22.919966854422</v>
      </c>
      <c r="M1306" s="6" t="s">
        <v>100</v>
      </c>
      <c r="N1306" s="6" t="s">
        <v>205</v>
      </c>
    </row>
    <row r="1307" spans="1:14" x14ac:dyDescent="0.2">
      <c r="A1307" s="5" t="str">
        <f t="shared" si="21"/>
        <v>Haematology - Non-Hodgkin Lymphoma12001-20054</v>
      </c>
      <c r="B1307" s="3" t="s">
        <v>47</v>
      </c>
      <c r="C1307" s="3">
        <v>1</v>
      </c>
      <c r="D1307" s="3" t="s">
        <v>148</v>
      </c>
      <c r="E1307" s="3">
        <v>4</v>
      </c>
      <c r="F1307" s="3">
        <v>4244</v>
      </c>
      <c r="G1307" s="3">
        <v>17.418543886891399</v>
      </c>
      <c r="H1307" s="3">
        <v>15.811209175137799</v>
      </c>
      <c r="I1307" s="3">
        <v>15.3355088284085</v>
      </c>
      <c r="J1307" s="3">
        <v>16.286909521867099</v>
      </c>
      <c r="K1307" s="3">
        <v>0.95466448694094397</v>
      </c>
      <c r="L1307" s="3">
        <v>-47.443132822254</v>
      </c>
      <c r="M1307" s="6" t="s">
        <v>100</v>
      </c>
      <c r="N1307" s="6" t="s">
        <v>205</v>
      </c>
    </row>
    <row r="1308" spans="1:14" x14ac:dyDescent="0.2">
      <c r="A1308" s="5" t="str">
        <f t="shared" si="21"/>
        <v>Haematology - Non-Hodgkin Lymphoma12001-20055</v>
      </c>
      <c r="B1308" s="3" t="s">
        <v>47</v>
      </c>
      <c r="C1308" s="3">
        <v>1</v>
      </c>
      <c r="D1308" s="3" t="s">
        <v>148</v>
      </c>
      <c r="E1308" s="3">
        <v>5</v>
      </c>
      <c r="F1308" s="3">
        <v>3739</v>
      </c>
      <c r="G1308" s="3">
        <v>15.292608042439401</v>
      </c>
      <c r="H1308" s="3">
        <v>15.855750402024301</v>
      </c>
      <c r="I1308" s="3">
        <v>15.347514735415601</v>
      </c>
      <c r="J1308" s="3">
        <v>16.363986068633</v>
      </c>
      <c r="K1308" s="3">
        <v>0.95735384023722203</v>
      </c>
      <c r="L1308" s="3">
        <v>-39.803681595139999</v>
      </c>
      <c r="M1308" s="6" t="s">
        <v>100</v>
      </c>
      <c r="N1308" s="6" t="s">
        <v>205</v>
      </c>
    </row>
    <row r="1309" spans="1:14" x14ac:dyDescent="0.2">
      <c r="A1309" s="5" t="str">
        <f t="shared" si="21"/>
        <v>Haematology - Non-Hodgkin Lymphoma12001-20056</v>
      </c>
      <c r="B1309" s="3" t="s">
        <v>47</v>
      </c>
      <c r="C1309" s="3">
        <v>1</v>
      </c>
      <c r="D1309" s="3" t="s">
        <v>148</v>
      </c>
      <c r="E1309" s="3">
        <v>6</v>
      </c>
      <c r="F1309" s="3">
        <v>22434</v>
      </c>
      <c r="G1309" s="3">
        <v>18.361742032830001</v>
      </c>
      <c r="H1309" s="3">
        <v>16.100238697784299</v>
      </c>
      <c r="I1309" s="3">
        <v>15.889553012858199</v>
      </c>
      <c r="J1309" s="3">
        <v>16.3109243827104</v>
      </c>
      <c r="K1309" s="3">
        <v>0</v>
      </c>
      <c r="L1309" s="3">
        <v>-148.81193399817602</v>
      </c>
      <c r="M1309" s="6" t="s">
        <v>100</v>
      </c>
      <c r="N1309" s="6" t="s">
        <v>205</v>
      </c>
    </row>
    <row r="1310" spans="1:14" x14ac:dyDescent="0.2">
      <c r="A1310" s="5" t="str">
        <f t="shared" si="21"/>
        <v>Haematology - Non-Hodgkin Lymphoma12006-20101</v>
      </c>
      <c r="B1310" s="3" t="s">
        <v>48</v>
      </c>
      <c r="C1310" s="3">
        <v>1</v>
      </c>
      <c r="D1310" s="3" t="s">
        <v>148</v>
      </c>
      <c r="E1310" s="3">
        <v>1</v>
      </c>
      <c r="F1310" s="3">
        <v>5744</v>
      </c>
      <c r="G1310" s="3">
        <v>22.487117473343702</v>
      </c>
      <c r="H1310" s="3">
        <v>17.507081297805399</v>
      </c>
      <c r="I1310" s="3">
        <v>17.0543269763909</v>
      </c>
      <c r="J1310" s="3">
        <v>17.959835619219898</v>
      </c>
      <c r="K1310" s="3">
        <v>1</v>
      </c>
      <c r="L1310" s="3">
        <v>0</v>
      </c>
      <c r="M1310" s="6" t="s">
        <v>100</v>
      </c>
      <c r="N1310" s="6" t="s">
        <v>205</v>
      </c>
    </row>
    <row r="1311" spans="1:14" x14ac:dyDescent="0.2">
      <c r="A1311" s="5" t="str">
        <f t="shared" si="21"/>
        <v>Haematology - Non-Hodgkin Lymphoma12006-20102</v>
      </c>
      <c r="B1311" s="3" t="s">
        <v>48</v>
      </c>
      <c r="C1311" s="3">
        <v>1</v>
      </c>
      <c r="D1311" s="3" t="s">
        <v>148</v>
      </c>
      <c r="E1311" s="3">
        <v>2</v>
      </c>
      <c r="F1311" s="3">
        <v>5892</v>
      </c>
      <c r="G1311" s="3">
        <v>23.257182638631601</v>
      </c>
      <c r="H1311" s="3">
        <v>17.4165726888031</v>
      </c>
      <c r="I1311" s="3">
        <v>16.971851933182201</v>
      </c>
      <c r="J1311" s="3">
        <v>17.861293444424</v>
      </c>
      <c r="K1311" s="3">
        <v>0.99483017143390595</v>
      </c>
      <c r="L1311" s="3">
        <v>-9.0442105928900194</v>
      </c>
      <c r="M1311" s="6" t="s">
        <v>100</v>
      </c>
      <c r="N1311" s="6" t="s">
        <v>205</v>
      </c>
    </row>
    <row r="1312" spans="1:14" x14ac:dyDescent="0.2">
      <c r="A1312" s="5" t="str">
        <f t="shared" si="21"/>
        <v>Haematology - Non-Hodgkin Lymphoma12006-20103</v>
      </c>
      <c r="B1312" s="3" t="s">
        <v>48</v>
      </c>
      <c r="C1312" s="3">
        <v>1</v>
      </c>
      <c r="D1312" s="3" t="s">
        <v>148</v>
      </c>
      <c r="E1312" s="3">
        <v>3</v>
      </c>
      <c r="F1312" s="3">
        <v>5640</v>
      </c>
      <c r="G1312" s="3">
        <v>22.314168377254699</v>
      </c>
      <c r="H1312" s="3">
        <v>17.802205774271702</v>
      </c>
      <c r="I1312" s="3">
        <v>17.3375938668087</v>
      </c>
      <c r="J1312" s="3">
        <v>18.2668176817347</v>
      </c>
      <c r="K1312" s="3">
        <v>1.01685743451156</v>
      </c>
      <c r="L1312" s="3">
        <v>11.64513042846</v>
      </c>
      <c r="M1312" s="6" t="s">
        <v>100</v>
      </c>
      <c r="N1312" s="6" t="s">
        <v>205</v>
      </c>
    </row>
    <row r="1313" spans="1:14" x14ac:dyDescent="0.2">
      <c r="A1313" s="5" t="str">
        <f t="shared" si="21"/>
        <v>Haematology - Non-Hodgkin Lymphoma12006-20104</v>
      </c>
      <c r="B1313" s="3" t="s">
        <v>48</v>
      </c>
      <c r="C1313" s="3">
        <v>1</v>
      </c>
      <c r="D1313" s="3" t="s">
        <v>148</v>
      </c>
      <c r="E1313" s="3">
        <v>4</v>
      </c>
      <c r="F1313" s="3">
        <v>5000</v>
      </c>
      <c r="G1313" s="3">
        <v>19.791542021184299</v>
      </c>
      <c r="H1313" s="3">
        <v>17.676509461101901</v>
      </c>
      <c r="I1313" s="3">
        <v>17.1865416165619</v>
      </c>
      <c r="J1313" s="3">
        <v>18.166477305641902</v>
      </c>
      <c r="K1313" s="3">
        <v>1.00967769329532</v>
      </c>
      <c r="L1313" s="3">
        <v>1.12231624881</v>
      </c>
      <c r="M1313" s="6" t="s">
        <v>100</v>
      </c>
      <c r="N1313" s="6" t="s">
        <v>205</v>
      </c>
    </row>
    <row r="1314" spans="1:14" x14ac:dyDescent="0.2">
      <c r="A1314" s="5" t="str">
        <f t="shared" si="21"/>
        <v>Haematology - Non-Hodgkin Lymphoma12006-20105</v>
      </c>
      <c r="B1314" s="3" t="s">
        <v>48</v>
      </c>
      <c r="C1314" s="3">
        <v>1</v>
      </c>
      <c r="D1314" s="3" t="s">
        <v>148</v>
      </c>
      <c r="E1314" s="3">
        <v>5</v>
      </c>
      <c r="F1314" s="3">
        <v>4290</v>
      </c>
      <c r="G1314" s="3">
        <v>17.008786445686201</v>
      </c>
      <c r="H1314" s="3">
        <v>17.748189120252398</v>
      </c>
      <c r="I1314" s="3">
        <v>17.217082795792098</v>
      </c>
      <c r="J1314" s="3">
        <v>18.279295444712702</v>
      </c>
      <c r="K1314" s="3">
        <v>1.0137720170681499</v>
      </c>
      <c r="L1314" s="3">
        <v>3.1756356899379901</v>
      </c>
      <c r="M1314" s="6" t="s">
        <v>100</v>
      </c>
      <c r="N1314" s="6" t="s">
        <v>205</v>
      </c>
    </row>
    <row r="1315" spans="1:14" x14ac:dyDescent="0.2">
      <c r="A1315" s="5" t="str">
        <f t="shared" si="21"/>
        <v>Haematology - Non-Hodgkin Lymphoma12006-20106</v>
      </c>
      <c r="B1315" s="3" t="s">
        <v>48</v>
      </c>
      <c r="C1315" s="3">
        <v>1</v>
      </c>
      <c r="D1315" s="3" t="s">
        <v>148</v>
      </c>
      <c r="E1315" s="3">
        <v>6</v>
      </c>
      <c r="F1315" s="3">
        <v>26566</v>
      </c>
      <c r="G1315" s="3">
        <v>20.977802987570499</v>
      </c>
      <c r="H1315" s="3">
        <v>17.651972022083601</v>
      </c>
      <c r="I1315" s="3">
        <v>17.439703196239901</v>
      </c>
      <c r="J1315" s="3">
        <v>17.864240847927299</v>
      </c>
      <c r="K1315" s="3">
        <v>0</v>
      </c>
      <c r="L1315" s="3">
        <v>6.8988717743179704</v>
      </c>
      <c r="M1315" s="6" t="s">
        <v>100</v>
      </c>
      <c r="N1315" s="6" t="s">
        <v>205</v>
      </c>
    </row>
    <row r="1316" spans="1:14" x14ac:dyDescent="0.2">
      <c r="A1316" s="5" t="str">
        <f t="shared" si="21"/>
        <v>Haematology - Non-Hodgkin Lymphoma21996-20001</v>
      </c>
      <c r="B1316" s="3" t="s">
        <v>43</v>
      </c>
      <c r="C1316" s="3">
        <v>2</v>
      </c>
      <c r="D1316" s="3" t="s">
        <v>148</v>
      </c>
      <c r="E1316" s="3">
        <v>1</v>
      </c>
      <c r="F1316" s="3">
        <v>3426</v>
      </c>
      <c r="G1316" s="3">
        <v>13.9780896504731</v>
      </c>
      <c r="H1316" s="3">
        <v>10.7965207035639</v>
      </c>
      <c r="I1316" s="3">
        <v>10.434989144562101</v>
      </c>
      <c r="J1316" s="3">
        <v>11.1580522625657</v>
      </c>
      <c r="K1316" s="3">
        <v>1</v>
      </c>
      <c r="L1316" s="3">
        <v>0</v>
      </c>
      <c r="M1316" s="6" t="s">
        <v>100</v>
      </c>
      <c r="N1316" s="6" t="s">
        <v>205</v>
      </c>
    </row>
    <row r="1317" spans="1:14" x14ac:dyDescent="0.2">
      <c r="A1317" s="5" t="str">
        <f t="shared" si="21"/>
        <v>Haematology - Non-Hodgkin Lymphoma21996-20002</v>
      </c>
      <c r="B1317" s="3" t="s">
        <v>43</v>
      </c>
      <c r="C1317" s="3">
        <v>2</v>
      </c>
      <c r="D1317" s="3" t="s">
        <v>148</v>
      </c>
      <c r="E1317" s="3">
        <v>2</v>
      </c>
      <c r="F1317" s="3">
        <v>3724</v>
      </c>
      <c r="G1317" s="3">
        <v>14.990153755343499</v>
      </c>
      <c r="H1317" s="3">
        <v>10.8643294722783</v>
      </c>
      <c r="I1317" s="3">
        <v>10.515386735633101</v>
      </c>
      <c r="J1317" s="3">
        <v>11.213272208923501</v>
      </c>
      <c r="K1317" s="3">
        <v>1.0062806130397199</v>
      </c>
      <c r="L1317" s="3">
        <v>25.262318782266</v>
      </c>
      <c r="M1317" s="6" t="s">
        <v>100</v>
      </c>
      <c r="N1317" s="6" t="s">
        <v>205</v>
      </c>
    </row>
    <row r="1318" spans="1:14" x14ac:dyDescent="0.2">
      <c r="A1318" s="5" t="str">
        <f t="shared" si="21"/>
        <v>Haematology - Non-Hodgkin Lymphoma21996-20003</v>
      </c>
      <c r="B1318" s="3" t="s">
        <v>43</v>
      </c>
      <c r="C1318" s="3">
        <v>2</v>
      </c>
      <c r="D1318" s="3" t="s">
        <v>148</v>
      </c>
      <c r="E1318" s="3">
        <v>3</v>
      </c>
      <c r="F1318" s="3">
        <v>3751</v>
      </c>
      <c r="G1318" s="3">
        <v>15.0141411514994</v>
      </c>
      <c r="H1318" s="3">
        <v>10.901749344039599</v>
      </c>
      <c r="I1318" s="3">
        <v>10.552867208787699</v>
      </c>
      <c r="J1318" s="3">
        <v>11.250631479291499</v>
      </c>
      <c r="K1318" s="3">
        <v>1.0097465325510799</v>
      </c>
      <c r="L1318" s="3">
        <v>33.422981918940003</v>
      </c>
      <c r="M1318" s="6" t="s">
        <v>100</v>
      </c>
      <c r="N1318" s="6" t="s">
        <v>205</v>
      </c>
    </row>
    <row r="1319" spans="1:14" x14ac:dyDescent="0.2">
      <c r="A1319" s="5" t="str">
        <f t="shared" si="21"/>
        <v>Haematology - Non-Hodgkin Lymphoma21996-20004</v>
      </c>
      <c r="B1319" s="3" t="s">
        <v>43</v>
      </c>
      <c r="C1319" s="3">
        <v>2</v>
      </c>
      <c r="D1319" s="3" t="s">
        <v>148</v>
      </c>
      <c r="E1319" s="3">
        <v>4</v>
      </c>
      <c r="F1319" s="3">
        <v>3644</v>
      </c>
      <c r="G1319" s="3">
        <v>14.466953888371</v>
      </c>
      <c r="H1319" s="3">
        <v>11.101739184683399</v>
      </c>
      <c r="I1319" s="3">
        <v>10.7412784966297</v>
      </c>
      <c r="J1319" s="3">
        <v>11.4621998727371</v>
      </c>
      <c r="K1319" s="3">
        <v>1.0282700778797</v>
      </c>
      <c r="L1319" s="3">
        <v>40.797086382460002</v>
      </c>
      <c r="M1319" s="6" t="s">
        <v>100</v>
      </c>
      <c r="N1319" s="6" t="s">
        <v>205</v>
      </c>
    </row>
    <row r="1320" spans="1:14" x14ac:dyDescent="0.2">
      <c r="A1320" s="5" t="str">
        <f t="shared" si="21"/>
        <v>Haematology - Non-Hodgkin Lymphoma21996-20005</v>
      </c>
      <c r="B1320" s="3" t="s">
        <v>43</v>
      </c>
      <c r="C1320" s="3">
        <v>2</v>
      </c>
      <c r="D1320" s="3" t="s">
        <v>148</v>
      </c>
      <c r="E1320" s="3">
        <v>5</v>
      </c>
      <c r="F1320" s="3">
        <v>3153</v>
      </c>
      <c r="G1320" s="3">
        <v>12.289865900529501</v>
      </c>
      <c r="H1320" s="3">
        <v>10.473144223784599</v>
      </c>
      <c r="I1320" s="3">
        <v>10.1075737007129</v>
      </c>
      <c r="J1320" s="3">
        <v>10.838714746856301</v>
      </c>
      <c r="K1320" s="3">
        <v>0.97004808413209498</v>
      </c>
      <c r="L1320" s="3">
        <v>-7.0243643062179997</v>
      </c>
      <c r="M1320" s="6" t="s">
        <v>100</v>
      </c>
      <c r="N1320" s="6" t="s">
        <v>205</v>
      </c>
    </row>
    <row r="1321" spans="1:14" x14ac:dyDescent="0.2">
      <c r="A1321" s="5" t="str">
        <f t="shared" si="21"/>
        <v>Haematology - Non-Hodgkin Lymphoma21996-20006</v>
      </c>
      <c r="B1321" s="3" t="s">
        <v>43</v>
      </c>
      <c r="C1321" s="3">
        <v>2</v>
      </c>
      <c r="D1321" s="3" t="s">
        <v>148</v>
      </c>
      <c r="E1321" s="3">
        <v>6</v>
      </c>
      <c r="F1321" s="3">
        <v>17698</v>
      </c>
      <c r="G1321" s="3">
        <v>14.138086510406501</v>
      </c>
      <c r="H1321" s="3">
        <v>10.847510538414801</v>
      </c>
      <c r="I1321" s="3">
        <v>10.687693140013801</v>
      </c>
      <c r="J1321" s="3">
        <v>11.0073279368158</v>
      </c>
      <c r="K1321" s="3">
        <v>0</v>
      </c>
      <c r="L1321" s="3">
        <v>92.458022777447994</v>
      </c>
      <c r="M1321" s="6" t="s">
        <v>100</v>
      </c>
      <c r="N1321" s="6" t="s">
        <v>205</v>
      </c>
    </row>
    <row r="1322" spans="1:14" x14ac:dyDescent="0.2">
      <c r="A1322" s="5" t="str">
        <f t="shared" si="21"/>
        <v>Haematology - Non-Hodgkin Lymphoma22001-20051</v>
      </c>
      <c r="B1322" s="3" t="s">
        <v>47</v>
      </c>
      <c r="C1322" s="3">
        <v>2</v>
      </c>
      <c r="D1322" s="3" t="s">
        <v>148</v>
      </c>
      <c r="E1322" s="3">
        <v>1</v>
      </c>
      <c r="F1322" s="3">
        <v>3909</v>
      </c>
      <c r="G1322" s="3">
        <v>15.5375058856899</v>
      </c>
      <c r="H1322" s="3">
        <v>11.485945636348999</v>
      </c>
      <c r="I1322" s="3">
        <v>11.125873104425001</v>
      </c>
      <c r="J1322" s="3">
        <v>11.846018168273</v>
      </c>
      <c r="K1322" s="3">
        <v>1</v>
      </c>
      <c r="L1322" s="3">
        <v>0</v>
      </c>
      <c r="M1322" s="6" t="s">
        <v>100</v>
      </c>
      <c r="N1322" s="6" t="s">
        <v>205</v>
      </c>
    </row>
    <row r="1323" spans="1:14" x14ac:dyDescent="0.2">
      <c r="A1323" s="5" t="str">
        <f t="shared" si="21"/>
        <v>Haematology - Non-Hodgkin Lymphoma22001-20052</v>
      </c>
      <c r="B1323" s="3" t="s">
        <v>47</v>
      </c>
      <c r="C1323" s="3">
        <v>2</v>
      </c>
      <c r="D1323" s="3" t="s">
        <v>148</v>
      </c>
      <c r="E1323" s="3">
        <v>2</v>
      </c>
      <c r="F1323" s="3">
        <v>4307</v>
      </c>
      <c r="G1323" s="3">
        <v>16.969701458941199</v>
      </c>
      <c r="H1323" s="3">
        <v>11.8575865957141</v>
      </c>
      <c r="I1323" s="3">
        <v>11.5034547846482</v>
      </c>
      <c r="J1323" s="3">
        <v>12.211718406779999</v>
      </c>
      <c r="K1323" s="3">
        <v>1.03235614821203</v>
      </c>
      <c r="L1323" s="3">
        <v>19.297646411917999</v>
      </c>
      <c r="M1323" s="6" t="s">
        <v>100</v>
      </c>
      <c r="N1323" s="6" t="s">
        <v>205</v>
      </c>
    </row>
    <row r="1324" spans="1:14" x14ac:dyDescent="0.2">
      <c r="A1324" s="5" t="str">
        <f t="shared" si="21"/>
        <v>Haematology - Non-Hodgkin Lymphoma22001-20053</v>
      </c>
      <c r="B1324" s="3" t="s">
        <v>47</v>
      </c>
      <c r="C1324" s="3">
        <v>2</v>
      </c>
      <c r="D1324" s="3" t="s">
        <v>148</v>
      </c>
      <c r="E1324" s="3">
        <v>3</v>
      </c>
      <c r="F1324" s="3">
        <v>4251</v>
      </c>
      <c r="G1324" s="3">
        <v>16.667493310555901</v>
      </c>
      <c r="H1324" s="3">
        <v>11.623932027635499</v>
      </c>
      <c r="I1324" s="3">
        <v>11.2744992981513</v>
      </c>
      <c r="J1324" s="3">
        <v>11.9733647571197</v>
      </c>
      <c r="K1324" s="3">
        <v>1.01201349855338</v>
      </c>
      <c r="L1324" s="3">
        <v>10.408450117832</v>
      </c>
      <c r="M1324" s="6" t="s">
        <v>100</v>
      </c>
      <c r="N1324" s="6" t="s">
        <v>205</v>
      </c>
    </row>
    <row r="1325" spans="1:14" x14ac:dyDescent="0.2">
      <c r="A1325" s="5" t="str">
        <f t="shared" si="21"/>
        <v>Haematology - Non-Hodgkin Lymphoma22001-20054</v>
      </c>
      <c r="B1325" s="3" t="s">
        <v>47</v>
      </c>
      <c r="C1325" s="3">
        <v>2</v>
      </c>
      <c r="D1325" s="3" t="s">
        <v>148</v>
      </c>
      <c r="E1325" s="3">
        <v>4</v>
      </c>
      <c r="F1325" s="3">
        <v>3921</v>
      </c>
      <c r="G1325" s="3">
        <v>15.2974505575552</v>
      </c>
      <c r="H1325" s="3">
        <v>11.404823288148499</v>
      </c>
      <c r="I1325" s="3">
        <v>11.0478413766406</v>
      </c>
      <c r="J1325" s="3">
        <v>11.761805199656401</v>
      </c>
      <c r="K1325" s="3">
        <v>0.99293725124871501</v>
      </c>
      <c r="L1325" s="3">
        <v>-4.7650106510739896</v>
      </c>
      <c r="M1325" s="6" t="s">
        <v>100</v>
      </c>
      <c r="N1325" s="6" t="s">
        <v>205</v>
      </c>
    </row>
    <row r="1326" spans="1:14" x14ac:dyDescent="0.2">
      <c r="A1326" s="5" t="str">
        <f t="shared" si="21"/>
        <v>Haematology - Non-Hodgkin Lymphoma22001-20055</v>
      </c>
      <c r="B1326" s="3" t="s">
        <v>47</v>
      </c>
      <c r="C1326" s="3">
        <v>2</v>
      </c>
      <c r="D1326" s="3" t="s">
        <v>148</v>
      </c>
      <c r="E1326" s="3">
        <v>5</v>
      </c>
      <c r="F1326" s="3">
        <v>3350</v>
      </c>
      <c r="G1326" s="3">
        <v>13.0472584944663</v>
      </c>
      <c r="H1326" s="3">
        <v>11.4986099705381</v>
      </c>
      <c r="I1326" s="3">
        <v>11.1092251557465</v>
      </c>
      <c r="J1326" s="3">
        <v>11.887994785329701</v>
      </c>
      <c r="K1326" s="3">
        <v>1.0011025939517799</v>
      </c>
      <c r="L1326" s="3">
        <v>-8.7884232057480105</v>
      </c>
      <c r="M1326" s="6" t="s">
        <v>100</v>
      </c>
      <c r="N1326" s="6" t="s">
        <v>205</v>
      </c>
    </row>
    <row r="1327" spans="1:14" x14ac:dyDescent="0.2">
      <c r="A1327" s="5" t="str">
        <f t="shared" si="21"/>
        <v>Haematology - Non-Hodgkin Lymphoma22001-20056</v>
      </c>
      <c r="B1327" s="3" t="s">
        <v>47</v>
      </c>
      <c r="C1327" s="3">
        <v>2</v>
      </c>
      <c r="D1327" s="3" t="s">
        <v>148</v>
      </c>
      <c r="E1327" s="3">
        <v>6</v>
      </c>
      <c r="F1327" s="3">
        <v>19738</v>
      </c>
      <c r="G1327" s="3">
        <v>15.498853424065601</v>
      </c>
      <c r="H1327" s="3">
        <v>11.5777588219904</v>
      </c>
      <c r="I1327" s="3">
        <v>11.416237820954199</v>
      </c>
      <c r="J1327" s="3">
        <v>11.7392798230266</v>
      </c>
      <c r="K1327" s="3">
        <v>0</v>
      </c>
      <c r="L1327" s="3">
        <v>16.152662672927999</v>
      </c>
      <c r="M1327" s="6" t="s">
        <v>100</v>
      </c>
      <c r="N1327" s="6" t="s">
        <v>205</v>
      </c>
    </row>
    <row r="1328" spans="1:14" x14ac:dyDescent="0.2">
      <c r="A1328" s="5" t="str">
        <f t="shared" si="21"/>
        <v>Haematology - Non-Hodgkin Lymphoma22006-20101</v>
      </c>
      <c r="B1328" s="3" t="s">
        <v>48</v>
      </c>
      <c r="C1328" s="3">
        <v>2</v>
      </c>
      <c r="D1328" s="3" t="s">
        <v>148</v>
      </c>
      <c r="E1328" s="3">
        <v>1</v>
      </c>
      <c r="F1328" s="3">
        <v>4540</v>
      </c>
      <c r="G1328" s="3">
        <v>17.5154604802986</v>
      </c>
      <c r="H1328" s="3">
        <v>12.2354058153125</v>
      </c>
      <c r="I1328" s="3">
        <v>11.8794906255571</v>
      </c>
      <c r="J1328" s="3">
        <v>12.591321005067901</v>
      </c>
      <c r="K1328" s="3">
        <v>1</v>
      </c>
      <c r="L1328" s="3">
        <v>0</v>
      </c>
      <c r="M1328" s="6" t="s">
        <v>100</v>
      </c>
      <c r="N1328" s="6" t="s">
        <v>205</v>
      </c>
    </row>
    <row r="1329" spans="1:14" x14ac:dyDescent="0.2">
      <c r="A1329" s="5" t="str">
        <f t="shared" si="21"/>
        <v>Haematology - Non-Hodgkin Lymphoma22006-20102</v>
      </c>
      <c r="B1329" s="3" t="s">
        <v>48</v>
      </c>
      <c r="C1329" s="3">
        <v>2</v>
      </c>
      <c r="D1329" s="3" t="s">
        <v>148</v>
      </c>
      <c r="E1329" s="3">
        <v>2</v>
      </c>
      <c r="F1329" s="3">
        <v>4948</v>
      </c>
      <c r="G1329" s="3">
        <v>18.925599673384198</v>
      </c>
      <c r="H1329" s="3">
        <v>12.4115763121442</v>
      </c>
      <c r="I1329" s="3">
        <v>12.0657419300026</v>
      </c>
      <c r="J1329" s="3">
        <v>12.757410694285801</v>
      </c>
      <c r="K1329" s="3">
        <v>1.0143984187766999</v>
      </c>
      <c r="L1329" s="3">
        <v>17.473116002569999</v>
      </c>
      <c r="M1329" s="6" t="s">
        <v>100</v>
      </c>
      <c r="N1329" s="6" t="s">
        <v>205</v>
      </c>
    </row>
    <row r="1330" spans="1:14" x14ac:dyDescent="0.2">
      <c r="A1330" s="5" t="str">
        <f t="shared" si="21"/>
        <v>Haematology - Non-Hodgkin Lymphoma22006-20103</v>
      </c>
      <c r="B1330" s="3" t="s">
        <v>48</v>
      </c>
      <c r="C1330" s="3">
        <v>2</v>
      </c>
      <c r="D1330" s="3" t="s">
        <v>148</v>
      </c>
      <c r="E1330" s="3">
        <v>3</v>
      </c>
      <c r="F1330" s="3">
        <v>4890</v>
      </c>
      <c r="G1330" s="3">
        <v>18.668817843877498</v>
      </c>
      <c r="H1330" s="3">
        <v>12.7837714659378</v>
      </c>
      <c r="I1330" s="3">
        <v>12.425460054268701</v>
      </c>
      <c r="J1330" s="3">
        <v>13.142082877606899</v>
      </c>
      <c r="K1330" s="3">
        <v>1.04481793729629</v>
      </c>
      <c r="L1330" s="3">
        <v>37.796075927659999</v>
      </c>
      <c r="M1330" s="6" t="s">
        <v>100</v>
      </c>
      <c r="N1330" s="6" t="s">
        <v>205</v>
      </c>
    </row>
    <row r="1331" spans="1:14" x14ac:dyDescent="0.2">
      <c r="A1331" s="5" t="str">
        <f t="shared" si="21"/>
        <v>Haematology - Non-Hodgkin Lymphoma22006-20104</v>
      </c>
      <c r="B1331" s="3" t="s">
        <v>48</v>
      </c>
      <c r="C1331" s="3">
        <v>2</v>
      </c>
      <c r="D1331" s="3" t="s">
        <v>148</v>
      </c>
      <c r="E1331" s="3">
        <v>4</v>
      </c>
      <c r="F1331" s="3">
        <v>4421</v>
      </c>
      <c r="G1331" s="3">
        <v>16.857545995820001</v>
      </c>
      <c r="H1331" s="3">
        <v>12.879697275636101</v>
      </c>
      <c r="I1331" s="3">
        <v>12.5000314831555</v>
      </c>
      <c r="J1331" s="3">
        <v>13.2593630681167</v>
      </c>
      <c r="K1331" s="3">
        <v>1.05265795593941</v>
      </c>
      <c r="L1331" s="3">
        <v>24.603732161069999</v>
      </c>
      <c r="M1331" s="6" t="s">
        <v>100</v>
      </c>
      <c r="N1331" s="6" t="s">
        <v>205</v>
      </c>
    </row>
    <row r="1332" spans="1:14" x14ac:dyDescent="0.2">
      <c r="A1332" s="5" t="str">
        <f t="shared" si="21"/>
        <v>Haematology - Non-Hodgkin Lymphoma22006-20105</v>
      </c>
      <c r="B1332" s="3" t="s">
        <v>48</v>
      </c>
      <c r="C1332" s="3">
        <v>2</v>
      </c>
      <c r="D1332" s="3" t="s">
        <v>148</v>
      </c>
      <c r="E1332" s="3">
        <v>5</v>
      </c>
      <c r="F1332" s="3">
        <v>3748</v>
      </c>
      <c r="G1332" s="3">
        <v>14.274618756658599</v>
      </c>
      <c r="H1332" s="3">
        <v>12.9361130353848</v>
      </c>
      <c r="I1332" s="3">
        <v>12.5219607311366</v>
      </c>
      <c r="J1332" s="3">
        <v>13.350265339632999</v>
      </c>
      <c r="K1332" s="3">
        <v>1.05726881728723</v>
      </c>
      <c r="L1332" s="3">
        <v>25.123900879838001</v>
      </c>
      <c r="M1332" s="6" t="s">
        <v>100</v>
      </c>
      <c r="N1332" s="6" t="s">
        <v>205</v>
      </c>
    </row>
    <row r="1333" spans="1:14" x14ac:dyDescent="0.2">
      <c r="A1333" s="5" t="str">
        <f t="shared" si="21"/>
        <v>Haematology - Non-Hodgkin Lymphoma22006-20106</v>
      </c>
      <c r="B1333" s="3" t="s">
        <v>48</v>
      </c>
      <c r="C1333" s="3">
        <v>2</v>
      </c>
      <c r="D1333" s="3" t="s">
        <v>148</v>
      </c>
      <c r="E1333" s="3">
        <v>6</v>
      </c>
      <c r="F1333" s="3">
        <v>22547</v>
      </c>
      <c r="G1333" s="3">
        <v>17.245693351410001</v>
      </c>
      <c r="H1333" s="3">
        <v>12.6357759201961</v>
      </c>
      <c r="I1333" s="3">
        <v>12.4708406240588</v>
      </c>
      <c r="J1333" s="3">
        <v>12.800711216333401</v>
      </c>
      <c r="K1333" s="3">
        <v>0</v>
      </c>
      <c r="L1333" s="3">
        <v>104.996824971138</v>
      </c>
      <c r="M1333" s="6" t="s">
        <v>100</v>
      </c>
      <c r="N1333" s="6" t="s">
        <v>205</v>
      </c>
    </row>
    <row r="1334" spans="1:14" x14ac:dyDescent="0.2">
      <c r="A1334" s="5" t="str">
        <f t="shared" si="21"/>
        <v>Haematology - Non-Hodgkin Lymphoma31996-20001</v>
      </c>
      <c r="B1334" s="3" t="s">
        <v>43</v>
      </c>
      <c r="C1334" s="3">
        <v>3</v>
      </c>
      <c r="D1334" s="3" t="s">
        <v>148</v>
      </c>
      <c r="E1334" s="3">
        <v>1</v>
      </c>
      <c r="F1334" s="3">
        <v>7628</v>
      </c>
      <c r="G1334" s="3">
        <v>15.8618203385176</v>
      </c>
      <c r="H1334" s="3">
        <v>13.068687057184</v>
      </c>
      <c r="I1334" s="3">
        <v>12.7754068950963</v>
      </c>
      <c r="J1334" s="3">
        <v>13.361967219271699</v>
      </c>
      <c r="K1334" s="3">
        <v>1</v>
      </c>
      <c r="L1334" s="3">
        <v>0</v>
      </c>
      <c r="M1334" s="6" t="s">
        <v>100</v>
      </c>
      <c r="N1334" s="6" t="s">
        <v>205</v>
      </c>
    </row>
    <row r="1335" spans="1:14" x14ac:dyDescent="0.2">
      <c r="A1335" s="5" t="str">
        <f t="shared" si="21"/>
        <v>Haematology - Non-Hodgkin Lymphoma31996-20002</v>
      </c>
      <c r="B1335" s="3" t="s">
        <v>43</v>
      </c>
      <c r="C1335" s="3">
        <v>3</v>
      </c>
      <c r="D1335" s="3" t="s">
        <v>148</v>
      </c>
      <c r="E1335" s="3">
        <v>2</v>
      </c>
      <c r="F1335" s="3">
        <v>8184</v>
      </c>
      <c r="G1335" s="3">
        <v>16.882494701322599</v>
      </c>
      <c r="H1335" s="3">
        <v>13.3361031395563</v>
      </c>
      <c r="I1335" s="3">
        <v>13.047166773345101</v>
      </c>
      <c r="J1335" s="3">
        <v>13.6250395057675</v>
      </c>
      <c r="K1335" s="3">
        <v>1.0204623525838701</v>
      </c>
      <c r="L1335" s="3">
        <v>48.048514226995998</v>
      </c>
      <c r="M1335" s="6" t="s">
        <v>100</v>
      </c>
      <c r="N1335" s="6" t="s">
        <v>205</v>
      </c>
    </row>
    <row r="1336" spans="1:14" x14ac:dyDescent="0.2">
      <c r="A1336" s="5" t="str">
        <f t="shared" si="21"/>
        <v>Haematology - Non-Hodgkin Lymphoma31996-20003</v>
      </c>
      <c r="B1336" s="3" t="s">
        <v>43</v>
      </c>
      <c r="C1336" s="3">
        <v>3</v>
      </c>
      <c r="D1336" s="3" t="s">
        <v>148</v>
      </c>
      <c r="E1336" s="3">
        <v>3</v>
      </c>
      <c r="F1336" s="3">
        <v>7939</v>
      </c>
      <c r="G1336" s="3">
        <v>16.314834590614101</v>
      </c>
      <c r="H1336" s="3">
        <v>12.9936017885432</v>
      </c>
      <c r="I1336" s="3">
        <v>12.7077751358617</v>
      </c>
      <c r="J1336" s="3">
        <v>13.279428441224701</v>
      </c>
      <c r="K1336" s="3">
        <v>0.99425456678913104</v>
      </c>
      <c r="L1336" s="3">
        <v>16.892153925744001</v>
      </c>
      <c r="M1336" s="6" t="s">
        <v>100</v>
      </c>
      <c r="N1336" s="6" t="s">
        <v>205</v>
      </c>
    </row>
    <row r="1337" spans="1:14" x14ac:dyDescent="0.2">
      <c r="A1337" s="5" t="str">
        <f t="shared" si="21"/>
        <v>Haematology - Non-Hodgkin Lymphoma31996-20004</v>
      </c>
      <c r="B1337" s="3" t="s">
        <v>43</v>
      </c>
      <c r="C1337" s="3">
        <v>3</v>
      </c>
      <c r="D1337" s="3" t="s">
        <v>148</v>
      </c>
      <c r="E1337" s="3">
        <v>4</v>
      </c>
      <c r="F1337" s="3">
        <v>7469</v>
      </c>
      <c r="G1337" s="3">
        <v>15.244214500160499</v>
      </c>
      <c r="H1337" s="3">
        <v>12.860142415242899</v>
      </c>
      <c r="I1337" s="3">
        <v>12.5684866137199</v>
      </c>
      <c r="J1337" s="3">
        <v>13.151798216765901</v>
      </c>
      <c r="K1337" s="3">
        <v>0.98404241826064398</v>
      </c>
      <c r="L1337" s="3">
        <v>-7.0548020948120396</v>
      </c>
      <c r="M1337" s="6" t="s">
        <v>100</v>
      </c>
      <c r="N1337" s="6" t="s">
        <v>205</v>
      </c>
    </row>
    <row r="1338" spans="1:14" x14ac:dyDescent="0.2">
      <c r="A1338" s="5" t="str">
        <f t="shared" si="21"/>
        <v>Haematology - Non-Hodgkin Lymphoma31996-20005</v>
      </c>
      <c r="B1338" s="3" t="s">
        <v>43</v>
      </c>
      <c r="C1338" s="3">
        <v>3</v>
      </c>
      <c r="D1338" s="3" t="s">
        <v>148</v>
      </c>
      <c r="E1338" s="3">
        <v>5</v>
      </c>
      <c r="F1338" s="3">
        <v>6517</v>
      </c>
      <c r="G1338" s="3">
        <v>13.0303155479757</v>
      </c>
      <c r="H1338" s="3">
        <v>12.0858991363159</v>
      </c>
      <c r="I1338" s="3">
        <v>11.792464634626601</v>
      </c>
      <c r="J1338" s="3">
        <v>12.3793336380052</v>
      </c>
      <c r="K1338" s="3">
        <v>0.92479826653069497</v>
      </c>
      <c r="L1338" s="3">
        <v>-97.376989147808004</v>
      </c>
      <c r="M1338" s="6" t="s">
        <v>100</v>
      </c>
      <c r="N1338" s="6" t="s">
        <v>205</v>
      </c>
    </row>
    <row r="1339" spans="1:14" x14ac:dyDescent="0.2">
      <c r="A1339" s="5" t="str">
        <f t="shared" si="21"/>
        <v>Haematology - Non-Hodgkin Lymphoma31996-20006</v>
      </c>
      <c r="B1339" s="3" t="s">
        <v>43</v>
      </c>
      <c r="C1339" s="3">
        <v>3</v>
      </c>
      <c r="D1339" s="3" t="s">
        <v>148</v>
      </c>
      <c r="E1339" s="3">
        <v>6</v>
      </c>
      <c r="F1339" s="3">
        <v>37737</v>
      </c>
      <c r="G1339" s="3">
        <v>15.450939394145699</v>
      </c>
      <c r="H1339" s="3">
        <v>12.8989127985752</v>
      </c>
      <c r="I1339" s="3">
        <v>12.7687683965751</v>
      </c>
      <c r="J1339" s="3">
        <v>13.0290572005753</v>
      </c>
      <c r="K1339" s="3">
        <v>0</v>
      </c>
      <c r="L1339" s="3">
        <v>-39.491123089880041</v>
      </c>
      <c r="M1339" s="6" t="s">
        <v>100</v>
      </c>
      <c r="N1339" s="6" t="s">
        <v>205</v>
      </c>
    </row>
    <row r="1340" spans="1:14" x14ac:dyDescent="0.2">
      <c r="A1340" s="5" t="str">
        <f t="shared" si="21"/>
        <v>Haematology - Non-Hodgkin Lymphoma32001-20051</v>
      </c>
      <c r="B1340" s="3" t="s">
        <v>47</v>
      </c>
      <c r="C1340" s="3">
        <v>3</v>
      </c>
      <c r="D1340" s="3" t="s">
        <v>148</v>
      </c>
      <c r="E1340" s="3">
        <v>1</v>
      </c>
      <c r="F1340" s="3">
        <v>8758</v>
      </c>
      <c r="G1340" s="3">
        <v>17.593063600210499</v>
      </c>
      <c r="H1340" s="3">
        <v>13.8501296441133</v>
      </c>
      <c r="I1340" s="3">
        <v>13.5600565552703</v>
      </c>
      <c r="J1340" s="3">
        <v>14.1402027329563</v>
      </c>
      <c r="K1340" s="3">
        <v>1</v>
      </c>
      <c r="L1340" s="3">
        <v>0</v>
      </c>
      <c r="M1340" s="6" t="s">
        <v>100</v>
      </c>
      <c r="N1340" s="6" t="s">
        <v>205</v>
      </c>
    </row>
    <row r="1341" spans="1:14" x14ac:dyDescent="0.2">
      <c r="A1341" s="5" t="str">
        <f t="shared" si="21"/>
        <v>Haematology - Non-Hodgkin Lymphoma32001-20052</v>
      </c>
      <c r="B1341" s="3" t="s">
        <v>47</v>
      </c>
      <c r="C1341" s="3">
        <v>3</v>
      </c>
      <c r="D1341" s="3" t="s">
        <v>148</v>
      </c>
      <c r="E1341" s="3">
        <v>2</v>
      </c>
      <c r="F1341" s="3">
        <v>9156</v>
      </c>
      <c r="G1341" s="3">
        <v>18.389916605463998</v>
      </c>
      <c r="H1341" s="3">
        <v>13.722897825506999</v>
      </c>
      <c r="I1341" s="3">
        <v>13.4418054866304</v>
      </c>
      <c r="J1341" s="3">
        <v>14.0039901643836</v>
      </c>
      <c r="K1341" s="3">
        <v>0.99081367309364299</v>
      </c>
      <c r="L1341" s="3">
        <v>-24.298471835318001</v>
      </c>
      <c r="M1341" s="6" t="s">
        <v>100</v>
      </c>
      <c r="N1341" s="6" t="s">
        <v>205</v>
      </c>
    </row>
    <row r="1342" spans="1:14" x14ac:dyDescent="0.2">
      <c r="A1342" s="5" t="str">
        <f t="shared" si="21"/>
        <v>Haematology - Non-Hodgkin Lymphoma32001-20053</v>
      </c>
      <c r="B1342" s="3" t="s">
        <v>47</v>
      </c>
      <c r="C1342" s="3">
        <v>3</v>
      </c>
      <c r="D1342" s="3" t="s">
        <v>148</v>
      </c>
      <c r="E1342" s="3">
        <v>3</v>
      </c>
      <c r="F1342" s="3">
        <v>9004</v>
      </c>
      <c r="G1342" s="3">
        <v>18.066537025284902</v>
      </c>
      <c r="H1342" s="3">
        <v>13.727769910717299</v>
      </c>
      <c r="I1342" s="3">
        <v>13.4442142513506</v>
      </c>
      <c r="J1342" s="3">
        <v>14.011325570084001</v>
      </c>
      <c r="K1342" s="3">
        <v>0.99116544490628899</v>
      </c>
      <c r="L1342" s="3">
        <v>-22.710758116649998</v>
      </c>
      <c r="M1342" s="6" t="s">
        <v>100</v>
      </c>
      <c r="N1342" s="6" t="s">
        <v>205</v>
      </c>
    </row>
    <row r="1343" spans="1:14" x14ac:dyDescent="0.2">
      <c r="A1343" s="5" t="str">
        <f t="shared" si="21"/>
        <v>Haematology - Non-Hodgkin Lymphoma32001-20054</v>
      </c>
      <c r="B1343" s="3" t="s">
        <v>47</v>
      </c>
      <c r="C1343" s="3">
        <v>3</v>
      </c>
      <c r="D1343" s="3" t="s">
        <v>148</v>
      </c>
      <c r="E1343" s="3">
        <v>4</v>
      </c>
      <c r="F1343" s="3">
        <v>8165</v>
      </c>
      <c r="G1343" s="3">
        <v>16.3311235813024</v>
      </c>
      <c r="H1343" s="3">
        <v>13.4129816302223</v>
      </c>
      <c r="I1343" s="3">
        <v>13.1220417158908</v>
      </c>
      <c r="J1343" s="3">
        <v>13.703921544553801</v>
      </c>
      <c r="K1343" s="3">
        <v>0.96843726195178403</v>
      </c>
      <c r="L1343" s="3">
        <v>-65.872579960869999</v>
      </c>
      <c r="M1343" s="6" t="s">
        <v>100</v>
      </c>
      <c r="N1343" s="6" t="s">
        <v>205</v>
      </c>
    </row>
    <row r="1344" spans="1:14" x14ac:dyDescent="0.2">
      <c r="A1344" s="5" t="str">
        <f t="shared" si="21"/>
        <v>Haematology - Non-Hodgkin Lymphoma32001-20055</v>
      </c>
      <c r="B1344" s="3" t="s">
        <v>47</v>
      </c>
      <c r="C1344" s="3">
        <v>3</v>
      </c>
      <c r="D1344" s="3" t="s">
        <v>148</v>
      </c>
      <c r="E1344" s="3">
        <v>5</v>
      </c>
      <c r="F1344" s="3">
        <v>7089</v>
      </c>
      <c r="G1344" s="3">
        <v>14.1424704372194</v>
      </c>
      <c r="H1344" s="3">
        <v>13.4806397680437</v>
      </c>
      <c r="I1344" s="3">
        <v>13.166824487527901</v>
      </c>
      <c r="J1344" s="3">
        <v>13.794455048559501</v>
      </c>
      <c r="K1344" s="3">
        <v>0.97332228032778001</v>
      </c>
      <c r="L1344" s="3">
        <v>-59.628360749199999</v>
      </c>
      <c r="M1344" s="6" t="s">
        <v>100</v>
      </c>
      <c r="N1344" s="6" t="s">
        <v>205</v>
      </c>
    </row>
    <row r="1345" spans="1:14" x14ac:dyDescent="0.2">
      <c r="A1345" s="5" t="str">
        <f t="shared" si="21"/>
        <v>Haematology - Non-Hodgkin Lymphoma32001-20056</v>
      </c>
      <c r="B1345" s="3" t="s">
        <v>47</v>
      </c>
      <c r="C1345" s="3">
        <v>3</v>
      </c>
      <c r="D1345" s="3" t="s">
        <v>148</v>
      </c>
      <c r="E1345" s="3">
        <v>6</v>
      </c>
      <c r="F1345" s="3">
        <v>42172</v>
      </c>
      <c r="G1345" s="3">
        <v>16.900620081875299</v>
      </c>
      <c r="H1345" s="3">
        <v>13.6474368333055</v>
      </c>
      <c r="I1345" s="3">
        <v>13.5171816347339</v>
      </c>
      <c r="J1345" s="3">
        <v>13.7776920318771</v>
      </c>
      <c r="K1345" s="3">
        <v>0</v>
      </c>
      <c r="L1345" s="3">
        <v>-172.51017066203798</v>
      </c>
      <c r="M1345" s="6" t="s">
        <v>100</v>
      </c>
      <c r="N1345" s="6" t="s">
        <v>205</v>
      </c>
    </row>
    <row r="1346" spans="1:14" x14ac:dyDescent="0.2">
      <c r="A1346" s="5" t="str">
        <f t="shared" si="21"/>
        <v>Haematology - Non-Hodgkin Lymphoma32006-20101</v>
      </c>
      <c r="B1346" s="3" t="s">
        <v>48</v>
      </c>
      <c r="C1346" s="3">
        <v>3</v>
      </c>
      <c r="D1346" s="3" t="s">
        <v>148</v>
      </c>
      <c r="E1346" s="3">
        <v>1</v>
      </c>
      <c r="F1346" s="3">
        <v>10284</v>
      </c>
      <c r="G1346" s="3">
        <v>19.9831056870784</v>
      </c>
      <c r="H1346" s="3">
        <v>14.720882859164901</v>
      </c>
      <c r="I1346" s="3">
        <v>14.436365417979999</v>
      </c>
      <c r="J1346" s="3">
        <v>15.0054003003498</v>
      </c>
      <c r="K1346" s="3">
        <v>1</v>
      </c>
      <c r="L1346" s="3">
        <v>0</v>
      </c>
      <c r="M1346" s="6" t="s">
        <v>100</v>
      </c>
      <c r="N1346" s="6" t="s">
        <v>205</v>
      </c>
    </row>
    <row r="1347" spans="1:14" x14ac:dyDescent="0.2">
      <c r="A1347" s="5" t="str">
        <f t="shared" si="21"/>
        <v>Haematology - Non-Hodgkin Lymphoma32006-20102</v>
      </c>
      <c r="B1347" s="3" t="s">
        <v>48</v>
      </c>
      <c r="C1347" s="3">
        <v>3</v>
      </c>
      <c r="D1347" s="3" t="s">
        <v>148</v>
      </c>
      <c r="E1347" s="3">
        <v>2</v>
      </c>
      <c r="F1347" s="3">
        <v>10840</v>
      </c>
      <c r="G1347" s="3">
        <v>21.057297391841999</v>
      </c>
      <c r="H1347" s="3">
        <v>14.7499698105312</v>
      </c>
      <c r="I1347" s="3">
        <v>14.4722975079323</v>
      </c>
      <c r="J1347" s="3">
        <v>15.027642113130099</v>
      </c>
      <c r="K1347" s="3">
        <v>1.0019758972097399</v>
      </c>
      <c r="L1347" s="3">
        <v>2.1471950305819698</v>
      </c>
      <c r="M1347" s="6" t="s">
        <v>100</v>
      </c>
      <c r="N1347" s="6" t="s">
        <v>205</v>
      </c>
    </row>
    <row r="1348" spans="1:14" x14ac:dyDescent="0.2">
      <c r="A1348" s="5" t="str">
        <f t="shared" si="21"/>
        <v>Haematology - Non-Hodgkin Lymphoma32006-20103</v>
      </c>
      <c r="B1348" s="3" t="s">
        <v>48</v>
      </c>
      <c r="C1348" s="3">
        <v>3</v>
      </c>
      <c r="D1348" s="3" t="s">
        <v>148</v>
      </c>
      <c r="E1348" s="3">
        <v>3</v>
      </c>
      <c r="F1348" s="3">
        <v>10530</v>
      </c>
      <c r="G1348" s="3">
        <v>20.458984195696999</v>
      </c>
      <c r="H1348" s="3">
        <v>15.1058959587739</v>
      </c>
      <c r="I1348" s="3">
        <v>14.8173676866479</v>
      </c>
      <c r="J1348" s="3">
        <v>15.394424230899901</v>
      </c>
      <c r="K1348" s="3">
        <v>1.0261542125762699</v>
      </c>
      <c r="L1348" s="3">
        <v>37.912270285779996</v>
      </c>
      <c r="M1348" s="6" t="s">
        <v>100</v>
      </c>
      <c r="N1348" s="6" t="s">
        <v>205</v>
      </c>
    </row>
    <row r="1349" spans="1:14" x14ac:dyDescent="0.2">
      <c r="A1349" s="5" t="str">
        <f t="shared" si="21"/>
        <v>Haematology - Non-Hodgkin Lymphoma32006-20104</v>
      </c>
      <c r="B1349" s="3" t="s">
        <v>48</v>
      </c>
      <c r="C1349" s="3">
        <v>3</v>
      </c>
      <c r="D1349" s="3" t="s">
        <v>148</v>
      </c>
      <c r="E1349" s="3">
        <v>4</v>
      </c>
      <c r="F1349" s="3">
        <v>9421</v>
      </c>
      <c r="G1349" s="3">
        <v>18.297125863541901</v>
      </c>
      <c r="H1349" s="3">
        <v>15.055982909647501</v>
      </c>
      <c r="I1349" s="3">
        <v>14.7519527394892</v>
      </c>
      <c r="J1349" s="3">
        <v>15.3600130798058</v>
      </c>
      <c r="K1349" s="3">
        <v>1.0227635837937501</v>
      </c>
      <c r="L1349" s="3">
        <v>10.628492916823999</v>
      </c>
      <c r="M1349" s="6" t="s">
        <v>100</v>
      </c>
      <c r="N1349" s="6" t="s">
        <v>205</v>
      </c>
    </row>
    <row r="1350" spans="1:14" x14ac:dyDescent="0.2">
      <c r="A1350" s="5" t="str">
        <f t="shared" si="21"/>
        <v>Haematology - Non-Hodgkin Lymphoma32006-20105</v>
      </c>
      <c r="B1350" s="3" t="s">
        <v>48</v>
      </c>
      <c r="C1350" s="3">
        <v>3</v>
      </c>
      <c r="D1350" s="3" t="s">
        <v>148</v>
      </c>
      <c r="E1350" s="3">
        <v>5</v>
      </c>
      <c r="F1350" s="3">
        <v>8038</v>
      </c>
      <c r="G1350" s="3">
        <v>15.6142397748535</v>
      </c>
      <c r="H1350" s="3">
        <v>15.172312457955</v>
      </c>
      <c r="I1350" s="3">
        <v>14.840621335201901</v>
      </c>
      <c r="J1350" s="3">
        <v>15.504003580708099</v>
      </c>
      <c r="K1350" s="3">
        <v>1.0306659324110501</v>
      </c>
      <c r="L1350" s="3">
        <v>16.021989654879999</v>
      </c>
      <c r="M1350" s="6" t="s">
        <v>100</v>
      </c>
      <c r="N1350" s="6" t="s">
        <v>205</v>
      </c>
    </row>
    <row r="1351" spans="1:14" x14ac:dyDescent="0.2">
      <c r="A1351" s="5" t="str">
        <f t="shared" si="21"/>
        <v>Haematology - Non-Hodgkin Lymphoma32006-20106</v>
      </c>
      <c r="B1351" s="3" t="s">
        <v>48</v>
      </c>
      <c r="C1351" s="3">
        <v>3</v>
      </c>
      <c r="D1351" s="3" t="s">
        <v>148</v>
      </c>
      <c r="E1351" s="3">
        <v>6</v>
      </c>
      <c r="F1351" s="3">
        <v>49113</v>
      </c>
      <c r="G1351" s="3">
        <v>19.082013010053</v>
      </c>
      <c r="H1351" s="3">
        <v>14.9622952171379</v>
      </c>
      <c r="I1351" s="3">
        <v>14.829965903722099</v>
      </c>
      <c r="J1351" s="3">
        <v>15.0946245305537</v>
      </c>
      <c r="K1351" s="3">
        <v>0</v>
      </c>
      <c r="L1351" s="3">
        <v>66.709947888065969</v>
      </c>
      <c r="M1351" s="6" t="s">
        <v>100</v>
      </c>
      <c r="N1351" s="6" t="s">
        <v>205</v>
      </c>
    </row>
    <row r="1352" spans="1:14" x14ac:dyDescent="0.2">
      <c r="A1352" s="5" t="str">
        <f t="shared" si="21"/>
        <v>UpperGI - Oesophagus11996-20001</v>
      </c>
      <c r="B1352" s="3" t="s">
        <v>43</v>
      </c>
      <c r="C1352" s="3">
        <v>1</v>
      </c>
      <c r="D1352" s="3" t="s">
        <v>126</v>
      </c>
      <c r="E1352" s="3">
        <v>1</v>
      </c>
      <c r="F1352" s="3">
        <v>2936</v>
      </c>
      <c r="G1352" s="3">
        <v>12.450948943815201</v>
      </c>
      <c r="H1352" s="3">
        <v>10.631580351066001</v>
      </c>
      <c r="I1352" s="3">
        <v>10.247009935487499</v>
      </c>
      <c r="J1352" s="3">
        <v>11.0161507666445</v>
      </c>
      <c r="K1352" s="3">
        <v>1</v>
      </c>
      <c r="L1352" s="3">
        <v>0</v>
      </c>
      <c r="M1352" s="6" t="s">
        <v>100</v>
      </c>
      <c r="N1352" s="6" t="s">
        <v>173</v>
      </c>
    </row>
    <row r="1353" spans="1:14" x14ac:dyDescent="0.2">
      <c r="A1353" s="5" t="str">
        <f t="shared" si="21"/>
        <v>UpperGI - Oesophagus11996-20002</v>
      </c>
      <c r="B1353" s="3" t="s">
        <v>43</v>
      </c>
      <c r="C1353" s="3">
        <v>1</v>
      </c>
      <c r="D1353" s="3" t="s">
        <v>126</v>
      </c>
      <c r="E1353" s="3">
        <v>2</v>
      </c>
      <c r="F1353" s="3">
        <v>3487</v>
      </c>
      <c r="G1353" s="3">
        <v>14.754620963646399</v>
      </c>
      <c r="H1353" s="3">
        <v>12.0851468515806</v>
      </c>
      <c r="I1353" s="3">
        <v>11.6840197275794</v>
      </c>
      <c r="J1353" s="3">
        <v>12.486273975581801</v>
      </c>
      <c r="K1353" s="3">
        <v>1.1367215834820601</v>
      </c>
      <c r="L1353" s="3">
        <v>83.554028798234</v>
      </c>
      <c r="M1353" s="6" t="s">
        <v>100</v>
      </c>
      <c r="N1353" s="6" t="s">
        <v>173</v>
      </c>
    </row>
    <row r="1354" spans="1:14" x14ac:dyDescent="0.2">
      <c r="A1354" s="5" t="str">
        <f t="shared" si="21"/>
        <v>UpperGI - Oesophagus11996-20003</v>
      </c>
      <c r="B1354" s="3" t="s">
        <v>43</v>
      </c>
      <c r="C1354" s="3">
        <v>1</v>
      </c>
      <c r="D1354" s="3" t="s">
        <v>126</v>
      </c>
      <c r="E1354" s="3">
        <v>3</v>
      </c>
      <c r="F1354" s="3">
        <v>3739</v>
      </c>
      <c r="G1354" s="3">
        <v>15.790948952410499</v>
      </c>
      <c r="H1354" s="3">
        <v>13.2323532903809</v>
      </c>
      <c r="I1354" s="3">
        <v>12.808207240851701</v>
      </c>
      <c r="J1354" s="3">
        <v>13.6564993399101</v>
      </c>
      <c r="K1354" s="3">
        <v>1.2446271253599701</v>
      </c>
      <c r="L1354" s="3">
        <v>145.39519904159999</v>
      </c>
      <c r="M1354" s="6" t="s">
        <v>100</v>
      </c>
      <c r="N1354" s="6" t="s">
        <v>173</v>
      </c>
    </row>
    <row r="1355" spans="1:14" x14ac:dyDescent="0.2">
      <c r="A1355" s="5" t="str">
        <f t="shared" si="21"/>
        <v>UpperGI - Oesophagus11996-20004</v>
      </c>
      <c r="B1355" s="3" t="s">
        <v>43</v>
      </c>
      <c r="C1355" s="3">
        <v>1</v>
      </c>
      <c r="D1355" s="3" t="s">
        <v>126</v>
      </c>
      <c r="E1355" s="3">
        <v>4</v>
      </c>
      <c r="F1355" s="3">
        <v>3671</v>
      </c>
      <c r="G1355" s="3">
        <v>15.419706906277099</v>
      </c>
      <c r="H1355" s="3">
        <v>13.909438581774801</v>
      </c>
      <c r="I1355" s="3">
        <v>13.4594790250264</v>
      </c>
      <c r="J1355" s="3">
        <v>14.359398138523201</v>
      </c>
      <c r="K1355" s="3">
        <v>1.3083133572310499</v>
      </c>
      <c r="L1355" s="3">
        <v>168.988318126678</v>
      </c>
      <c r="M1355" s="6" t="s">
        <v>100</v>
      </c>
      <c r="N1355" s="6" t="s">
        <v>173</v>
      </c>
    </row>
    <row r="1356" spans="1:14" x14ac:dyDescent="0.2">
      <c r="A1356" s="5" t="str">
        <f t="shared" si="21"/>
        <v>UpperGI - Oesophagus11996-20005</v>
      </c>
      <c r="B1356" s="3" t="s">
        <v>43</v>
      </c>
      <c r="C1356" s="3">
        <v>1</v>
      </c>
      <c r="D1356" s="3" t="s">
        <v>126</v>
      </c>
      <c r="E1356" s="3">
        <v>5</v>
      </c>
      <c r="F1356" s="3">
        <v>3682</v>
      </c>
      <c r="G1356" s="3">
        <v>15.1156536346086</v>
      </c>
      <c r="H1356" s="3">
        <v>15.299570499050599</v>
      </c>
      <c r="I1356" s="3">
        <v>14.805381107522701</v>
      </c>
      <c r="J1356" s="3">
        <v>15.793759890578499</v>
      </c>
      <c r="K1356" s="3">
        <v>1.43906832228536</v>
      </c>
      <c r="L1356" s="3">
        <v>215.71725582029401</v>
      </c>
      <c r="M1356" s="6" t="s">
        <v>100</v>
      </c>
      <c r="N1356" s="6" t="s">
        <v>173</v>
      </c>
    </row>
    <row r="1357" spans="1:14" x14ac:dyDescent="0.2">
      <c r="A1357" s="5" t="str">
        <f t="shared" si="21"/>
        <v>UpperGI - Oesophagus11996-20006</v>
      </c>
      <c r="B1357" s="3" t="s">
        <v>43</v>
      </c>
      <c r="C1357" s="3">
        <v>1</v>
      </c>
      <c r="D1357" s="3" t="s">
        <v>126</v>
      </c>
      <c r="E1357" s="3">
        <v>6</v>
      </c>
      <c r="F1357" s="3">
        <v>17515</v>
      </c>
      <c r="G1357" s="3">
        <v>14.7113198915574</v>
      </c>
      <c r="H1357" s="3">
        <v>12.964907258941301</v>
      </c>
      <c r="I1357" s="3">
        <v>12.7728987765472</v>
      </c>
      <c r="J1357" s="3">
        <v>13.1569157413354</v>
      </c>
      <c r="K1357" s="3">
        <v>0</v>
      </c>
      <c r="L1357" s="3">
        <v>613.65480178680605</v>
      </c>
      <c r="M1357" s="6" t="s">
        <v>100</v>
      </c>
      <c r="N1357" s="6" t="s">
        <v>173</v>
      </c>
    </row>
    <row r="1358" spans="1:14" x14ac:dyDescent="0.2">
      <c r="A1358" s="5" t="str">
        <f t="shared" si="21"/>
        <v>UpperGI - Oesophagus12001-20051</v>
      </c>
      <c r="B1358" s="3" t="s">
        <v>47</v>
      </c>
      <c r="C1358" s="3">
        <v>1</v>
      </c>
      <c r="D1358" s="3" t="s">
        <v>126</v>
      </c>
      <c r="E1358" s="3">
        <v>1</v>
      </c>
      <c r="F1358" s="3">
        <v>3554</v>
      </c>
      <c r="G1358" s="3">
        <v>14.433949754503001</v>
      </c>
      <c r="H1358" s="3">
        <v>11.6415272235601</v>
      </c>
      <c r="I1358" s="3">
        <v>11.258784169720901</v>
      </c>
      <c r="J1358" s="3">
        <v>12.0242702773993</v>
      </c>
      <c r="K1358" s="3">
        <v>1</v>
      </c>
      <c r="L1358" s="3">
        <v>0</v>
      </c>
      <c r="M1358" s="6" t="s">
        <v>100</v>
      </c>
      <c r="N1358" s="6" t="s">
        <v>173</v>
      </c>
    </row>
    <row r="1359" spans="1:14" x14ac:dyDescent="0.2">
      <c r="A1359" s="5" t="str">
        <f t="shared" si="21"/>
        <v>UpperGI - Oesophagus12001-20052</v>
      </c>
      <c r="B1359" s="3" t="s">
        <v>47</v>
      </c>
      <c r="C1359" s="3">
        <v>1</v>
      </c>
      <c r="D1359" s="3" t="s">
        <v>126</v>
      </c>
      <c r="E1359" s="3">
        <v>2</v>
      </c>
      <c r="F1359" s="3">
        <v>4107</v>
      </c>
      <c r="G1359" s="3">
        <v>16.826708866593901</v>
      </c>
      <c r="H1359" s="3">
        <v>12.792026683963201</v>
      </c>
      <c r="I1359" s="3">
        <v>12.4007958489104</v>
      </c>
      <c r="J1359" s="3">
        <v>13.183257519015999</v>
      </c>
      <c r="K1359" s="3">
        <v>1.0988271932289699</v>
      </c>
      <c r="L1359" s="3">
        <v>69.660953357721993</v>
      </c>
      <c r="M1359" s="6" t="s">
        <v>100</v>
      </c>
      <c r="N1359" s="6" t="s">
        <v>173</v>
      </c>
    </row>
    <row r="1360" spans="1:14" x14ac:dyDescent="0.2">
      <c r="A1360" s="5" t="str">
        <f t="shared" si="21"/>
        <v>UpperGI - Oesophagus12001-20053</v>
      </c>
      <c r="B1360" s="3" t="s">
        <v>47</v>
      </c>
      <c r="C1360" s="3">
        <v>1</v>
      </c>
      <c r="D1360" s="3" t="s">
        <v>126</v>
      </c>
      <c r="E1360" s="3">
        <v>3</v>
      </c>
      <c r="F1360" s="3">
        <v>4172</v>
      </c>
      <c r="G1360" s="3">
        <v>17.1452564454883</v>
      </c>
      <c r="H1360" s="3">
        <v>13.633243722180801</v>
      </c>
      <c r="I1360" s="3">
        <v>13.2195460090623</v>
      </c>
      <c r="J1360" s="3">
        <v>14.046941435299299</v>
      </c>
      <c r="K1360" s="3">
        <v>1.1710872173703999</v>
      </c>
      <c r="L1360" s="3">
        <v>109.86981419576399</v>
      </c>
      <c r="M1360" s="6" t="s">
        <v>100</v>
      </c>
      <c r="N1360" s="6" t="s">
        <v>173</v>
      </c>
    </row>
    <row r="1361" spans="1:14" x14ac:dyDescent="0.2">
      <c r="A1361" s="5" t="str">
        <f t="shared" si="21"/>
        <v>UpperGI - Oesophagus12001-20054</v>
      </c>
      <c r="B1361" s="3" t="s">
        <v>47</v>
      </c>
      <c r="C1361" s="3">
        <v>1</v>
      </c>
      <c r="D1361" s="3" t="s">
        <v>126</v>
      </c>
      <c r="E1361" s="3">
        <v>4</v>
      </c>
      <c r="F1361" s="3">
        <v>4242</v>
      </c>
      <c r="G1361" s="3">
        <v>17.4103353365206</v>
      </c>
      <c r="H1361" s="3">
        <v>15.398358692379</v>
      </c>
      <c r="I1361" s="3">
        <v>14.9349702781671</v>
      </c>
      <c r="J1361" s="3">
        <v>15.861747106590901</v>
      </c>
      <c r="K1361" s="3">
        <v>1.32270950337305</v>
      </c>
      <c r="L1361" s="3">
        <v>192.47757985349199</v>
      </c>
      <c r="M1361" s="6" t="s">
        <v>100</v>
      </c>
      <c r="N1361" s="6" t="s">
        <v>173</v>
      </c>
    </row>
    <row r="1362" spans="1:14" x14ac:dyDescent="0.2">
      <c r="A1362" s="5" t="str">
        <f t="shared" si="21"/>
        <v>UpperGI - Oesophagus12001-20055</v>
      </c>
      <c r="B1362" s="3" t="s">
        <v>47</v>
      </c>
      <c r="C1362" s="3">
        <v>1</v>
      </c>
      <c r="D1362" s="3" t="s">
        <v>126</v>
      </c>
      <c r="E1362" s="3">
        <v>5</v>
      </c>
      <c r="F1362" s="3">
        <v>3951</v>
      </c>
      <c r="G1362" s="3">
        <v>16.1596936014116</v>
      </c>
      <c r="H1362" s="3">
        <v>16.946601367279701</v>
      </c>
      <c r="I1362" s="3">
        <v>16.418174159904002</v>
      </c>
      <c r="J1362" s="3">
        <v>17.475028574655401</v>
      </c>
      <c r="K1362" s="3">
        <v>1.45570259312568</v>
      </c>
      <c r="L1362" s="3">
        <v>231.21485806081401</v>
      </c>
      <c r="M1362" s="6" t="s">
        <v>100</v>
      </c>
      <c r="N1362" s="6" t="s">
        <v>173</v>
      </c>
    </row>
    <row r="1363" spans="1:14" x14ac:dyDescent="0.2">
      <c r="A1363" s="5" t="str">
        <f t="shared" si="21"/>
        <v>UpperGI - Oesophagus12001-20056</v>
      </c>
      <c r="B1363" s="3" t="s">
        <v>47</v>
      </c>
      <c r="C1363" s="3">
        <v>1</v>
      </c>
      <c r="D1363" s="3" t="s">
        <v>126</v>
      </c>
      <c r="E1363" s="3">
        <v>6</v>
      </c>
      <c r="F1363" s="3">
        <v>20026</v>
      </c>
      <c r="G1363" s="3">
        <v>16.390846302462901</v>
      </c>
      <c r="H1363" s="3">
        <v>13.8908134137238</v>
      </c>
      <c r="I1363" s="3">
        <v>13.6984215759256</v>
      </c>
      <c r="J1363" s="3">
        <v>14.083205251521999</v>
      </c>
      <c r="K1363" s="3">
        <v>0</v>
      </c>
      <c r="L1363" s="3">
        <v>603.22320546779201</v>
      </c>
      <c r="M1363" s="6" t="s">
        <v>100</v>
      </c>
      <c r="N1363" s="6" t="s">
        <v>173</v>
      </c>
    </row>
    <row r="1364" spans="1:14" x14ac:dyDescent="0.2">
      <c r="A1364" s="5" t="str">
        <f t="shared" si="21"/>
        <v>UpperGI - Oesophagus12006-20101</v>
      </c>
      <c r="B1364" s="3" t="s">
        <v>48</v>
      </c>
      <c r="C1364" s="3">
        <v>1</v>
      </c>
      <c r="D1364" s="3" t="s">
        <v>126</v>
      </c>
      <c r="E1364" s="3">
        <v>1</v>
      </c>
      <c r="F1364" s="3">
        <v>3849</v>
      </c>
      <c r="G1364" s="3">
        <v>15.0684044489728</v>
      </c>
      <c r="H1364" s="3">
        <v>11.1857539735669</v>
      </c>
      <c r="I1364" s="3">
        <v>10.832369569571901</v>
      </c>
      <c r="J1364" s="3">
        <v>11.539138377561899</v>
      </c>
      <c r="K1364" s="3">
        <v>1</v>
      </c>
      <c r="L1364" s="3">
        <v>0</v>
      </c>
      <c r="M1364" s="6" t="s">
        <v>100</v>
      </c>
      <c r="N1364" s="6" t="s">
        <v>173</v>
      </c>
    </row>
    <row r="1365" spans="1:14" x14ac:dyDescent="0.2">
      <c r="A1365" s="5" t="str">
        <f t="shared" si="21"/>
        <v>UpperGI - Oesophagus12006-20102</v>
      </c>
      <c r="B1365" s="3" t="s">
        <v>48</v>
      </c>
      <c r="C1365" s="3">
        <v>1</v>
      </c>
      <c r="D1365" s="3" t="s">
        <v>126</v>
      </c>
      <c r="E1365" s="3">
        <v>2</v>
      </c>
      <c r="F1365" s="3">
        <v>4740</v>
      </c>
      <c r="G1365" s="3">
        <v>18.709953446557002</v>
      </c>
      <c r="H1365" s="3">
        <v>13.2741717596776</v>
      </c>
      <c r="I1365" s="3">
        <v>12.8962739859852</v>
      </c>
      <c r="J1365" s="3">
        <v>13.65206953337</v>
      </c>
      <c r="K1365" s="3">
        <v>1.1867033541990799</v>
      </c>
      <c r="L1365" s="3">
        <v>144.79433413670799</v>
      </c>
      <c r="M1365" s="6" t="s">
        <v>100</v>
      </c>
      <c r="N1365" s="6" t="s">
        <v>173</v>
      </c>
    </row>
    <row r="1366" spans="1:14" x14ac:dyDescent="0.2">
      <c r="A1366" s="5" t="str">
        <f t="shared" si="21"/>
        <v>UpperGI - Oesophagus12006-20103</v>
      </c>
      <c r="B1366" s="3" t="s">
        <v>48</v>
      </c>
      <c r="C1366" s="3">
        <v>1</v>
      </c>
      <c r="D1366" s="3" t="s">
        <v>126</v>
      </c>
      <c r="E1366" s="3">
        <v>3</v>
      </c>
      <c r="F1366" s="3">
        <v>4773</v>
      </c>
      <c r="G1366" s="3">
        <v>18.883958451176699</v>
      </c>
      <c r="H1366" s="3">
        <v>14.3382762610526</v>
      </c>
      <c r="I1366" s="3">
        <v>13.9314984096739</v>
      </c>
      <c r="J1366" s="3">
        <v>14.745054112431299</v>
      </c>
      <c r="K1366" s="3">
        <v>1.28183368728969</v>
      </c>
      <c r="L1366" s="3">
        <v>205.28025327236</v>
      </c>
      <c r="M1366" s="6" t="s">
        <v>100</v>
      </c>
      <c r="N1366" s="6" t="s">
        <v>173</v>
      </c>
    </row>
    <row r="1367" spans="1:14" x14ac:dyDescent="0.2">
      <c r="A1367" s="5" t="str">
        <f t="shared" ref="A1367:A1430" si="22">D1367&amp;C1367&amp;B1367&amp;E1367</f>
        <v>UpperGI - Oesophagus12006-20104</v>
      </c>
      <c r="B1367" s="3" t="s">
        <v>48</v>
      </c>
      <c r="C1367" s="3">
        <v>1</v>
      </c>
      <c r="D1367" s="3" t="s">
        <v>126</v>
      </c>
      <c r="E1367" s="3">
        <v>4</v>
      </c>
      <c r="F1367" s="3">
        <v>4717</v>
      </c>
      <c r="G1367" s="3">
        <v>18.671340742785301</v>
      </c>
      <c r="H1367" s="3">
        <v>16.518318947636399</v>
      </c>
      <c r="I1367" s="3">
        <v>16.0469195961042</v>
      </c>
      <c r="J1367" s="3">
        <v>16.989718299168601</v>
      </c>
      <c r="K1367" s="3">
        <v>1.4767282551244001</v>
      </c>
      <c r="L1367" s="3">
        <v>285.66759540083802</v>
      </c>
      <c r="M1367" s="6" t="s">
        <v>100</v>
      </c>
      <c r="N1367" s="6" t="s">
        <v>173</v>
      </c>
    </row>
    <row r="1368" spans="1:14" x14ac:dyDescent="0.2">
      <c r="A1368" s="5" t="str">
        <f t="shared" si="22"/>
        <v>UpperGI - Oesophagus12006-20105</v>
      </c>
      <c r="B1368" s="3" t="s">
        <v>48</v>
      </c>
      <c r="C1368" s="3">
        <v>1</v>
      </c>
      <c r="D1368" s="3" t="s">
        <v>126</v>
      </c>
      <c r="E1368" s="3">
        <v>5</v>
      </c>
      <c r="F1368" s="3">
        <v>4241</v>
      </c>
      <c r="G1368" s="3">
        <v>16.8145135935094</v>
      </c>
      <c r="H1368" s="3">
        <v>17.831781513580999</v>
      </c>
      <c r="I1368" s="3">
        <v>17.295099958665201</v>
      </c>
      <c r="J1368" s="3">
        <v>18.368463068496801</v>
      </c>
      <c r="K1368" s="3">
        <v>1.59415105639899</v>
      </c>
      <c r="L1368" s="3">
        <v>301.04325240170402</v>
      </c>
      <c r="M1368" s="6" t="s">
        <v>100</v>
      </c>
      <c r="N1368" s="6" t="s">
        <v>173</v>
      </c>
    </row>
    <row r="1369" spans="1:14" x14ac:dyDescent="0.2">
      <c r="A1369" s="5" t="str">
        <f t="shared" si="22"/>
        <v>UpperGI - Oesophagus12006-20106</v>
      </c>
      <c r="B1369" s="3" t="s">
        <v>48</v>
      </c>
      <c r="C1369" s="3">
        <v>1</v>
      </c>
      <c r="D1369" s="3" t="s">
        <v>126</v>
      </c>
      <c r="E1369" s="3">
        <v>6</v>
      </c>
      <c r="F1369" s="3">
        <v>22320</v>
      </c>
      <c r="G1369" s="3">
        <v>17.62495530688</v>
      </c>
      <c r="H1369" s="3">
        <v>14.354052208934901</v>
      </c>
      <c r="I1369" s="3">
        <v>14.165737823290799</v>
      </c>
      <c r="J1369" s="3">
        <v>14.542366594579001</v>
      </c>
      <c r="K1369" s="3">
        <v>0</v>
      </c>
      <c r="L1369" s="3">
        <v>936.78543521161009</v>
      </c>
      <c r="M1369" s="6" t="s">
        <v>100</v>
      </c>
      <c r="N1369" s="6" t="s">
        <v>173</v>
      </c>
    </row>
    <row r="1370" spans="1:14" x14ac:dyDescent="0.2">
      <c r="A1370" s="5" t="str">
        <f t="shared" si="22"/>
        <v>UpperGI - Oesophagus21996-20001</v>
      </c>
      <c r="B1370" s="3" t="s">
        <v>43</v>
      </c>
      <c r="C1370" s="3">
        <v>2</v>
      </c>
      <c r="D1370" s="3" t="s">
        <v>126</v>
      </c>
      <c r="E1370" s="3">
        <v>1</v>
      </c>
      <c r="F1370" s="3">
        <v>1822</v>
      </c>
      <c r="G1370" s="3">
        <v>7.43376513227145</v>
      </c>
      <c r="H1370" s="3">
        <v>4.6057208597281702</v>
      </c>
      <c r="I1370" s="3">
        <v>4.3942358945657496</v>
      </c>
      <c r="J1370" s="3">
        <v>4.81720582489059</v>
      </c>
      <c r="K1370" s="3">
        <v>1</v>
      </c>
      <c r="L1370" s="3">
        <v>0</v>
      </c>
      <c r="M1370" s="6" t="s">
        <v>100</v>
      </c>
      <c r="N1370" s="6" t="s">
        <v>173</v>
      </c>
    </row>
    <row r="1371" spans="1:14" x14ac:dyDescent="0.2">
      <c r="A1371" s="5" t="str">
        <f t="shared" si="22"/>
        <v>UpperGI - Oesophagus21996-20002</v>
      </c>
      <c r="B1371" s="3" t="s">
        <v>43</v>
      </c>
      <c r="C1371" s="3">
        <v>2</v>
      </c>
      <c r="D1371" s="3" t="s">
        <v>126</v>
      </c>
      <c r="E1371" s="3">
        <v>2</v>
      </c>
      <c r="F1371" s="3">
        <v>2316</v>
      </c>
      <c r="G1371" s="3">
        <v>9.3225553430116701</v>
      </c>
      <c r="H1371" s="3">
        <v>5.3432655807284304</v>
      </c>
      <c r="I1371" s="3">
        <v>5.1256482120887998</v>
      </c>
      <c r="J1371" s="3">
        <v>5.56088294936806</v>
      </c>
      <c r="K1371" s="3">
        <v>1.1601366525377701</v>
      </c>
      <c r="L1371" s="3">
        <v>69.878131641153999</v>
      </c>
      <c r="M1371" s="6" t="s">
        <v>100</v>
      </c>
      <c r="N1371" s="6" t="s">
        <v>173</v>
      </c>
    </row>
    <row r="1372" spans="1:14" x14ac:dyDescent="0.2">
      <c r="A1372" s="5" t="str">
        <f t="shared" si="22"/>
        <v>UpperGI - Oesophagus21996-20003</v>
      </c>
      <c r="B1372" s="3" t="s">
        <v>43</v>
      </c>
      <c r="C1372" s="3">
        <v>2</v>
      </c>
      <c r="D1372" s="3" t="s">
        <v>126</v>
      </c>
      <c r="E1372" s="3">
        <v>3</v>
      </c>
      <c r="F1372" s="3">
        <v>2473</v>
      </c>
      <c r="G1372" s="3">
        <v>9.8986859684505308</v>
      </c>
      <c r="H1372" s="3">
        <v>5.7766982448782596</v>
      </c>
      <c r="I1372" s="3">
        <v>5.5490188674279004</v>
      </c>
      <c r="J1372" s="3">
        <v>6.0043776223286196</v>
      </c>
      <c r="K1372" s="3">
        <v>1.25424410658253</v>
      </c>
      <c r="L1372" s="3">
        <v>97.386337375739998</v>
      </c>
      <c r="M1372" s="6" t="s">
        <v>100</v>
      </c>
      <c r="N1372" s="6" t="s">
        <v>173</v>
      </c>
    </row>
    <row r="1373" spans="1:14" x14ac:dyDescent="0.2">
      <c r="A1373" s="5" t="str">
        <f t="shared" si="22"/>
        <v>UpperGI - Oesophagus21996-20004</v>
      </c>
      <c r="B1373" s="3" t="s">
        <v>43</v>
      </c>
      <c r="C1373" s="3">
        <v>2</v>
      </c>
      <c r="D1373" s="3" t="s">
        <v>126</v>
      </c>
      <c r="E1373" s="3">
        <v>4</v>
      </c>
      <c r="F1373" s="3">
        <v>2463</v>
      </c>
      <c r="G1373" s="3">
        <v>9.7782951226832608</v>
      </c>
      <c r="H1373" s="3">
        <v>6.0639183910868297</v>
      </c>
      <c r="I1373" s="3">
        <v>5.8244339996006396</v>
      </c>
      <c r="J1373" s="3">
        <v>6.3034027825730199</v>
      </c>
      <c r="K1373" s="3">
        <v>1.3166057118461001</v>
      </c>
      <c r="L1373" s="3">
        <v>114.091656298198</v>
      </c>
      <c r="M1373" s="6" t="s">
        <v>100</v>
      </c>
      <c r="N1373" s="6" t="s">
        <v>173</v>
      </c>
    </row>
    <row r="1374" spans="1:14" x14ac:dyDescent="0.2">
      <c r="A1374" s="5" t="str">
        <f t="shared" si="22"/>
        <v>UpperGI - Oesophagus21996-20005</v>
      </c>
      <c r="B1374" s="3" t="s">
        <v>43</v>
      </c>
      <c r="C1374" s="3">
        <v>2</v>
      </c>
      <c r="D1374" s="3" t="s">
        <v>126</v>
      </c>
      <c r="E1374" s="3">
        <v>5</v>
      </c>
      <c r="F1374" s="3">
        <v>2289</v>
      </c>
      <c r="G1374" s="3">
        <v>8.9221386128487197</v>
      </c>
      <c r="H1374" s="3">
        <v>6.4949544115475799</v>
      </c>
      <c r="I1374" s="3">
        <v>6.2288762187849303</v>
      </c>
      <c r="J1374" s="3">
        <v>6.7610326043102296</v>
      </c>
      <c r="K1374" s="3">
        <v>1.41019280354974</v>
      </c>
      <c r="L1374" s="3">
        <v>117.19474936841399</v>
      </c>
      <c r="M1374" s="6" t="s">
        <v>100</v>
      </c>
      <c r="N1374" s="6" t="s">
        <v>173</v>
      </c>
    </row>
    <row r="1375" spans="1:14" x14ac:dyDescent="0.2">
      <c r="A1375" s="5" t="str">
        <f t="shared" si="22"/>
        <v>UpperGI - Oesophagus21996-20006</v>
      </c>
      <c r="B1375" s="3" t="s">
        <v>43</v>
      </c>
      <c r="C1375" s="3">
        <v>2</v>
      </c>
      <c r="D1375" s="3" t="s">
        <v>126</v>
      </c>
      <c r="E1375" s="3">
        <v>6</v>
      </c>
      <c r="F1375" s="3">
        <v>11363</v>
      </c>
      <c r="G1375" s="3">
        <v>9.0773577250395192</v>
      </c>
      <c r="H1375" s="3">
        <v>5.6445862574226897</v>
      </c>
      <c r="I1375" s="3">
        <v>5.5407995625037101</v>
      </c>
      <c r="J1375" s="3">
        <v>5.7483729523416702</v>
      </c>
      <c r="K1375" s="3">
        <v>0</v>
      </c>
      <c r="L1375" s="3">
        <v>398.55087468350598</v>
      </c>
      <c r="M1375" s="6" t="s">
        <v>100</v>
      </c>
      <c r="N1375" s="6" t="s">
        <v>173</v>
      </c>
    </row>
    <row r="1376" spans="1:14" x14ac:dyDescent="0.2">
      <c r="A1376" s="5" t="str">
        <f t="shared" si="22"/>
        <v>UpperGI - Oesophagus22001-20051</v>
      </c>
      <c r="B1376" s="3" t="s">
        <v>47</v>
      </c>
      <c r="C1376" s="3">
        <v>2</v>
      </c>
      <c r="D1376" s="3" t="s">
        <v>126</v>
      </c>
      <c r="E1376" s="3">
        <v>1</v>
      </c>
      <c r="F1376" s="3">
        <v>1850</v>
      </c>
      <c r="G1376" s="3">
        <v>7.3533860037161203</v>
      </c>
      <c r="H1376" s="3">
        <v>4.6266160616703704</v>
      </c>
      <c r="I1376" s="3">
        <v>4.4157854501933498</v>
      </c>
      <c r="J1376" s="3">
        <v>4.8374466731473902</v>
      </c>
      <c r="K1376" s="3">
        <v>1</v>
      </c>
      <c r="L1376" s="3">
        <v>0</v>
      </c>
      <c r="M1376" s="6" t="s">
        <v>100</v>
      </c>
      <c r="N1376" s="6" t="s">
        <v>173</v>
      </c>
    </row>
    <row r="1377" spans="1:14" x14ac:dyDescent="0.2">
      <c r="A1377" s="5" t="str">
        <f t="shared" si="22"/>
        <v>UpperGI - Oesophagus22001-20052</v>
      </c>
      <c r="B1377" s="3" t="s">
        <v>47</v>
      </c>
      <c r="C1377" s="3">
        <v>2</v>
      </c>
      <c r="D1377" s="3" t="s">
        <v>126</v>
      </c>
      <c r="E1377" s="3">
        <v>2</v>
      </c>
      <c r="F1377" s="3">
        <v>2291</v>
      </c>
      <c r="G1377" s="3">
        <v>9.0266046070198094</v>
      </c>
      <c r="H1377" s="3">
        <v>5.0718191242853203</v>
      </c>
      <c r="I1377" s="3">
        <v>4.8641330947561396</v>
      </c>
      <c r="J1377" s="3">
        <v>5.2795051538145001</v>
      </c>
      <c r="K1377" s="3">
        <v>1.0962264983047301</v>
      </c>
      <c r="L1377" s="3">
        <v>41.407912113805999</v>
      </c>
      <c r="M1377" s="6" t="s">
        <v>100</v>
      </c>
      <c r="N1377" s="6" t="s">
        <v>173</v>
      </c>
    </row>
    <row r="1378" spans="1:14" x14ac:dyDescent="0.2">
      <c r="A1378" s="5" t="str">
        <f t="shared" si="22"/>
        <v>UpperGI - Oesophagus22001-20053</v>
      </c>
      <c r="B1378" s="3" t="s">
        <v>47</v>
      </c>
      <c r="C1378" s="3">
        <v>2</v>
      </c>
      <c r="D1378" s="3" t="s">
        <v>126</v>
      </c>
      <c r="E1378" s="3">
        <v>3</v>
      </c>
      <c r="F1378" s="3">
        <v>2424</v>
      </c>
      <c r="G1378" s="3">
        <v>9.50411756875733</v>
      </c>
      <c r="H1378" s="3">
        <v>5.3426744164684896</v>
      </c>
      <c r="I1378" s="3">
        <v>5.1299837301683002</v>
      </c>
      <c r="J1378" s="3">
        <v>5.5553651027686799</v>
      </c>
      <c r="K1378" s="3">
        <v>1.1547693487537001</v>
      </c>
      <c r="L1378" s="3">
        <v>60.254620167719999</v>
      </c>
      <c r="M1378" s="6" t="s">
        <v>100</v>
      </c>
      <c r="N1378" s="6" t="s">
        <v>173</v>
      </c>
    </row>
    <row r="1379" spans="1:14" x14ac:dyDescent="0.2">
      <c r="A1379" s="5" t="str">
        <f t="shared" si="22"/>
        <v>UpperGI - Oesophagus22001-20054</v>
      </c>
      <c r="B1379" s="3" t="s">
        <v>47</v>
      </c>
      <c r="C1379" s="3">
        <v>2</v>
      </c>
      <c r="D1379" s="3" t="s">
        <v>126</v>
      </c>
      <c r="E1379" s="3">
        <v>4</v>
      </c>
      <c r="F1379" s="3">
        <v>2630</v>
      </c>
      <c r="G1379" s="3">
        <v>10.2607230212625</v>
      </c>
      <c r="H1379" s="3">
        <v>6.3603479438592299</v>
      </c>
      <c r="I1379" s="3">
        <v>6.1172624340528801</v>
      </c>
      <c r="J1379" s="3">
        <v>6.6034334536655797</v>
      </c>
      <c r="K1379" s="3">
        <v>1.3747300098126001</v>
      </c>
      <c r="L1379" s="3">
        <v>127.44406705352</v>
      </c>
      <c r="M1379" s="6" t="s">
        <v>100</v>
      </c>
      <c r="N1379" s="6" t="s">
        <v>173</v>
      </c>
    </row>
    <row r="1380" spans="1:14" x14ac:dyDescent="0.2">
      <c r="A1380" s="5" t="str">
        <f t="shared" si="22"/>
        <v>UpperGI - Oesophagus22001-20055</v>
      </c>
      <c r="B1380" s="3" t="s">
        <v>47</v>
      </c>
      <c r="C1380" s="3">
        <v>2</v>
      </c>
      <c r="D1380" s="3" t="s">
        <v>126</v>
      </c>
      <c r="E1380" s="3">
        <v>5</v>
      </c>
      <c r="F1380" s="3">
        <v>2201</v>
      </c>
      <c r="G1380" s="3">
        <v>8.5722435660657901</v>
      </c>
      <c r="H1380" s="3">
        <v>6.6382558448928597</v>
      </c>
      <c r="I1380" s="3">
        <v>6.3609238110490098</v>
      </c>
      <c r="J1380" s="3">
        <v>6.9155878787367104</v>
      </c>
      <c r="K1380" s="3">
        <v>1.4347972160232001</v>
      </c>
      <c r="L1380" s="3">
        <v>110.669321330976</v>
      </c>
      <c r="M1380" s="6" t="s">
        <v>100</v>
      </c>
      <c r="N1380" s="6" t="s">
        <v>173</v>
      </c>
    </row>
    <row r="1381" spans="1:14" x14ac:dyDescent="0.2">
      <c r="A1381" s="5" t="str">
        <f t="shared" si="22"/>
        <v>UpperGI - Oesophagus22001-20056</v>
      </c>
      <c r="B1381" s="3" t="s">
        <v>47</v>
      </c>
      <c r="C1381" s="3">
        <v>2</v>
      </c>
      <c r="D1381" s="3" t="s">
        <v>126</v>
      </c>
      <c r="E1381" s="3">
        <v>6</v>
      </c>
      <c r="F1381" s="3">
        <v>11396</v>
      </c>
      <c r="G1381" s="3">
        <v>8.9484716597756506</v>
      </c>
      <c r="H1381" s="3">
        <v>5.55498121614262</v>
      </c>
      <c r="I1381" s="3">
        <v>5.45299007621374</v>
      </c>
      <c r="J1381" s="3">
        <v>5.6569723560715</v>
      </c>
      <c r="K1381" s="3">
        <v>0</v>
      </c>
      <c r="L1381" s="3">
        <v>339.77592066602199</v>
      </c>
      <c r="M1381" s="6" t="s">
        <v>100</v>
      </c>
      <c r="N1381" s="6" t="s">
        <v>173</v>
      </c>
    </row>
    <row r="1382" spans="1:14" x14ac:dyDescent="0.2">
      <c r="A1382" s="5" t="str">
        <f t="shared" si="22"/>
        <v>UpperGI - Oesophagus22006-20101</v>
      </c>
      <c r="B1382" s="3" t="s">
        <v>48</v>
      </c>
      <c r="C1382" s="3">
        <v>2</v>
      </c>
      <c r="D1382" s="3" t="s">
        <v>126</v>
      </c>
      <c r="E1382" s="3">
        <v>1</v>
      </c>
      <c r="F1382" s="3">
        <v>1942</v>
      </c>
      <c r="G1382" s="3">
        <v>7.4922960909118803</v>
      </c>
      <c r="H1382" s="3">
        <v>4.4123144247993</v>
      </c>
      <c r="I1382" s="3">
        <v>4.2160697360749699</v>
      </c>
      <c r="J1382" s="3">
        <v>4.6085591135236301</v>
      </c>
      <c r="K1382" s="3">
        <v>1</v>
      </c>
      <c r="L1382" s="3">
        <v>0</v>
      </c>
      <c r="M1382" s="6" t="s">
        <v>100</v>
      </c>
      <c r="N1382" s="6" t="s">
        <v>173</v>
      </c>
    </row>
    <row r="1383" spans="1:14" x14ac:dyDescent="0.2">
      <c r="A1383" s="5" t="str">
        <f t="shared" si="22"/>
        <v>UpperGI - Oesophagus22006-20102</v>
      </c>
      <c r="B1383" s="3" t="s">
        <v>48</v>
      </c>
      <c r="C1383" s="3">
        <v>2</v>
      </c>
      <c r="D1383" s="3" t="s">
        <v>126</v>
      </c>
      <c r="E1383" s="3">
        <v>2</v>
      </c>
      <c r="F1383" s="3">
        <v>2393</v>
      </c>
      <c r="G1383" s="3">
        <v>9.1529830271642005</v>
      </c>
      <c r="H1383" s="3">
        <v>4.9809575737729102</v>
      </c>
      <c r="I1383" s="3">
        <v>4.7813865135079698</v>
      </c>
      <c r="J1383" s="3">
        <v>5.1805286340378496</v>
      </c>
      <c r="K1383" s="3">
        <v>1.12887638872188</v>
      </c>
      <c r="L1383" s="3">
        <v>46.301457290826001</v>
      </c>
      <c r="M1383" s="6" t="s">
        <v>100</v>
      </c>
      <c r="N1383" s="6" t="s">
        <v>173</v>
      </c>
    </row>
    <row r="1384" spans="1:14" x14ac:dyDescent="0.2">
      <c r="A1384" s="5" t="str">
        <f t="shared" si="22"/>
        <v>UpperGI - Oesophagus22006-20103</v>
      </c>
      <c r="B1384" s="3" t="s">
        <v>48</v>
      </c>
      <c r="C1384" s="3">
        <v>2</v>
      </c>
      <c r="D1384" s="3" t="s">
        <v>126</v>
      </c>
      <c r="E1384" s="3">
        <v>3</v>
      </c>
      <c r="F1384" s="3">
        <v>2477</v>
      </c>
      <c r="G1384" s="3">
        <v>9.4565770550684292</v>
      </c>
      <c r="H1384" s="3">
        <v>5.3495214984846697</v>
      </c>
      <c r="I1384" s="3">
        <v>5.1388489226671101</v>
      </c>
      <c r="J1384" s="3">
        <v>5.5601940743022302</v>
      </c>
      <c r="K1384" s="3">
        <v>1.2124071368118801</v>
      </c>
      <c r="L1384" s="3">
        <v>70.717032833234001</v>
      </c>
      <c r="M1384" s="6" t="s">
        <v>100</v>
      </c>
      <c r="N1384" s="6" t="s">
        <v>173</v>
      </c>
    </row>
    <row r="1385" spans="1:14" x14ac:dyDescent="0.2">
      <c r="A1385" s="5" t="str">
        <f t="shared" si="22"/>
        <v>UpperGI - Oesophagus22006-20104</v>
      </c>
      <c r="B1385" s="3" t="s">
        <v>48</v>
      </c>
      <c r="C1385" s="3">
        <v>2</v>
      </c>
      <c r="D1385" s="3" t="s">
        <v>126</v>
      </c>
      <c r="E1385" s="3">
        <v>4</v>
      </c>
      <c r="F1385" s="3">
        <v>2444</v>
      </c>
      <c r="G1385" s="3">
        <v>9.3191229164858598</v>
      </c>
      <c r="H1385" s="3">
        <v>5.9448917056369099</v>
      </c>
      <c r="I1385" s="3">
        <v>5.7091972218780302</v>
      </c>
      <c r="J1385" s="3">
        <v>6.1805861893957896</v>
      </c>
      <c r="K1385" s="3">
        <v>1.3473409039536699</v>
      </c>
      <c r="L1385" s="3">
        <v>100.00261736547201</v>
      </c>
      <c r="M1385" s="6" t="s">
        <v>100</v>
      </c>
      <c r="N1385" s="6" t="s">
        <v>173</v>
      </c>
    </row>
    <row r="1386" spans="1:14" x14ac:dyDescent="0.2">
      <c r="A1386" s="5" t="str">
        <f t="shared" si="22"/>
        <v>UpperGI - Oesophagus22006-20105</v>
      </c>
      <c r="B1386" s="3" t="s">
        <v>48</v>
      </c>
      <c r="C1386" s="3">
        <v>2</v>
      </c>
      <c r="D1386" s="3" t="s">
        <v>126</v>
      </c>
      <c r="E1386" s="3">
        <v>5</v>
      </c>
      <c r="F1386" s="3">
        <v>2107</v>
      </c>
      <c r="G1386" s="3">
        <v>8.0247123053040799</v>
      </c>
      <c r="H1386" s="3">
        <v>6.6020794808030301</v>
      </c>
      <c r="I1386" s="3">
        <v>6.3201733298305198</v>
      </c>
      <c r="J1386" s="3">
        <v>6.8839856317755403</v>
      </c>
      <c r="K1386" s="3">
        <v>1.4962849074617599</v>
      </c>
      <c r="L1386" s="3">
        <v>107.526673257952</v>
      </c>
      <c r="M1386" s="6" t="s">
        <v>100</v>
      </c>
      <c r="N1386" s="6" t="s">
        <v>173</v>
      </c>
    </row>
    <row r="1387" spans="1:14" x14ac:dyDescent="0.2">
      <c r="A1387" s="5" t="str">
        <f t="shared" si="22"/>
        <v>UpperGI - Oesophagus22006-20106</v>
      </c>
      <c r="B1387" s="3" t="s">
        <v>48</v>
      </c>
      <c r="C1387" s="3">
        <v>2</v>
      </c>
      <c r="D1387" s="3" t="s">
        <v>126</v>
      </c>
      <c r="E1387" s="3">
        <v>6</v>
      </c>
      <c r="F1387" s="3">
        <v>11363</v>
      </c>
      <c r="G1387" s="3">
        <v>8.6913032133797099</v>
      </c>
      <c r="H1387" s="3">
        <v>5.3761641653345702</v>
      </c>
      <c r="I1387" s="3">
        <v>5.27731293255765</v>
      </c>
      <c r="J1387" s="3">
        <v>5.4750153981114904</v>
      </c>
      <c r="K1387" s="3">
        <v>0</v>
      </c>
      <c r="L1387" s="3">
        <v>324.54778074748401</v>
      </c>
      <c r="M1387" s="6" t="s">
        <v>100</v>
      </c>
      <c r="N1387" s="6" t="s">
        <v>173</v>
      </c>
    </row>
    <row r="1388" spans="1:14" x14ac:dyDescent="0.2">
      <c r="A1388" s="5" t="str">
        <f t="shared" si="22"/>
        <v>UpperGI - Oesophagus31996-20001</v>
      </c>
      <c r="B1388" s="3" t="s">
        <v>43</v>
      </c>
      <c r="C1388" s="3">
        <v>3</v>
      </c>
      <c r="D1388" s="3" t="s">
        <v>126</v>
      </c>
      <c r="E1388" s="3">
        <v>1</v>
      </c>
      <c r="F1388" s="3">
        <v>4758</v>
      </c>
      <c r="G1388" s="3">
        <v>9.8938832158713694</v>
      </c>
      <c r="H1388" s="3">
        <v>7.3487143170380804</v>
      </c>
      <c r="I1388" s="3">
        <v>7.1399024305809</v>
      </c>
      <c r="J1388" s="3">
        <v>7.5575262034952599</v>
      </c>
      <c r="K1388" s="3">
        <v>1</v>
      </c>
      <c r="L1388" s="3">
        <v>0</v>
      </c>
      <c r="M1388" s="6" t="s">
        <v>100</v>
      </c>
      <c r="N1388" s="6" t="s">
        <v>173</v>
      </c>
    </row>
    <row r="1389" spans="1:14" x14ac:dyDescent="0.2">
      <c r="A1389" s="5" t="str">
        <f t="shared" si="22"/>
        <v>UpperGI - Oesophagus31996-20002</v>
      </c>
      <c r="B1389" s="3" t="s">
        <v>43</v>
      </c>
      <c r="C1389" s="3">
        <v>3</v>
      </c>
      <c r="D1389" s="3" t="s">
        <v>126</v>
      </c>
      <c r="E1389" s="3">
        <v>2</v>
      </c>
      <c r="F1389" s="3">
        <v>5803</v>
      </c>
      <c r="G1389" s="3">
        <v>11.970810942299</v>
      </c>
      <c r="H1389" s="3">
        <v>8.40930755657104</v>
      </c>
      <c r="I1389" s="3">
        <v>8.1929410552884505</v>
      </c>
      <c r="J1389" s="3">
        <v>8.6256740578536295</v>
      </c>
      <c r="K1389" s="3">
        <v>1.14432364544012</v>
      </c>
      <c r="L1389" s="3">
        <v>150.502218137586</v>
      </c>
      <c r="M1389" s="6" t="s">
        <v>100</v>
      </c>
      <c r="N1389" s="6" t="s">
        <v>173</v>
      </c>
    </row>
    <row r="1390" spans="1:14" x14ac:dyDescent="0.2">
      <c r="A1390" s="5" t="str">
        <f t="shared" si="22"/>
        <v>UpperGI - Oesophagus31996-20003</v>
      </c>
      <c r="B1390" s="3" t="s">
        <v>43</v>
      </c>
      <c r="C1390" s="3">
        <v>3</v>
      </c>
      <c r="D1390" s="3" t="s">
        <v>126</v>
      </c>
      <c r="E1390" s="3">
        <v>3</v>
      </c>
      <c r="F1390" s="3">
        <v>6212</v>
      </c>
      <c r="G1390" s="3">
        <v>12.765808348267401</v>
      </c>
      <c r="H1390" s="3">
        <v>9.1396105479327598</v>
      </c>
      <c r="I1390" s="3">
        <v>8.9123269801844103</v>
      </c>
      <c r="J1390" s="3">
        <v>9.3668941156811094</v>
      </c>
      <c r="K1390" s="3">
        <v>1.24370198018754</v>
      </c>
      <c r="L1390" s="3">
        <v>236.98211938627</v>
      </c>
      <c r="M1390" s="6" t="s">
        <v>100</v>
      </c>
      <c r="N1390" s="6" t="s">
        <v>173</v>
      </c>
    </row>
    <row r="1391" spans="1:14" x14ac:dyDescent="0.2">
      <c r="A1391" s="5" t="str">
        <f t="shared" si="22"/>
        <v>UpperGI - Oesophagus31996-20004</v>
      </c>
      <c r="B1391" s="3" t="s">
        <v>43</v>
      </c>
      <c r="C1391" s="3">
        <v>3</v>
      </c>
      <c r="D1391" s="3" t="s">
        <v>126</v>
      </c>
      <c r="E1391" s="3">
        <v>4</v>
      </c>
      <c r="F1391" s="3">
        <v>6134</v>
      </c>
      <c r="G1391" s="3">
        <v>12.5194820918442</v>
      </c>
      <c r="H1391" s="3">
        <v>9.5654241577554906</v>
      </c>
      <c r="I1391" s="3">
        <v>9.3260438515584898</v>
      </c>
      <c r="J1391" s="3">
        <v>9.8048044639524896</v>
      </c>
      <c r="K1391" s="3">
        <v>1.3016459403759899</v>
      </c>
      <c r="L1391" s="3">
        <v>274.09876498081798</v>
      </c>
      <c r="M1391" s="6" t="s">
        <v>100</v>
      </c>
      <c r="N1391" s="6" t="s">
        <v>173</v>
      </c>
    </row>
    <row r="1392" spans="1:14" x14ac:dyDescent="0.2">
      <c r="A1392" s="5" t="str">
        <f t="shared" si="22"/>
        <v>UpperGI - Oesophagus31996-20005</v>
      </c>
      <c r="B1392" s="3" t="s">
        <v>43</v>
      </c>
      <c r="C1392" s="3">
        <v>3</v>
      </c>
      <c r="D1392" s="3" t="s">
        <v>126</v>
      </c>
      <c r="E1392" s="3">
        <v>5</v>
      </c>
      <c r="F1392" s="3">
        <v>5971</v>
      </c>
      <c r="G1392" s="3">
        <v>11.9386242346114</v>
      </c>
      <c r="H1392" s="3">
        <v>10.4991205039042</v>
      </c>
      <c r="I1392" s="3">
        <v>10.2328117416236</v>
      </c>
      <c r="J1392" s="3">
        <v>10.7654292661848</v>
      </c>
      <c r="K1392" s="3">
        <v>1.42870168181146</v>
      </c>
      <c r="L1392" s="3">
        <v>325.52795654385602</v>
      </c>
      <c r="M1392" s="6" t="s">
        <v>100</v>
      </c>
      <c r="N1392" s="6" t="s">
        <v>173</v>
      </c>
    </row>
    <row r="1393" spans="1:14" x14ac:dyDescent="0.2">
      <c r="A1393" s="5" t="str">
        <f t="shared" si="22"/>
        <v>UpperGI - Oesophagus31996-20006</v>
      </c>
      <c r="B1393" s="3" t="s">
        <v>43</v>
      </c>
      <c r="C1393" s="3">
        <v>3</v>
      </c>
      <c r="D1393" s="3" t="s">
        <v>126</v>
      </c>
      <c r="E1393" s="3">
        <v>6</v>
      </c>
      <c r="F1393" s="3">
        <v>28878</v>
      </c>
      <c r="G1393" s="3">
        <v>11.823733413470601</v>
      </c>
      <c r="H1393" s="3">
        <v>8.9571627664888496</v>
      </c>
      <c r="I1393" s="3">
        <v>8.8538526190227405</v>
      </c>
      <c r="J1393" s="3">
        <v>9.0604729139549605</v>
      </c>
      <c r="K1393" s="3">
        <v>0</v>
      </c>
      <c r="L1393" s="3">
        <v>987.11105904852991</v>
      </c>
      <c r="M1393" s="6" t="s">
        <v>100</v>
      </c>
      <c r="N1393" s="6" t="s">
        <v>173</v>
      </c>
    </row>
    <row r="1394" spans="1:14" x14ac:dyDescent="0.2">
      <c r="A1394" s="5" t="str">
        <f t="shared" si="22"/>
        <v>UpperGI - Oesophagus32001-20051</v>
      </c>
      <c r="B1394" s="3" t="s">
        <v>47</v>
      </c>
      <c r="C1394" s="3">
        <v>3</v>
      </c>
      <c r="D1394" s="3" t="s">
        <v>126</v>
      </c>
      <c r="E1394" s="3">
        <v>1</v>
      </c>
      <c r="F1394" s="3">
        <v>5404</v>
      </c>
      <c r="G1394" s="3">
        <v>10.855551004286101</v>
      </c>
      <c r="H1394" s="3">
        <v>7.8583516929265604</v>
      </c>
      <c r="I1394" s="3">
        <v>7.64882958123607</v>
      </c>
      <c r="J1394" s="3">
        <v>8.0678738046170508</v>
      </c>
      <c r="K1394" s="3">
        <v>1</v>
      </c>
      <c r="L1394" s="3">
        <v>0</v>
      </c>
      <c r="M1394" s="6" t="s">
        <v>100</v>
      </c>
      <c r="N1394" s="6" t="s">
        <v>173</v>
      </c>
    </row>
    <row r="1395" spans="1:14" x14ac:dyDescent="0.2">
      <c r="A1395" s="5" t="str">
        <f t="shared" si="22"/>
        <v>UpperGI - Oesophagus32001-20052</v>
      </c>
      <c r="B1395" s="3" t="s">
        <v>47</v>
      </c>
      <c r="C1395" s="3">
        <v>3</v>
      </c>
      <c r="D1395" s="3" t="s">
        <v>126</v>
      </c>
      <c r="E1395" s="3">
        <v>2</v>
      </c>
      <c r="F1395" s="3">
        <v>6398</v>
      </c>
      <c r="G1395" s="3">
        <v>12.8504463129924</v>
      </c>
      <c r="H1395" s="3">
        <v>8.6448494771783402</v>
      </c>
      <c r="I1395" s="3">
        <v>8.4330175636647393</v>
      </c>
      <c r="J1395" s="3">
        <v>8.8566813906919393</v>
      </c>
      <c r="K1395" s="3">
        <v>1.1000843198402199</v>
      </c>
      <c r="L1395" s="3">
        <v>104.397744617542</v>
      </c>
      <c r="M1395" s="6" t="s">
        <v>100</v>
      </c>
      <c r="N1395" s="6" t="s">
        <v>173</v>
      </c>
    </row>
    <row r="1396" spans="1:14" x14ac:dyDescent="0.2">
      <c r="A1396" s="5" t="str">
        <f t="shared" si="22"/>
        <v>UpperGI - Oesophagus32001-20053</v>
      </c>
      <c r="B1396" s="3" t="s">
        <v>47</v>
      </c>
      <c r="C1396" s="3">
        <v>3</v>
      </c>
      <c r="D1396" s="3" t="s">
        <v>126</v>
      </c>
      <c r="E1396" s="3">
        <v>3</v>
      </c>
      <c r="F1396" s="3">
        <v>6596</v>
      </c>
      <c r="G1396" s="3">
        <v>13.234882076719099</v>
      </c>
      <c r="H1396" s="3">
        <v>9.1332184781191899</v>
      </c>
      <c r="I1396" s="3">
        <v>8.9128042657478392</v>
      </c>
      <c r="J1396" s="3">
        <v>9.3536326904905405</v>
      </c>
      <c r="K1396" s="3">
        <v>1.1622308131538801</v>
      </c>
      <c r="L1396" s="3">
        <v>154.99162903318199</v>
      </c>
      <c r="M1396" s="6" t="s">
        <v>100</v>
      </c>
      <c r="N1396" s="6" t="s">
        <v>173</v>
      </c>
    </row>
    <row r="1397" spans="1:14" x14ac:dyDescent="0.2">
      <c r="A1397" s="5" t="str">
        <f t="shared" si="22"/>
        <v>UpperGI - Oesophagus32001-20054</v>
      </c>
      <c r="B1397" s="3" t="s">
        <v>47</v>
      </c>
      <c r="C1397" s="3">
        <v>3</v>
      </c>
      <c r="D1397" s="3" t="s">
        <v>126</v>
      </c>
      <c r="E1397" s="3">
        <v>4</v>
      </c>
      <c r="F1397" s="3">
        <v>6872</v>
      </c>
      <c r="G1397" s="3">
        <v>13.744945652260901</v>
      </c>
      <c r="H1397" s="3">
        <v>10.4733185877935</v>
      </c>
      <c r="I1397" s="3">
        <v>10.225691123511499</v>
      </c>
      <c r="J1397" s="3">
        <v>10.720946052075501</v>
      </c>
      <c r="K1397" s="3">
        <v>1.33276277227713</v>
      </c>
      <c r="L1397" s="3">
        <v>300.09471116156402</v>
      </c>
      <c r="M1397" s="6" t="s">
        <v>100</v>
      </c>
      <c r="N1397" s="6" t="s">
        <v>173</v>
      </c>
    </row>
    <row r="1398" spans="1:14" x14ac:dyDescent="0.2">
      <c r="A1398" s="5" t="str">
        <f t="shared" si="22"/>
        <v>UpperGI - Oesophagus32001-20055</v>
      </c>
      <c r="B1398" s="3" t="s">
        <v>47</v>
      </c>
      <c r="C1398" s="3">
        <v>3</v>
      </c>
      <c r="D1398" s="3" t="s">
        <v>126</v>
      </c>
      <c r="E1398" s="3">
        <v>5</v>
      </c>
      <c r="F1398" s="3">
        <v>6152</v>
      </c>
      <c r="G1398" s="3">
        <v>12.2731666144412</v>
      </c>
      <c r="H1398" s="3">
        <v>11.369263997922801</v>
      </c>
      <c r="I1398" s="3">
        <v>11.0851580938356</v>
      </c>
      <c r="J1398" s="3">
        <v>11.653369902010001</v>
      </c>
      <c r="K1398" s="3">
        <v>1.4467746471765199</v>
      </c>
      <c r="L1398" s="3">
        <v>326.524328591928</v>
      </c>
      <c r="M1398" s="6" t="s">
        <v>100</v>
      </c>
      <c r="N1398" s="6" t="s">
        <v>173</v>
      </c>
    </row>
    <row r="1399" spans="1:14" x14ac:dyDescent="0.2">
      <c r="A1399" s="5" t="str">
        <f t="shared" si="22"/>
        <v>UpperGI - Oesophagus32001-20056</v>
      </c>
      <c r="B1399" s="3" t="s">
        <v>47</v>
      </c>
      <c r="C1399" s="3">
        <v>3</v>
      </c>
      <c r="D1399" s="3" t="s">
        <v>126</v>
      </c>
      <c r="E1399" s="3">
        <v>6</v>
      </c>
      <c r="F1399" s="3">
        <v>31422</v>
      </c>
      <c r="G1399" s="3">
        <v>12.5925088734868</v>
      </c>
      <c r="H1399" s="3">
        <v>9.3798819535543601</v>
      </c>
      <c r="I1399" s="3">
        <v>9.2761681570870707</v>
      </c>
      <c r="J1399" s="3">
        <v>9.4835957500216495</v>
      </c>
      <c r="K1399" s="3">
        <v>0</v>
      </c>
      <c r="L1399" s="3">
        <v>886.00841340421607</v>
      </c>
      <c r="M1399" s="6" t="s">
        <v>100</v>
      </c>
      <c r="N1399" s="6" t="s">
        <v>173</v>
      </c>
    </row>
    <row r="1400" spans="1:14" x14ac:dyDescent="0.2">
      <c r="A1400" s="5" t="str">
        <f t="shared" si="22"/>
        <v>UpperGI - Oesophagus32006-20101</v>
      </c>
      <c r="B1400" s="3" t="s">
        <v>48</v>
      </c>
      <c r="C1400" s="3">
        <v>3</v>
      </c>
      <c r="D1400" s="3" t="s">
        <v>126</v>
      </c>
      <c r="E1400" s="3">
        <v>1</v>
      </c>
      <c r="F1400" s="3">
        <v>5791</v>
      </c>
      <c r="G1400" s="3">
        <v>11.252641485207199</v>
      </c>
      <c r="H1400" s="3">
        <v>7.6183583063034703</v>
      </c>
      <c r="I1400" s="3">
        <v>7.4221394755756904</v>
      </c>
      <c r="J1400" s="3">
        <v>7.8145771370312502</v>
      </c>
      <c r="K1400" s="3">
        <v>1</v>
      </c>
      <c r="L1400" s="3">
        <v>0</v>
      </c>
      <c r="M1400" s="6" t="s">
        <v>100</v>
      </c>
      <c r="N1400" s="6" t="s">
        <v>173</v>
      </c>
    </row>
    <row r="1401" spans="1:14" x14ac:dyDescent="0.2">
      <c r="A1401" s="5" t="str">
        <f t="shared" si="22"/>
        <v>UpperGI - Oesophagus32006-20102</v>
      </c>
      <c r="B1401" s="3" t="s">
        <v>48</v>
      </c>
      <c r="C1401" s="3">
        <v>3</v>
      </c>
      <c r="D1401" s="3" t="s">
        <v>126</v>
      </c>
      <c r="E1401" s="3">
        <v>2</v>
      </c>
      <c r="F1401" s="3">
        <v>7133</v>
      </c>
      <c r="G1401" s="3">
        <v>13.856245599262801</v>
      </c>
      <c r="H1401" s="3">
        <v>8.8662307895846908</v>
      </c>
      <c r="I1401" s="3">
        <v>8.6604717182025599</v>
      </c>
      <c r="J1401" s="3">
        <v>9.0719898609668199</v>
      </c>
      <c r="K1401" s="3">
        <v>1.16379808261955</v>
      </c>
      <c r="L1401" s="3">
        <v>183.765345546888</v>
      </c>
      <c r="M1401" s="6" t="s">
        <v>100</v>
      </c>
      <c r="N1401" s="6" t="s">
        <v>173</v>
      </c>
    </row>
    <row r="1402" spans="1:14" x14ac:dyDescent="0.2">
      <c r="A1402" s="5" t="str">
        <f t="shared" si="22"/>
        <v>UpperGI - Oesophagus32006-20103</v>
      </c>
      <c r="B1402" s="3" t="s">
        <v>48</v>
      </c>
      <c r="C1402" s="3">
        <v>3</v>
      </c>
      <c r="D1402" s="3" t="s">
        <v>126</v>
      </c>
      <c r="E1402" s="3">
        <v>3</v>
      </c>
      <c r="F1402" s="3">
        <v>7250</v>
      </c>
      <c r="G1402" s="3">
        <v>14.0861951964675</v>
      </c>
      <c r="H1402" s="3">
        <v>9.4977332578919604</v>
      </c>
      <c r="I1402" s="3">
        <v>9.2791046263551795</v>
      </c>
      <c r="J1402" s="3">
        <v>9.7163618894287396</v>
      </c>
      <c r="K1402" s="3">
        <v>1.24669028103253</v>
      </c>
      <c r="L1402" s="3">
        <v>261.606849669464</v>
      </c>
      <c r="M1402" s="6" t="s">
        <v>100</v>
      </c>
      <c r="N1402" s="6" t="s">
        <v>173</v>
      </c>
    </row>
    <row r="1403" spans="1:14" x14ac:dyDescent="0.2">
      <c r="A1403" s="5" t="str">
        <f t="shared" si="22"/>
        <v>UpperGI - Oesophagus32006-20104</v>
      </c>
      <c r="B1403" s="3" t="s">
        <v>48</v>
      </c>
      <c r="C1403" s="3">
        <v>3</v>
      </c>
      <c r="D1403" s="3" t="s">
        <v>126</v>
      </c>
      <c r="E1403" s="3">
        <v>4</v>
      </c>
      <c r="F1403" s="3">
        <v>7161</v>
      </c>
      <c r="G1403" s="3">
        <v>13.907835506721501</v>
      </c>
      <c r="H1403" s="3">
        <v>10.822811717805299</v>
      </c>
      <c r="I1403" s="3">
        <v>10.572137690927701</v>
      </c>
      <c r="J1403" s="3">
        <v>11.0734857446829</v>
      </c>
      <c r="K1403" s="3">
        <v>1.4206225649495099</v>
      </c>
      <c r="L1403" s="3">
        <v>367.85516732259202</v>
      </c>
      <c r="M1403" s="6" t="s">
        <v>100</v>
      </c>
      <c r="N1403" s="6" t="s">
        <v>173</v>
      </c>
    </row>
    <row r="1404" spans="1:14" x14ac:dyDescent="0.2">
      <c r="A1404" s="5" t="str">
        <f t="shared" si="22"/>
        <v>UpperGI - Oesophagus32006-20105</v>
      </c>
      <c r="B1404" s="3" t="s">
        <v>48</v>
      </c>
      <c r="C1404" s="3">
        <v>3</v>
      </c>
      <c r="D1404" s="3" t="s">
        <v>126</v>
      </c>
      <c r="E1404" s="3">
        <v>5</v>
      </c>
      <c r="F1404" s="3">
        <v>6348</v>
      </c>
      <c r="G1404" s="3">
        <v>12.3313254653856</v>
      </c>
      <c r="H1404" s="3">
        <v>11.818013246937401</v>
      </c>
      <c r="I1404" s="3">
        <v>11.527288444032299</v>
      </c>
      <c r="J1404" s="3">
        <v>12.108738049842501</v>
      </c>
      <c r="K1404" s="3">
        <v>1.55125458422704</v>
      </c>
      <c r="L1404" s="3">
        <v>394.71766861373999</v>
      </c>
      <c r="M1404" s="6" t="s">
        <v>100</v>
      </c>
      <c r="N1404" s="6" t="s">
        <v>173</v>
      </c>
    </row>
    <row r="1405" spans="1:14" x14ac:dyDescent="0.2">
      <c r="A1405" s="5" t="str">
        <f t="shared" si="22"/>
        <v>UpperGI - Oesophagus32006-20106</v>
      </c>
      <c r="B1405" s="3" t="s">
        <v>48</v>
      </c>
      <c r="C1405" s="3">
        <v>3</v>
      </c>
      <c r="D1405" s="3" t="s">
        <v>126</v>
      </c>
      <c r="E1405" s="3">
        <v>6</v>
      </c>
      <c r="F1405" s="3">
        <v>33683</v>
      </c>
      <c r="G1405" s="3">
        <v>13.0869514022278</v>
      </c>
      <c r="H1405" s="3">
        <v>9.5580607755453908</v>
      </c>
      <c r="I1405" s="3">
        <v>9.4559855198729501</v>
      </c>
      <c r="J1405" s="3">
        <v>9.6601360312178404</v>
      </c>
      <c r="K1405" s="3">
        <v>0</v>
      </c>
      <c r="L1405" s="3">
        <v>1207.9450311526839</v>
      </c>
      <c r="M1405" s="6" t="s">
        <v>100</v>
      </c>
      <c r="N1405" s="6" t="s">
        <v>173</v>
      </c>
    </row>
    <row r="1406" spans="1:14" x14ac:dyDescent="0.2">
      <c r="A1406" s="5" t="str">
        <f t="shared" si="22"/>
        <v>Gynae - Ovary11996-20001</v>
      </c>
      <c r="B1406" s="3" t="s">
        <v>43</v>
      </c>
      <c r="C1406" s="3">
        <v>1</v>
      </c>
      <c r="D1406" s="3" t="s">
        <v>139</v>
      </c>
      <c r="E1406" s="3">
        <v>1</v>
      </c>
      <c r="F1406" s="3">
        <v>0</v>
      </c>
      <c r="G1406" s="3">
        <v>0</v>
      </c>
      <c r="H1406" s="3">
        <v>0</v>
      </c>
      <c r="I1406" s="3">
        <v>0</v>
      </c>
      <c r="J1406" s="3">
        <v>0</v>
      </c>
      <c r="K1406" s="3">
        <v>0</v>
      </c>
      <c r="L1406" s="3">
        <v>0</v>
      </c>
      <c r="M1406" s="6" t="s">
        <v>154</v>
      </c>
      <c r="N1406" s="6" t="s">
        <v>186</v>
      </c>
    </row>
    <row r="1407" spans="1:14" x14ac:dyDescent="0.2">
      <c r="A1407" s="5" t="str">
        <f t="shared" si="22"/>
        <v>Gynae - Ovary11996-20002</v>
      </c>
      <c r="B1407" s="3" t="s">
        <v>43</v>
      </c>
      <c r="C1407" s="3">
        <v>1</v>
      </c>
      <c r="D1407" s="3" t="s">
        <v>139</v>
      </c>
      <c r="E1407" s="3">
        <v>2</v>
      </c>
      <c r="F1407" s="3">
        <v>0</v>
      </c>
      <c r="G1407" s="3">
        <v>0</v>
      </c>
      <c r="H1407" s="3">
        <v>0</v>
      </c>
      <c r="I1407" s="3">
        <v>0</v>
      </c>
      <c r="J1407" s="3">
        <v>0</v>
      </c>
      <c r="K1407" s="3">
        <v>0</v>
      </c>
      <c r="L1407" s="3">
        <v>0</v>
      </c>
      <c r="M1407" s="6" t="s">
        <v>154</v>
      </c>
      <c r="N1407" s="6" t="s">
        <v>186</v>
      </c>
    </row>
    <row r="1408" spans="1:14" x14ac:dyDescent="0.2">
      <c r="A1408" s="5" t="str">
        <f t="shared" si="22"/>
        <v>Gynae - Ovary11996-20003</v>
      </c>
      <c r="B1408" s="3" t="s">
        <v>43</v>
      </c>
      <c r="C1408" s="3">
        <v>1</v>
      </c>
      <c r="D1408" s="3" t="s">
        <v>139</v>
      </c>
      <c r="E1408" s="3">
        <v>3</v>
      </c>
      <c r="F1408" s="3">
        <v>0</v>
      </c>
      <c r="G1408" s="3">
        <v>0</v>
      </c>
      <c r="H1408" s="3">
        <v>0</v>
      </c>
      <c r="I1408" s="3">
        <v>0</v>
      </c>
      <c r="J1408" s="3">
        <v>0</v>
      </c>
      <c r="K1408" s="3">
        <v>0</v>
      </c>
      <c r="L1408" s="3">
        <v>0</v>
      </c>
      <c r="M1408" s="6" t="s">
        <v>154</v>
      </c>
      <c r="N1408" s="6" t="s">
        <v>186</v>
      </c>
    </row>
    <row r="1409" spans="1:14" x14ac:dyDescent="0.2">
      <c r="A1409" s="5" t="str">
        <f t="shared" si="22"/>
        <v>Gynae - Ovary11996-20004</v>
      </c>
      <c r="B1409" s="3" t="s">
        <v>43</v>
      </c>
      <c r="C1409" s="3">
        <v>1</v>
      </c>
      <c r="D1409" s="3" t="s">
        <v>139</v>
      </c>
      <c r="E1409" s="3">
        <v>4</v>
      </c>
      <c r="F1409" s="3">
        <v>0</v>
      </c>
      <c r="G1409" s="3">
        <v>0</v>
      </c>
      <c r="H1409" s="3">
        <v>0</v>
      </c>
      <c r="I1409" s="3">
        <v>0</v>
      </c>
      <c r="J1409" s="3">
        <v>0</v>
      </c>
      <c r="K1409" s="3">
        <v>0</v>
      </c>
      <c r="L1409" s="3">
        <v>0</v>
      </c>
      <c r="M1409" s="6" t="s">
        <v>154</v>
      </c>
      <c r="N1409" s="6" t="s">
        <v>186</v>
      </c>
    </row>
    <row r="1410" spans="1:14" x14ac:dyDescent="0.2">
      <c r="A1410" s="5" t="str">
        <f t="shared" si="22"/>
        <v>Gynae - Ovary11996-20005</v>
      </c>
      <c r="B1410" s="3" t="s">
        <v>43</v>
      </c>
      <c r="C1410" s="3">
        <v>1</v>
      </c>
      <c r="D1410" s="3" t="s">
        <v>139</v>
      </c>
      <c r="E1410" s="3">
        <v>5</v>
      </c>
      <c r="F1410" s="3">
        <v>0</v>
      </c>
      <c r="G1410" s="3">
        <v>0</v>
      </c>
      <c r="H1410" s="3">
        <v>0</v>
      </c>
      <c r="I1410" s="3">
        <v>0</v>
      </c>
      <c r="J1410" s="3">
        <v>0</v>
      </c>
      <c r="K1410" s="3">
        <v>0</v>
      </c>
      <c r="L1410" s="3">
        <v>0</v>
      </c>
      <c r="M1410" s="6" t="s">
        <v>154</v>
      </c>
      <c r="N1410" s="6" t="s">
        <v>186</v>
      </c>
    </row>
    <row r="1411" spans="1:14" x14ac:dyDescent="0.2">
      <c r="A1411" s="5" t="str">
        <f t="shared" si="22"/>
        <v>Gynae - Ovary11996-20006</v>
      </c>
      <c r="B1411" s="3" t="s">
        <v>43</v>
      </c>
      <c r="C1411" s="3">
        <v>1</v>
      </c>
      <c r="D1411" s="3" t="s">
        <v>139</v>
      </c>
      <c r="E1411" s="3">
        <v>6</v>
      </c>
      <c r="F1411" s="3">
        <v>0</v>
      </c>
      <c r="G1411" s="3">
        <v>0</v>
      </c>
      <c r="H1411" s="3">
        <v>0</v>
      </c>
      <c r="I1411" s="3">
        <v>0</v>
      </c>
      <c r="J1411" s="3">
        <v>0</v>
      </c>
      <c r="K1411" s="3">
        <v>0</v>
      </c>
      <c r="L1411" s="3">
        <v>0</v>
      </c>
      <c r="M1411" s="6" t="s">
        <v>154</v>
      </c>
      <c r="N1411" s="6" t="s">
        <v>186</v>
      </c>
    </row>
    <row r="1412" spans="1:14" x14ac:dyDescent="0.2">
      <c r="A1412" s="5" t="str">
        <f t="shared" si="22"/>
        <v>Gynae - Ovary12001-20051</v>
      </c>
      <c r="B1412" s="3" t="s">
        <v>47</v>
      </c>
      <c r="C1412" s="3">
        <v>1</v>
      </c>
      <c r="D1412" s="3" t="s">
        <v>139</v>
      </c>
      <c r="E1412" s="3">
        <v>1</v>
      </c>
      <c r="F1412" s="3">
        <v>0</v>
      </c>
      <c r="G1412" s="3">
        <v>0</v>
      </c>
      <c r="H1412" s="3">
        <v>0</v>
      </c>
      <c r="I1412" s="3">
        <v>0</v>
      </c>
      <c r="J1412" s="3">
        <v>0</v>
      </c>
      <c r="K1412" s="3">
        <v>0</v>
      </c>
      <c r="L1412" s="3">
        <v>0</v>
      </c>
      <c r="M1412" s="6" t="s">
        <v>154</v>
      </c>
      <c r="N1412" s="6" t="s">
        <v>186</v>
      </c>
    </row>
    <row r="1413" spans="1:14" x14ac:dyDescent="0.2">
      <c r="A1413" s="5" t="str">
        <f t="shared" si="22"/>
        <v>Gynae - Ovary12001-20052</v>
      </c>
      <c r="B1413" s="3" t="s">
        <v>47</v>
      </c>
      <c r="C1413" s="3">
        <v>1</v>
      </c>
      <c r="D1413" s="3" t="s">
        <v>139</v>
      </c>
      <c r="E1413" s="3">
        <v>2</v>
      </c>
      <c r="F1413" s="3">
        <v>0</v>
      </c>
      <c r="G1413" s="3">
        <v>0</v>
      </c>
      <c r="H1413" s="3">
        <v>0</v>
      </c>
      <c r="I1413" s="3">
        <v>0</v>
      </c>
      <c r="J1413" s="3">
        <v>0</v>
      </c>
      <c r="K1413" s="3">
        <v>0</v>
      </c>
      <c r="L1413" s="3">
        <v>0</v>
      </c>
      <c r="M1413" s="6" t="s">
        <v>154</v>
      </c>
      <c r="N1413" s="6" t="s">
        <v>186</v>
      </c>
    </row>
    <row r="1414" spans="1:14" x14ac:dyDescent="0.2">
      <c r="A1414" s="5" t="str">
        <f t="shared" si="22"/>
        <v>Gynae - Ovary12001-20053</v>
      </c>
      <c r="B1414" s="3" t="s">
        <v>47</v>
      </c>
      <c r="C1414" s="3">
        <v>1</v>
      </c>
      <c r="D1414" s="3" t="s">
        <v>139</v>
      </c>
      <c r="E1414" s="3">
        <v>3</v>
      </c>
      <c r="F1414" s="3">
        <v>0</v>
      </c>
      <c r="G1414" s="3">
        <v>0</v>
      </c>
      <c r="H1414" s="3">
        <v>0</v>
      </c>
      <c r="I1414" s="3">
        <v>0</v>
      </c>
      <c r="J1414" s="3">
        <v>0</v>
      </c>
      <c r="K1414" s="3">
        <v>0</v>
      </c>
      <c r="L1414" s="3">
        <v>0</v>
      </c>
      <c r="M1414" s="6" t="s">
        <v>154</v>
      </c>
      <c r="N1414" s="6" t="s">
        <v>186</v>
      </c>
    </row>
    <row r="1415" spans="1:14" x14ac:dyDescent="0.2">
      <c r="A1415" s="5" t="str">
        <f t="shared" si="22"/>
        <v>Gynae - Ovary12001-20054</v>
      </c>
      <c r="B1415" s="3" t="s">
        <v>47</v>
      </c>
      <c r="C1415" s="3">
        <v>1</v>
      </c>
      <c r="D1415" s="3" t="s">
        <v>139</v>
      </c>
      <c r="E1415" s="3">
        <v>4</v>
      </c>
      <c r="F1415" s="3">
        <v>0</v>
      </c>
      <c r="G1415" s="3">
        <v>0</v>
      </c>
      <c r="H1415" s="3">
        <v>0</v>
      </c>
      <c r="I1415" s="3">
        <v>0</v>
      </c>
      <c r="J1415" s="3">
        <v>0</v>
      </c>
      <c r="K1415" s="3">
        <v>0</v>
      </c>
      <c r="L1415" s="3">
        <v>0</v>
      </c>
      <c r="M1415" s="6" t="s">
        <v>154</v>
      </c>
      <c r="N1415" s="6" t="s">
        <v>186</v>
      </c>
    </row>
    <row r="1416" spans="1:14" x14ac:dyDescent="0.2">
      <c r="A1416" s="5" t="str">
        <f t="shared" si="22"/>
        <v>Gynae - Ovary12001-20055</v>
      </c>
      <c r="B1416" s="3" t="s">
        <v>47</v>
      </c>
      <c r="C1416" s="3">
        <v>1</v>
      </c>
      <c r="D1416" s="3" t="s">
        <v>139</v>
      </c>
      <c r="E1416" s="3">
        <v>5</v>
      </c>
      <c r="F1416" s="3">
        <v>0</v>
      </c>
      <c r="G1416" s="3">
        <v>0</v>
      </c>
      <c r="H1416" s="3">
        <v>0</v>
      </c>
      <c r="I1416" s="3">
        <v>0</v>
      </c>
      <c r="J1416" s="3">
        <v>0</v>
      </c>
      <c r="K1416" s="3">
        <v>0</v>
      </c>
      <c r="L1416" s="3">
        <v>0</v>
      </c>
      <c r="M1416" s="6" t="s">
        <v>154</v>
      </c>
      <c r="N1416" s="6" t="s">
        <v>186</v>
      </c>
    </row>
    <row r="1417" spans="1:14" x14ac:dyDescent="0.2">
      <c r="A1417" s="5" t="str">
        <f t="shared" si="22"/>
        <v>Gynae - Ovary12001-20056</v>
      </c>
      <c r="B1417" s="3" t="s">
        <v>47</v>
      </c>
      <c r="C1417" s="3">
        <v>1</v>
      </c>
      <c r="D1417" s="3" t="s">
        <v>139</v>
      </c>
      <c r="E1417" s="3">
        <v>6</v>
      </c>
      <c r="F1417" s="3">
        <v>0</v>
      </c>
      <c r="G1417" s="3">
        <v>0</v>
      </c>
      <c r="H1417" s="3">
        <v>0</v>
      </c>
      <c r="I1417" s="3">
        <v>0</v>
      </c>
      <c r="J1417" s="3">
        <v>0</v>
      </c>
      <c r="K1417" s="3">
        <v>0</v>
      </c>
      <c r="L1417" s="3">
        <v>0</v>
      </c>
      <c r="M1417" s="6" t="s">
        <v>154</v>
      </c>
      <c r="N1417" s="6" t="s">
        <v>186</v>
      </c>
    </row>
    <row r="1418" spans="1:14" x14ac:dyDescent="0.2">
      <c r="A1418" s="5" t="str">
        <f t="shared" si="22"/>
        <v>Gynae - Ovary12006-20101</v>
      </c>
      <c r="B1418" s="3" t="s">
        <v>48</v>
      </c>
      <c r="C1418" s="3">
        <v>1</v>
      </c>
      <c r="D1418" s="3" t="s">
        <v>139</v>
      </c>
      <c r="E1418" s="3">
        <v>1</v>
      </c>
      <c r="F1418" s="3">
        <v>0</v>
      </c>
      <c r="G1418" s="3">
        <v>0</v>
      </c>
      <c r="H1418" s="3">
        <v>0</v>
      </c>
      <c r="I1418" s="3">
        <v>0</v>
      </c>
      <c r="J1418" s="3">
        <v>0</v>
      </c>
      <c r="K1418" s="3">
        <v>0</v>
      </c>
      <c r="L1418" s="3">
        <v>0</v>
      </c>
      <c r="M1418" s="6" t="s">
        <v>154</v>
      </c>
      <c r="N1418" s="6" t="s">
        <v>186</v>
      </c>
    </row>
    <row r="1419" spans="1:14" x14ac:dyDescent="0.2">
      <c r="A1419" s="5" t="str">
        <f t="shared" si="22"/>
        <v>Gynae - Ovary12006-20102</v>
      </c>
      <c r="B1419" s="3" t="s">
        <v>48</v>
      </c>
      <c r="C1419" s="3">
        <v>1</v>
      </c>
      <c r="D1419" s="3" t="s">
        <v>139</v>
      </c>
      <c r="E1419" s="3">
        <v>2</v>
      </c>
      <c r="F1419" s="3">
        <v>0</v>
      </c>
      <c r="G1419" s="3">
        <v>0</v>
      </c>
      <c r="H1419" s="3">
        <v>0</v>
      </c>
      <c r="I1419" s="3">
        <v>0</v>
      </c>
      <c r="J1419" s="3">
        <v>0</v>
      </c>
      <c r="K1419" s="3">
        <v>0</v>
      </c>
      <c r="L1419" s="3">
        <v>0</v>
      </c>
      <c r="M1419" s="6" t="s">
        <v>154</v>
      </c>
      <c r="N1419" s="6" t="s">
        <v>186</v>
      </c>
    </row>
    <row r="1420" spans="1:14" x14ac:dyDescent="0.2">
      <c r="A1420" s="5" t="str">
        <f t="shared" si="22"/>
        <v>Gynae - Ovary12006-20103</v>
      </c>
      <c r="B1420" s="3" t="s">
        <v>48</v>
      </c>
      <c r="C1420" s="3">
        <v>1</v>
      </c>
      <c r="D1420" s="3" t="s">
        <v>139</v>
      </c>
      <c r="E1420" s="3">
        <v>3</v>
      </c>
      <c r="F1420" s="3">
        <v>0</v>
      </c>
      <c r="G1420" s="3">
        <v>0</v>
      </c>
      <c r="H1420" s="3">
        <v>0</v>
      </c>
      <c r="I1420" s="3">
        <v>0</v>
      </c>
      <c r="J1420" s="3">
        <v>0</v>
      </c>
      <c r="K1420" s="3">
        <v>0</v>
      </c>
      <c r="L1420" s="3">
        <v>0</v>
      </c>
      <c r="M1420" s="6" t="s">
        <v>154</v>
      </c>
      <c r="N1420" s="6" t="s">
        <v>186</v>
      </c>
    </row>
    <row r="1421" spans="1:14" x14ac:dyDescent="0.2">
      <c r="A1421" s="5" t="str">
        <f t="shared" si="22"/>
        <v>Gynae - Ovary12006-20104</v>
      </c>
      <c r="B1421" s="3" t="s">
        <v>48</v>
      </c>
      <c r="C1421" s="3">
        <v>1</v>
      </c>
      <c r="D1421" s="3" t="s">
        <v>139</v>
      </c>
      <c r="E1421" s="3">
        <v>4</v>
      </c>
      <c r="F1421" s="3">
        <v>0</v>
      </c>
      <c r="G1421" s="3">
        <v>0</v>
      </c>
      <c r="H1421" s="3">
        <v>0</v>
      </c>
      <c r="I1421" s="3">
        <v>0</v>
      </c>
      <c r="J1421" s="3">
        <v>0</v>
      </c>
      <c r="K1421" s="3">
        <v>0</v>
      </c>
      <c r="L1421" s="3">
        <v>0</v>
      </c>
      <c r="M1421" s="6" t="s">
        <v>154</v>
      </c>
      <c r="N1421" s="6" t="s">
        <v>186</v>
      </c>
    </row>
    <row r="1422" spans="1:14" x14ac:dyDescent="0.2">
      <c r="A1422" s="5" t="str">
        <f t="shared" si="22"/>
        <v>Gynae - Ovary12006-20105</v>
      </c>
      <c r="B1422" s="3" t="s">
        <v>48</v>
      </c>
      <c r="C1422" s="3">
        <v>1</v>
      </c>
      <c r="D1422" s="3" t="s">
        <v>139</v>
      </c>
      <c r="E1422" s="3">
        <v>5</v>
      </c>
      <c r="F1422" s="3">
        <v>0</v>
      </c>
      <c r="G1422" s="3">
        <v>0</v>
      </c>
      <c r="H1422" s="3">
        <v>0</v>
      </c>
      <c r="I1422" s="3">
        <v>0</v>
      </c>
      <c r="J1422" s="3">
        <v>0</v>
      </c>
      <c r="K1422" s="3">
        <v>0</v>
      </c>
      <c r="L1422" s="3">
        <v>0</v>
      </c>
      <c r="M1422" s="6" t="s">
        <v>154</v>
      </c>
      <c r="N1422" s="6" t="s">
        <v>186</v>
      </c>
    </row>
    <row r="1423" spans="1:14" x14ac:dyDescent="0.2">
      <c r="A1423" s="5" t="str">
        <f t="shared" si="22"/>
        <v>Gynae - Ovary12006-20106</v>
      </c>
      <c r="B1423" s="3" t="s">
        <v>48</v>
      </c>
      <c r="C1423" s="3">
        <v>1</v>
      </c>
      <c r="D1423" s="3" t="s">
        <v>139</v>
      </c>
      <c r="E1423" s="3">
        <v>6</v>
      </c>
      <c r="F1423" s="3">
        <v>0</v>
      </c>
      <c r="G1423" s="3">
        <v>0</v>
      </c>
      <c r="H1423" s="3">
        <v>0</v>
      </c>
      <c r="I1423" s="3">
        <v>0</v>
      </c>
      <c r="J1423" s="3">
        <v>0</v>
      </c>
      <c r="K1423" s="3">
        <v>0</v>
      </c>
      <c r="L1423" s="3">
        <v>0</v>
      </c>
      <c r="M1423" s="6" t="s">
        <v>154</v>
      </c>
      <c r="N1423" s="6" t="s">
        <v>186</v>
      </c>
    </row>
    <row r="1424" spans="1:14" x14ac:dyDescent="0.2">
      <c r="A1424" s="5" t="str">
        <f t="shared" si="22"/>
        <v>Gynae - Ovary21996-20001</v>
      </c>
      <c r="B1424" s="3" t="s">
        <v>43</v>
      </c>
      <c r="C1424" s="3">
        <v>2</v>
      </c>
      <c r="D1424" s="3" t="s">
        <v>139</v>
      </c>
      <c r="E1424" s="3">
        <v>1</v>
      </c>
      <c r="F1424" s="3">
        <v>5720</v>
      </c>
      <c r="G1424" s="3">
        <v>23.337616112290199</v>
      </c>
      <c r="H1424" s="3">
        <v>19.1980875952157</v>
      </c>
      <c r="I1424" s="3">
        <v>18.700561315031301</v>
      </c>
      <c r="J1424" s="3">
        <v>19.695613875400099</v>
      </c>
      <c r="K1424" s="3">
        <v>1</v>
      </c>
      <c r="L1424" s="3">
        <v>0</v>
      </c>
      <c r="M1424" s="6" t="s">
        <v>154</v>
      </c>
      <c r="N1424" s="6" t="s">
        <v>186</v>
      </c>
    </row>
    <row r="1425" spans="1:14" x14ac:dyDescent="0.2">
      <c r="A1425" s="5" t="str">
        <f t="shared" si="22"/>
        <v>Gynae - Ovary21996-20002</v>
      </c>
      <c r="B1425" s="3" t="s">
        <v>43</v>
      </c>
      <c r="C1425" s="3">
        <v>2</v>
      </c>
      <c r="D1425" s="3" t="s">
        <v>139</v>
      </c>
      <c r="E1425" s="3">
        <v>2</v>
      </c>
      <c r="F1425" s="3">
        <v>6216</v>
      </c>
      <c r="G1425" s="3">
        <v>25.021158899896601</v>
      </c>
      <c r="H1425" s="3">
        <v>19.8393492353444</v>
      </c>
      <c r="I1425" s="3">
        <v>19.346143644599</v>
      </c>
      <c r="J1425" s="3">
        <v>20.332554826089801</v>
      </c>
      <c r="K1425" s="3">
        <v>1.0334023707803299</v>
      </c>
      <c r="L1425" s="3">
        <v>54.166071951239999</v>
      </c>
      <c r="M1425" s="6" t="s">
        <v>154</v>
      </c>
      <c r="N1425" s="6" t="s">
        <v>186</v>
      </c>
    </row>
    <row r="1426" spans="1:14" x14ac:dyDescent="0.2">
      <c r="A1426" s="5" t="str">
        <f t="shared" si="22"/>
        <v>Gynae - Ovary21996-20003</v>
      </c>
      <c r="B1426" s="3" t="s">
        <v>43</v>
      </c>
      <c r="C1426" s="3">
        <v>2</v>
      </c>
      <c r="D1426" s="3" t="s">
        <v>139</v>
      </c>
      <c r="E1426" s="3">
        <v>3</v>
      </c>
      <c r="F1426" s="3">
        <v>6158</v>
      </c>
      <c r="G1426" s="3">
        <v>24.6486486832666</v>
      </c>
      <c r="H1426" s="3">
        <v>19.5834320959232</v>
      </c>
      <c r="I1426" s="3">
        <v>19.094301267968401</v>
      </c>
      <c r="J1426" s="3">
        <v>20.072562923877999</v>
      </c>
      <c r="K1426" s="3">
        <v>1.0200720253408699</v>
      </c>
      <c r="L1426" s="3">
        <v>56.091285849545997</v>
      </c>
      <c r="M1426" s="6" t="s">
        <v>154</v>
      </c>
      <c r="N1426" s="6" t="s">
        <v>186</v>
      </c>
    </row>
    <row r="1427" spans="1:14" x14ac:dyDescent="0.2">
      <c r="A1427" s="5" t="str">
        <f t="shared" si="22"/>
        <v>Gynae - Ovary21996-20004</v>
      </c>
      <c r="B1427" s="3" t="s">
        <v>43</v>
      </c>
      <c r="C1427" s="3">
        <v>2</v>
      </c>
      <c r="D1427" s="3" t="s">
        <v>139</v>
      </c>
      <c r="E1427" s="3">
        <v>4</v>
      </c>
      <c r="F1427" s="3">
        <v>5680</v>
      </c>
      <c r="G1427" s="3">
        <v>22.550026917109601</v>
      </c>
      <c r="H1427" s="3">
        <v>18.824983618931199</v>
      </c>
      <c r="I1427" s="3">
        <v>18.3354116875418</v>
      </c>
      <c r="J1427" s="3">
        <v>19.314555550320598</v>
      </c>
      <c r="K1427" s="3">
        <v>0.98056556547968199</v>
      </c>
      <c r="L1427" s="3">
        <v>9.9100196196999804</v>
      </c>
      <c r="M1427" s="6" t="s">
        <v>154</v>
      </c>
      <c r="N1427" s="6" t="s">
        <v>186</v>
      </c>
    </row>
    <row r="1428" spans="1:14" x14ac:dyDescent="0.2">
      <c r="A1428" s="5" t="str">
        <f t="shared" si="22"/>
        <v>Gynae - Ovary21996-20005</v>
      </c>
      <c r="B1428" s="3" t="s">
        <v>43</v>
      </c>
      <c r="C1428" s="3">
        <v>2</v>
      </c>
      <c r="D1428" s="3" t="s">
        <v>139</v>
      </c>
      <c r="E1428" s="3">
        <v>5</v>
      </c>
      <c r="F1428" s="3">
        <v>5079</v>
      </c>
      <c r="G1428" s="3">
        <v>19.797091312651201</v>
      </c>
      <c r="H1428" s="3">
        <v>18.150308773972299</v>
      </c>
      <c r="I1428" s="3">
        <v>17.651135893436301</v>
      </c>
      <c r="J1428" s="3">
        <v>18.6494816545083</v>
      </c>
      <c r="K1428" s="3">
        <v>0.94542275025849298</v>
      </c>
      <c r="L1428" s="3">
        <v>-33.429764952185998</v>
      </c>
      <c r="M1428" s="6" t="s">
        <v>154</v>
      </c>
      <c r="N1428" s="6" t="s">
        <v>186</v>
      </c>
    </row>
    <row r="1429" spans="1:14" x14ac:dyDescent="0.2">
      <c r="A1429" s="5" t="str">
        <f t="shared" si="22"/>
        <v>Gynae - Ovary21996-20006</v>
      </c>
      <c r="B1429" s="3" t="s">
        <v>43</v>
      </c>
      <c r="C1429" s="3">
        <v>2</v>
      </c>
      <c r="D1429" s="3" t="s">
        <v>139</v>
      </c>
      <c r="E1429" s="3">
        <v>6</v>
      </c>
      <c r="F1429" s="3">
        <v>28853</v>
      </c>
      <c r="G1429" s="3">
        <v>23.0492829746163</v>
      </c>
      <c r="H1429" s="3">
        <v>19.158149249743101</v>
      </c>
      <c r="I1429" s="3">
        <v>18.9370872289348</v>
      </c>
      <c r="J1429" s="3">
        <v>19.379211270551401</v>
      </c>
      <c r="K1429" s="3">
        <v>0</v>
      </c>
      <c r="L1429" s="3">
        <v>86.737612468299972</v>
      </c>
      <c r="M1429" s="6" t="s">
        <v>154</v>
      </c>
      <c r="N1429" s="6" t="s">
        <v>186</v>
      </c>
    </row>
    <row r="1430" spans="1:14" x14ac:dyDescent="0.2">
      <c r="A1430" s="5" t="str">
        <f t="shared" si="22"/>
        <v>Gynae - Ovary22001-20051</v>
      </c>
      <c r="B1430" s="3" t="s">
        <v>47</v>
      </c>
      <c r="C1430" s="3">
        <v>2</v>
      </c>
      <c r="D1430" s="3" t="s">
        <v>139</v>
      </c>
      <c r="E1430" s="3">
        <v>1</v>
      </c>
      <c r="F1430" s="3">
        <v>5877</v>
      </c>
      <c r="G1430" s="3">
        <v>23.359918672345799</v>
      </c>
      <c r="H1430" s="3">
        <v>18.074469912856301</v>
      </c>
      <c r="I1430" s="3">
        <v>17.612361585015002</v>
      </c>
      <c r="J1430" s="3">
        <v>18.536578240697601</v>
      </c>
      <c r="K1430" s="3">
        <v>1</v>
      </c>
      <c r="L1430" s="3">
        <v>0</v>
      </c>
      <c r="M1430" s="6" t="s">
        <v>154</v>
      </c>
      <c r="N1430" s="6" t="s">
        <v>186</v>
      </c>
    </row>
    <row r="1431" spans="1:14" x14ac:dyDescent="0.2">
      <c r="A1431" s="5" t="str">
        <f t="shared" ref="A1431:A1494" si="23">D1431&amp;C1431&amp;B1431&amp;E1431</f>
        <v>Gynae - Ovary22001-20052</v>
      </c>
      <c r="B1431" s="3" t="s">
        <v>47</v>
      </c>
      <c r="C1431" s="3">
        <v>2</v>
      </c>
      <c r="D1431" s="3" t="s">
        <v>139</v>
      </c>
      <c r="E1431" s="3">
        <v>2</v>
      </c>
      <c r="F1431" s="3">
        <v>6453</v>
      </c>
      <c r="G1431" s="3">
        <v>25.425001976909201</v>
      </c>
      <c r="H1431" s="3">
        <v>18.9772921886047</v>
      </c>
      <c r="I1431" s="3">
        <v>18.514261812210901</v>
      </c>
      <c r="J1431" s="3">
        <v>19.4403225649985</v>
      </c>
      <c r="K1431" s="3">
        <v>1.04995013851589</v>
      </c>
      <c r="L1431" s="3">
        <v>42.666925951334001</v>
      </c>
      <c r="M1431" s="6" t="s">
        <v>154</v>
      </c>
      <c r="N1431" s="6" t="s">
        <v>186</v>
      </c>
    </row>
    <row r="1432" spans="1:14" x14ac:dyDescent="0.2">
      <c r="A1432" s="5" t="str">
        <f t="shared" si="23"/>
        <v>Gynae - Ovary22001-20053</v>
      </c>
      <c r="B1432" s="3" t="s">
        <v>47</v>
      </c>
      <c r="C1432" s="3">
        <v>2</v>
      </c>
      <c r="D1432" s="3" t="s">
        <v>139</v>
      </c>
      <c r="E1432" s="3">
        <v>3</v>
      </c>
      <c r="F1432" s="3">
        <v>6446</v>
      </c>
      <c r="G1432" s="3">
        <v>25.273738386225101</v>
      </c>
      <c r="H1432" s="3">
        <v>19.033794352389599</v>
      </c>
      <c r="I1432" s="3">
        <v>18.569133276673998</v>
      </c>
      <c r="J1432" s="3">
        <v>19.498455428105199</v>
      </c>
      <c r="K1432" s="3">
        <v>1.0530762143597301</v>
      </c>
      <c r="L1432" s="3">
        <v>58.857803788665997</v>
      </c>
      <c r="M1432" s="6" t="s">
        <v>154</v>
      </c>
      <c r="N1432" s="6" t="s">
        <v>186</v>
      </c>
    </row>
    <row r="1433" spans="1:14" x14ac:dyDescent="0.2">
      <c r="A1433" s="5" t="str">
        <f t="shared" si="23"/>
        <v>Gynae - Ovary22001-20054</v>
      </c>
      <c r="B1433" s="3" t="s">
        <v>47</v>
      </c>
      <c r="C1433" s="3">
        <v>2</v>
      </c>
      <c r="D1433" s="3" t="s">
        <v>139</v>
      </c>
      <c r="E1433" s="3">
        <v>4</v>
      </c>
      <c r="F1433" s="3">
        <v>5786</v>
      </c>
      <c r="G1433" s="3">
        <v>22.5735906467775</v>
      </c>
      <c r="H1433" s="3">
        <v>18.370699144090299</v>
      </c>
      <c r="I1433" s="3">
        <v>17.897338070222201</v>
      </c>
      <c r="J1433" s="3">
        <v>18.8440602179584</v>
      </c>
      <c r="K1433" s="3">
        <v>1.0163893731136899</v>
      </c>
      <c r="L1433" s="3">
        <v>6.9805960623779502</v>
      </c>
      <c r="M1433" s="6" t="s">
        <v>154</v>
      </c>
      <c r="N1433" s="6" t="s">
        <v>186</v>
      </c>
    </row>
    <row r="1434" spans="1:14" x14ac:dyDescent="0.2">
      <c r="A1434" s="5" t="str">
        <f t="shared" si="23"/>
        <v>Gynae - Ovary22001-20055</v>
      </c>
      <c r="B1434" s="3" t="s">
        <v>47</v>
      </c>
      <c r="C1434" s="3">
        <v>2</v>
      </c>
      <c r="D1434" s="3" t="s">
        <v>139</v>
      </c>
      <c r="E1434" s="3">
        <v>5</v>
      </c>
      <c r="F1434" s="3">
        <v>4876</v>
      </c>
      <c r="G1434" s="3">
        <v>18.990576841497901</v>
      </c>
      <c r="H1434" s="3">
        <v>17.923234613470299</v>
      </c>
      <c r="I1434" s="3">
        <v>17.420150489210101</v>
      </c>
      <c r="J1434" s="3">
        <v>18.426318737730501</v>
      </c>
      <c r="K1434" s="3">
        <v>0.991632656442198</v>
      </c>
      <c r="L1434" s="3">
        <v>-19.808712404602002</v>
      </c>
      <c r="M1434" s="6" t="s">
        <v>154</v>
      </c>
      <c r="N1434" s="6" t="s">
        <v>186</v>
      </c>
    </row>
    <row r="1435" spans="1:14" x14ac:dyDescent="0.2">
      <c r="A1435" s="5" t="str">
        <f t="shared" si="23"/>
        <v>Gynae - Ovary22001-20056</v>
      </c>
      <c r="B1435" s="3" t="s">
        <v>47</v>
      </c>
      <c r="C1435" s="3">
        <v>2</v>
      </c>
      <c r="D1435" s="3" t="s">
        <v>139</v>
      </c>
      <c r="E1435" s="3">
        <v>6</v>
      </c>
      <c r="F1435" s="3">
        <v>29438</v>
      </c>
      <c r="G1435" s="3">
        <v>23.115576405798102</v>
      </c>
      <c r="H1435" s="3">
        <v>18.505141638356999</v>
      </c>
      <c r="I1435" s="3">
        <v>18.293746821656601</v>
      </c>
      <c r="J1435" s="3">
        <v>18.716536455057401</v>
      </c>
      <c r="K1435" s="3">
        <v>0</v>
      </c>
      <c r="L1435" s="3">
        <v>88.696613397775948</v>
      </c>
      <c r="M1435" s="6" t="s">
        <v>154</v>
      </c>
      <c r="N1435" s="6" t="s">
        <v>186</v>
      </c>
    </row>
    <row r="1436" spans="1:14" x14ac:dyDescent="0.2">
      <c r="A1436" s="5" t="str">
        <f t="shared" si="23"/>
        <v>Gynae - Ovary22006-20101</v>
      </c>
      <c r="B1436" s="3" t="s">
        <v>48</v>
      </c>
      <c r="C1436" s="3">
        <v>2</v>
      </c>
      <c r="D1436" s="3" t="s">
        <v>139</v>
      </c>
      <c r="E1436" s="3">
        <v>1</v>
      </c>
      <c r="F1436" s="3">
        <v>5882</v>
      </c>
      <c r="G1436" s="3">
        <v>22.692938005532302</v>
      </c>
      <c r="H1436" s="3">
        <v>16.766914912786</v>
      </c>
      <c r="I1436" s="3">
        <v>16.3384189625678</v>
      </c>
      <c r="J1436" s="3">
        <v>17.195410863004199</v>
      </c>
      <c r="K1436" s="3">
        <v>1</v>
      </c>
      <c r="L1436" s="3">
        <v>0</v>
      </c>
      <c r="M1436" s="6" t="s">
        <v>154</v>
      </c>
      <c r="N1436" s="6" t="s">
        <v>186</v>
      </c>
    </row>
    <row r="1437" spans="1:14" x14ac:dyDescent="0.2">
      <c r="A1437" s="5" t="str">
        <f t="shared" si="23"/>
        <v>Gynae - Ovary22006-20102</v>
      </c>
      <c r="B1437" s="3" t="s">
        <v>48</v>
      </c>
      <c r="C1437" s="3">
        <v>2</v>
      </c>
      <c r="D1437" s="3" t="s">
        <v>139</v>
      </c>
      <c r="E1437" s="3">
        <v>2</v>
      </c>
      <c r="F1437" s="3">
        <v>6367</v>
      </c>
      <c r="G1437" s="3">
        <v>24.3531311884473</v>
      </c>
      <c r="H1437" s="3">
        <v>17.277716728761298</v>
      </c>
      <c r="I1437" s="3">
        <v>16.8533170995299</v>
      </c>
      <c r="J1437" s="3">
        <v>17.702116357992701</v>
      </c>
      <c r="K1437" s="3">
        <v>1.0304648659954601</v>
      </c>
      <c r="L1437" s="3">
        <v>29.524975264531999</v>
      </c>
      <c r="M1437" s="6" t="s">
        <v>154</v>
      </c>
      <c r="N1437" s="6" t="s">
        <v>186</v>
      </c>
    </row>
    <row r="1438" spans="1:14" x14ac:dyDescent="0.2">
      <c r="A1438" s="5" t="str">
        <f t="shared" si="23"/>
        <v>Gynae - Ovary22006-20103</v>
      </c>
      <c r="B1438" s="3" t="s">
        <v>48</v>
      </c>
      <c r="C1438" s="3">
        <v>2</v>
      </c>
      <c r="D1438" s="3" t="s">
        <v>139</v>
      </c>
      <c r="E1438" s="3">
        <v>3</v>
      </c>
      <c r="F1438" s="3">
        <v>6236</v>
      </c>
      <c r="G1438" s="3">
        <v>23.8075149436442</v>
      </c>
      <c r="H1438" s="3">
        <v>17.7373019886818</v>
      </c>
      <c r="I1438" s="3">
        <v>17.2970608953975</v>
      </c>
      <c r="J1438" s="3">
        <v>18.1775430819661</v>
      </c>
      <c r="K1438" s="3">
        <v>1.0578751118463601</v>
      </c>
      <c r="L1438" s="3">
        <v>49.198524003418001</v>
      </c>
      <c r="M1438" s="6" t="s">
        <v>154</v>
      </c>
      <c r="N1438" s="6" t="s">
        <v>186</v>
      </c>
    </row>
    <row r="1439" spans="1:14" x14ac:dyDescent="0.2">
      <c r="A1439" s="5" t="str">
        <f t="shared" si="23"/>
        <v>Gynae - Ovary22006-20104</v>
      </c>
      <c r="B1439" s="3" t="s">
        <v>48</v>
      </c>
      <c r="C1439" s="3">
        <v>2</v>
      </c>
      <c r="D1439" s="3" t="s">
        <v>139</v>
      </c>
      <c r="E1439" s="3">
        <v>4</v>
      </c>
      <c r="F1439" s="3">
        <v>5738</v>
      </c>
      <c r="G1439" s="3">
        <v>21.879348320292902</v>
      </c>
      <c r="H1439" s="3">
        <v>17.755687940127501</v>
      </c>
      <c r="I1439" s="3">
        <v>17.296264337561801</v>
      </c>
      <c r="J1439" s="3">
        <v>18.215111542693201</v>
      </c>
      <c r="K1439" s="3">
        <v>1.05897167323176</v>
      </c>
      <c r="L1439" s="3">
        <v>51.7708123974</v>
      </c>
      <c r="M1439" s="6" t="s">
        <v>154</v>
      </c>
      <c r="N1439" s="6" t="s">
        <v>186</v>
      </c>
    </row>
    <row r="1440" spans="1:14" x14ac:dyDescent="0.2">
      <c r="A1440" s="5" t="str">
        <f t="shared" si="23"/>
        <v>Gynae - Ovary22006-20105</v>
      </c>
      <c r="B1440" s="3" t="s">
        <v>48</v>
      </c>
      <c r="C1440" s="3">
        <v>2</v>
      </c>
      <c r="D1440" s="3" t="s">
        <v>139</v>
      </c>
      <c r="E1440" s="3">
        <v>5</v>
      </c>
      <c r="F1440" s="3">
        <v>4745</v>
      </c>
      <c r="G1440" s="3">
        <v>18.071789221009901</v>
      </c>
      <c r="H1440" s="3">
        <v>17.344624913034501</v>
      </c>
      <c r="I1440" s="3">
        <v>16.8511070514956</v>
      </c>
      <c r="J1440" s="3">
        <v>17.838142774573399</v>
      </c>
      <c r="K1440" s="3">
        <v>1.0344553546823301</v>
      </c>
      <c r="L1440" s="3">
        <v>12.54984769066</v>
      </c>
      <c r="M1440" s="6" t="s">
        <v>154</v>
      </c>
      <c r="N1440" s="6" t="s">
        <v>186</v>
      </c>
    </row>
    <row r="1441" spans="1:14" x14ac:dyDescent="0.2">
      <c r="A1441" s="5" t="str">
        <f t="shared" si="23"/>
        <v>Gynae - Ovary22006-20106</v>
      </c>
      <c r="B1441" s="3" t="s">
        <v>48</v>
      </c>
      <c r="C1441" s="3">
        <v>2</v>
      </c>
      <c r="D1441" s="3" t="s">
        <v>139</v>
      </c>
      <c r="E1441" s="3">
        <v>6</v>
      </c>
      <c r="F1441" s="3">
        <v>28968</v>
      </c>
      <c r="G1441" s="3">
        <v>22.1569718811215</v>
      </c>
      <c r="H1441" s="3">
        <v>17.379915450933101</v>
      </c>
      <c r="I1441" s="3">
        <v>17.179770575477001</v>
      </c>
      <c r="J1441" s="3">
        <v>17.580060326389201</v>
      </c>
      <c r="K1441" s="3">
        <v>0</v>
      </c>
      <c r="L1441" s="3">
        <v>143.04415935601</v>
      </c>
      <c r="M1441" s="6" t="s">
        <v>154</v>
      </c>
      <c r="N1441" s="6" t="s">
        <v>186</v>
      </c>
    </row>
    <row r="1442" spans="1:14" x14ac:dyDescent="0.2">
      <c r="A1442" s="5" t="str">
        <f t="shared" si="23"/>
        <v>Gynae - Ovary31996-20001</v>
      </c>
      <c r="B1442" s="11" t="s">
        <v>43</v>
      </c>
      <c r="C1442" s="11">
        <v>3</v>
      </c>
      <c r="D1442" s="11" t="s">
        <v>139</v>
      </c>
      <c r="E1442" s="11">
        <v>1</v>
      </c>
      <c r="F1442" s="11">
        <v>5720</v>
      </c>
      <c r="G1442" s="11">
        <v>23.337616112290199</v>
      </c>
      <c r="H1442" s="11">
        <v>19.1980875952157</v>
      </c>
      <c r="I1442" s="11">
        <v>18.700561315031301</v>
      </c>
      <c r="J1442" s="11">
        <v>19.695613875400099</v>
      </c>
      <c r="K1442" s="11">
        <v>1</v>
      </c>
      <c r="L1442" s="11">
        <v>0</v>
      </c>
      <c r="M1442" s="12" t="s">
        <v>154</v>
      </c>
      <c r="N1442" s="12" t="s">
        <v>186</v>
      </c>
    </row>
    <row r="1443" spans="1:14" x14ac:dyDescent="0.2">
      <c r="A1443" s="5" t="str">
        <f t="shared" si="23"/>
        <v>Gynae - Ovary31996-20002</v>
      </c>
      <c r="B1443" s="11" t="s">
        <v>43</v>
      </c>
      <c r="C1443" s="11">
        <v>3</v>
      </c>
      <c r="D1443" s="11" t="s">
        <v>139</v>
      </c>
      <c r="E1443" s="11">
        <v>2</v>
      </c>
      <c r="F1443" s="11">
        <v>6216</v>
      </c>
      <c r="G1443" s="11">
        <v>25.021158899896601</v>
      </c>
      <c r="H1443" s="11">
        <v>19.8393492353444</v>
      </c>
      <c r="I1443" s="11">
        <v>19.346143644599</v>
      </c>
      <c r="J1443" s="11">
        <v>20.332554826089801</v>
      </c>
      <c r="K1443" s="11">
        <v>1.0334023707803299</v>
      </c>
      <c r="L1443" s="11">
        <v>54.166071951239999</v>
      </c>
      <c r="M1443" s="12" t="s">
        <v>154</v>
      </c>
      <c r="N1443" s="12" t="s">
        <v>186</v>
      </c>
    </row>
    <row r="1444" spans="1:14" x14ac:dyDescent="0.2">
      <c r="A1444" s="5" t="str">
        <f t="shared" si="23"/>
        <v>Gynae - Ovary31996-20003</v>
      </c>
      <c r="B1444" s="11" t="s">
        <v>43</v>
      </c>
      <c r="C1444" s="11">
        <v>3</v>
      </c>
      <c r="D1444" s="11" t="s">
        <v>139</v>
      </c>
      <c r="E1444" s="11">
        <v>3</v>
      </c>
      <c r="F1444" s="11">
        <v>6158</v>
      </c>
      <c r="G1444" s="11">
        <v>24.6486486832666</v>
      </c>
      <c r="H1444" s="11">
        <v>19.5834320959232</v>
      </c>
      <c r="I1444" s="11">
        <v>19.094301267968401</v>
      </c>
      <c r="J1444" s="11">
        <v>20.072562923877999</v>
      </c>
      <c r="K1444" s="11">
        <v>1.0200720253408699</v>
      </c>
      <c r="L1444" s="11">
        <v>56.091285849545997</v>
      </c>
      <c r="M1444" s="12" t="s">
        <v>154</v>
      </c>
      <c r="N1444" s="12" t="s">
        <v>186</v>
      </c>
    </row>
    <row r="1445" spans="1:14" x14ac:dyDescent="0.2">
      <c r="A1445" s="5" t="str">
        <f t="shared" si="23"/>
        <v>Gynae - Ovary31996-20004</v>
      </c>
      <c r="B1445" s="11" t="s">
        <v>43</v>
      </c>
      <c r="C1445" s="11">
        <v>3</v>
      </c>
      <c r="D1445" s="11" t="s">
        <v>139</v>
      </c>
      <c r="E1445" s="11">
        <v>4</v>
      </c>
      <c r="F1445" s="11">
        <v>5680</v>
      </c>
      <c r="G1445" s="11">
        <v>22.550026917109601</v>
      </c>
      <c r="H1445" s="11">
        <v>18.824983618931199</v>
      </c>
      <c r="I1445" s="11">
        <v>18.3354116875418</v>
      </c>
      <c r="J1445" s="11">
        <v>19.314555550320598</v>
      </c>
      <c r="K1445" s="11">
        <v>0.98056556547968199</v>
      </c>
      <c r="L1445" s="11">
        <v>9.9100196196999804</v>
      </c>
      <c r="M1445" s="12" t="s">
        <v>154</v>
      </c>
      <c r="N1445" s="12" t="s">
        <v>186</v>
      </c>
    </row>
    <row r="1446" spans="1:14" x14ac:dyDescent="0.2">
      <c r="A1446" s="5" t="str">
        <f t="shared" si="23"/>
        <v>Gynae - Ovary31996-20005</v>
      </c>
      <c r="B1446" s="11" t="s">
        <v>43</v>
      </c>
      <c r="C1446" s="11">
        <v>3</v>
      </c>
      <c r="D1446" s="11" t="s">
        <v>139</v>
      </c>
      <c r="E1446" s="11">
        <v>5</v>
      </c>
      <c r="F1446" s="11">
        <v>5079</v>
      </c>
      <c r="G1446" s="11">
        <v>19.797091312651201</v>
      </c>
      <c r="H1446" s="11">
        <v>18.150308773972299</v>
      </c>
      <c r="I1446" s="11">
        <v>17.651135893436301</v>
      </c>
      <c r="J1446" s="11">
        <v>18.6494816545083</v>
      </c>
      <c r="K1446" s="11">
        <v>0.94542275025849298</v>
      </c>
      <c r="L1446" s="11">
        <v>-33.429764952185998</v>
      </c>
      <c r="M1446" s="12" t="s">
        <v>154</v>
      </c>
      <c r="N1446" s="12" t="s">
        <v>186</v>
      </c>
    </row>
    <row r="1447" spans="1:14" x14ac:dyDescent="0.2">
      <c r="A1447" s="5" t="str">
        <f t="shared" si="23"/>
        <v>Gynae - Ovary31996-20006</v>
      </c>
      <c r="B1447" s="11" t="s">
        <v>43</v>
      </c>
      <c r="C1447" s="11">
        <v>3</v>
      </c>
      <c r="D1447" s="11" t="s">
        <v>139</v>
      </c>
      <c r="E1447" s="11">
        <v>6</v>
      </c>
      <c r="F1447" s="11">
        <v>28853</v>
      </c>
      <c r="G1447" s="11">
        <v>23.0492829746163</v>
      </c>
      <c r="H1447" s="11">
        <v>19.158149249743101</v>
      </c>
      <c r="I1447" s="11">
        <v>18.9370872289348</v>
      </c>
      <c r="J1447" s="11">
        <v>19.379211270551401</v>
      </c>
      <c r="K1447" s="11">
        <v>0</v>
      </c>
      <c r="L1447" s="11">
        <v>86.737612468299972</v>
      </c>
      <c r="M1447" s="12" t="s">
        <v>154</v>
      </c>
      <c r="N1447" s="12" t="s">
        <v>186</v>
      </c>
    </row>
    <row r="1448" spans="1:14" x14ac:dyDescent="0.2">
      <c r="A1448" s="5" t="str">
        <f t="shared" si="23"/>
        <v>Gynae - Ovary32001-20051</v>
      </c>
      <c r="B1448" s="11" t="s">
        <v>47</v>
      </c>
      <c r="C1448" s="11">
        <v>3</v>
      </c>
      <c r="D1448" s="11" t="s">
        <v>139</v>
      </c>
      <c r="E1448" s="11">
        <v>1</v>
      </c>
      <c r="F1448" s="11">
        <v>5877</v>
      </c>
      <c r="G1448" s="11">
        <v>23.359918672345799</v>
      </c>
      <c r="H1448" s="11">
        <v>18.074469912856301</v>
      </c>
      <c r="I1448" s="11">
        <v>17.612361585015002</v>
      </c>
      <c r="J1448" s="11">
        <v>18.536578240697601</v>
      </c>
      <c r="K1448" s="11">
        <v>1</v>
      </c>
      <c r="L1448" s="11">
        <v>0</v>
      </c>
      <c r="M1448" s="12" t="s">
        <v>154</v>
      </c>
      <c r="N1448" s="12" t="s">
        <v>186</v>
      </c>
    </row>
    <row r="1449" spans="1:14" x14ac:dyDescent="0.2">
      <c r="A1449" s="5" t="str">
        <f t="shared" si="23"/>
        <v>Gynae - Ovary32001-20052</v>
      </c>
      <c r="B1449" s="11" t="s">
        <v>47</v>
      </c>
      <c r="C1449" s="11">
        <v>3</v>
      </c>
      <c r="D1449" s="11" t="s">
        <v>139</v>
      </c>
      <c r="E1449" s="11">
        <v>2</v>
      </c>
      <c r="F1449" s="11">
        <v>6453</v>
      </c>
      <c r="G1449" s="11">
        <v>25.425001976909201</v>
      </c>
      <c r="H1449" s="11">
        <v>18.9772921886047</v>
      </c>
      <c r="I1449" s="11">
        <v>18.514261812210901</v>
      </c>
      <c r="J1449" s="11">
        <v>19.4403225649985</v>
      </c>
      <c r="K1449" s="11">
        <v>1.04995013851589</v>
      </c>
      <c r="L1449" s="11">
        <v>42.666925951334001</v>
      </c>
      <c r="M1449" s="12" t="s">
        <v>154</v>
      </c>
      <c r="N1449" s="12" t="s">
        <v>186</v>
      </c>
    </row>
    <row r="1450" spans="1:14" x14ac:dyDescent="0.2">
      <c r="A1450" s="5" t="str">
        <f t="shared" si="23"/>
        <v>Gynae - Ovary32001-20053</v>
      </c>
      <c r="B1450" s="11" t="s">
        <v>47</v>
      </c>
      <c r="C1450" s="11">
        <v>3</v>
      </c>
      <c r="D1450" s="11" t="s">
        <v>139</v>
      </c>
      <c r="E1450" s="11">
        <v>3</v>
      </c>
      <c r="F1450" s="11">
        <v>6446</v>
      </c>
      <c r="G1450" s="11">
        <v>25.273738386225101</v>
      </c>
      <c r="H1450" s="11">
        <v>19.033794352389599</v>
      </c>
      <c r="I1450" s="11">
        <v>18.569133276673998</v>
      </c>
      <c r="J1450" s="11">
        <v>19.498455428105199</v>
      </c>
      <c r="K1450" s="11">
        <v>1.0530762143597301</v>
      </c>
      <c r="L1450" s="11">
        <v>58.857803788665997</v>
      </c>
      <c r="M1450" s="12" t="s">
        <v>154</v>
      </c>
      <c r="N1450" s="12" t="s">
        <v>186</v>
      </c>
    </row>
    <row r="1451" spans="1:14" x14ac:dyDescent="0.2">
      <c r="A1451" s="5" t="str">
        <f t="shared" si="23"/>
        <v>Gynae - Ovary32001-20054</v>
      </c>
      <c r="B1451" s="11" t="s">
        <v>47</v>
      </c>
      <c r="C1451" s="11">
        <v>3</v>
      </c>
      <c r="D1451" s="11" t="s">
        <v>139</v>
      </c>
      <c r="E1451" s="11">
        <v>4</v>
      </c>
      <c r="F1451" s="11">
        <v>5786</v>
      </c>
      <c r="G1451" s="11">
        <v>22.5735906467775</v>
      </c>
      <c r="H1451" s="11">
        <v>18.370699144090299</v>
      </c>
      <c r="I1451" s="11">
        <v>17.897338070222201</v>
      </c>
      <c r="J1451" s="11">
        <v>18.8440602179584</v>
      </c>
      <c r="K1451" s="11">
        <v>1.0163893731136899</v>
      </c>
      <c r="L1451" s="11">
        <v>6.9805960623779502</v>
      </c>
      <c r="M1451" s="12" t="s">
        <v>154</v>
      </c>
      <c r="N1451" s="12" t="s">
        <v>186</v>
      </c>
    </row>
    <row r="1452" spans="1:14" x14ac:dyDescent="0.2">
      <c r="A1452" s="5" t="str">
        <f t="shared" si="23"/>
        <v>Gynae - Ovary32001-20055</v>
      </c>
      <c r="B1452" s="11" t="s">
        <v>47</v>
      </c>
      <c r="C1452" s="11">
        <v>3</v>
      </c>
      <c r="D1452" s="11" t="s">
        <v>139</v>
      </c>
      <c r="E1452" s="11">
        <v>5</v>
      </c>
      <c r="F1452" s="11">
        <v>4876</v>
      </c>
      <c r="G1452" s="11">
        <v>18.990576841497901</v>
      </c>
      <c r="H1452" s="11">
        <v>17.923234613470299</v>
      </c>
      <c r="I1452" s="11">
        <v>17.420150489210101</v>
      </c>
      <c r="J1452" s="11">
        <v>18.426318737730501</v>
      </c>
      <c r="K1452" s="11">
        <v>0.991632656442198</v>
      </c>
      <c r="L1452" s="11">
        <v>-19.808712404602002</v>
      </c>
      <c r="M1452" s="12" t="s">
        <v>154</v>
      </c>
      <c r="N1452" s="12" t="s">
        <v>186</v>
      </c>
    </row>
    <row r="1453" spans="1:14" x14ac:dyDescent="0.2">
      <c r="A1453" s="5" t="str">
        <f t="shared" si="23"/>
        <v>Gynae - Ovary32001-20056</v>
      </c>
      <c r="B1453" s="11" t="s">
        <v>47</v>
      </c>
      <c r="C1453" s="11">
        <v>3</v>
      </c>
      <c r="D1453" s="11" t="s">
        <v>139</v>
      </c>
      <c r="E1453" s="11">
        <v>6</v>
      </c>
      <c r="F1453" s="11">
        <v>29438</v>
      </c>
      <c r="G1453" s="11">
        <v>23.115576405798102</v>
      </c>
      <c r="H1453" s="11">
        <v>18.505141638356999</v>
      </c>
      <c r="I1453" s="11">
        <v>18.293746821656601</v>
      </c>
      <c r="J1453" s="11">
        <v>18.716536455057401</v>
      </c>
      <c r="K1453" s="11">
        <v>0</v>
      </c>
      <c r="L1453" s="11">
        <v>88.696613397775948</v>
      </c>
      <c r="M1453" s="12" t="s">
        <v>154</v>
      </c>
      <c r="N1453" s="12" t="s">
        <v>186</v>
      </c>
    </row>
    <row r="1454" spans="1:14" x14ac:dyDescent="0.2">
      <c r="A1454" s="5" t="str">
        <f t="shared" si="23"/>
        <v>Gynae - Ovary32006-20101</v>
      </c>
      <c r="B1454" s="11" t="s">
        <v>48</v>
      </c>
      <c r="C1454" s="11">
        <v>3</v>
      </c>
      <c r="D1454" s="11" t="s">
        <v>139</v>
      </c>
      <c r="E1454" s="11">
        <v>1</v>
      </c>
      <c r="F1454" s="11">
        <v>5882</v>
      </c>
      <c r="G1454" s="11">
        <v>22.692938005532302</v>
      </c>
      <c r="H1454" s="11">
        <v>16.766914912786</v>
      </c>
      <c r="I1454" s="11">
        <v>16.3384189625678</v>
      </c>
      <c r="J1454" s="11">
        <v>17.195410863004199</v>
      </c>
      <c r="K1454" s="11">
        <v>1</v>
      </c>
      <c r="L1454" s="11">
        <v>0</v>
      </c>
      <c r="M1454" s="12" t="s">
        <v>154</v>
      </c>
      <c r="N1454" s="12" t="s">
        <v>186</v>
      </c>
    </row>
    <row r="1455" spans="1:14" x14ac:dyDescent="0.2">
      <c r="A1455" s="5" t="str">
        <f t="shared" si="23"/>
        <v>Gynae - Ovary32006-20102</v>
      </c>
      <c r="B1455" s="11" t="s">
        <v>48</v>
      </c>
      <c r="C1455" s="11">
        <v>3</v>
      </c>
      <c r="D1455" s="11" t="s">
        <v>139</v>
      </c>
      <c r="E1455" s="11">
        <v>2</v>
      </c>
      <c r="F1455" s="11">
        <v>6367</v>
      </c>
      <c r="G1455" s="11">
        <v>24.3531311884473</v>
      </c>
      <c r="H1455" s="11">
        <v>17.277716728761298</v>
      </c>
      <c r="I1455" s="11">
        <v>16.8533170995299</v>
      </c>
      <c r="J1455" s="11">
        <v>17.702116357992701</v>
      </c>
      <c r="K1455" s="11">
        <v>1.0304648659954601</v>
      </c>
      <c r="L1455" s="11">
        <v>29.524975264531999</v>
      </c>
      <c r="M1455" s="12" t="s">
        <v>154</v>
      </c>
      <c r="N1455" s="12" t="s">
        <v>186</v>
      </c>
    </row>
    <row r="1456" spans="1:14" x14ac:dyDescent="0.2">
      <c r="A1456" s="5" t="str">
        <f t="shared" si="23"/>
        <v>Gynae - Ovary32006-20103</v>
      </c>
      <c r="B1456" s="11" t="s">
        <v>48</v>
      </c>
      <c r="C1456" s="11">
        <v>3</v>
      </c>
      <c r="D1456" s="11" t="s">
        <v>139</v>
      </c>
      <c r="E1456" s="11">
        <v>3</v>
      </c>
      <c r="F1456" s="11">
        <v>6236</v>
      </c>
      <c r="G1456" s="11">
        <v>23.8075149436442</v>
      </c>
      <c r="H1456" s="11">
        <v>17.7373019886818</v>
      </c>
      <c r="I1456" s="11">
        <v>17.2970608953975</v>
      </c>
      <c r="J1456" s="11">
        <v>18.1775430819661</v>
      </c>
      <c r="K1456" s="11">
        <v>1.0578751118463601</v>
      </c>
      <c r="L1456" s="11">
        <v>49.198524003418001</v>
      </c>
      <c r="M1456" s="12" t="s">
        <v>154</v>
      </c>
      <c r="N1456" s="12" t="s">
        <v>186</v>
      </c>
    </row>
    <row r="1457" spans="1:14" x14ac:dyDescent="0.2">
      <c r="A1457" s="5" t="str">
        <f t="shared" si="23"/>
        <v>Gynae - Ovary32006-20104</v>
      </c>
      <c r="B1457" s="11" t="s">
        <v>48</v>
      </c>
      <c r="C1457" s="11">
        <v>3</v>
      </c>
      <c r="D1457" s="11" t="s">
        <v>139</v>
      </c>
      <c r="E1457" s="11">
        <v>4</v>
      </c>
      <c r="F1457" s="11">
        <v>5738</v>
      </c>
      <c r="G1457" s="11">
        <v>21.879348320292902</v>
      </c>
      <c r="H1457" s="11">
        <v>17.755687940127501</v>
      </c>
      <c r="I1457" s="11">
        <v>17.296264337561801</v>
      </c>
      <c r="J1457" s="11">
        <v>18.215111542693201</v>
      </c>
      <c r="K1457" s="11">
        <v>1.05897167323176</v>
      </c>
      <c r="L1457" s="11">
        <v>51.7708123974</v>
      </c>
      <c r="M1457" s="12" t="s">
        <v>154</v>
      </c>
      <c r="N1457" s="12" t="s">
        <v>186</v>
      </c>
    </row>
    <row r="1458" spans="1:14" x14ac:dyDescent="0.2">
      <c r="A1458" s="5" t="str">
        <f t="shared" si="23"/>
        <v>Gynae - Ovary32006-20105</v>
      </c>
      <c r="B1458" s="11" t="s">
        <v>48</v>
      </c>
      <c r="C1458" s="11">
        <v>3</v>
      </c>
      <c r="D1458" s="11" t="s">
        <v>139</v>
      </c>
      <c r="E1458" s="11">
        <v>5</v>
      </c>
      <c r="F1458" s="11">
        <v>4745</v>
      </c>
      <c r="G1458" s="11">
        <v>18.071789221009901</v>
      </c>
      <c r="H1458" s="11">
        <v>17.344624913034501</v>
      </c>
      <c r="I1458" s="11">
        <v>16.8511070514956</v>
      </c>
      <c r="J1458" s="11">
        <v>17.838142774573399</v>
      </c>
      <c r="K1458" s="11">
        <v>1.0344553546823301</v>
      </c>
      <c r="L1458" s="11">
        <v>12.54984769066</v>
      </c>
      <c r="M1458" s="12" t="s">
        <v>154</v>
      </c>
      <c r="N1458" s="12" t="s">
        <v>186</v>
      </c>
    </row>
    <row r="1459" spans="1:14" x14ac:dyDescent="0.2">
      <c r="A1459" s="5" t="str">
        <f t="shared" si="23"/>
        <v>Gynae - Ovary32006-20106</v>
      </c>
      <c r="B1459" s="11" t="s">
        <v>48</v>
      </c>
      <c r="C1459" s="11">
        <v>3</v>
      </c>
      <c r="D1459" s="11" t="s">
        <v>139</v>
      </c>
      <c r="E1459" s="11">
        <v>6</v>
      </c>
      <c r="F1459" s="11">
        <v>28968</v>
      </c>
      <c r="G1459" s="11">
        <v>22.1569718811215</v>
      </c>
      <c r="H1459" s="11">
        <v>17.379915450933101</v>
      </c>
      <c r="I1459" s="11">
        <v>17.179770575477001</v>
      </c>
      <c r="J1459" s="11">
        <v>17.580060326389201</v>
      </c>
      <c r="K1459" s="11">
        <v>0</v>
      </c>
      <c r="L1459" s="11">
        <v>143.04415935601</v>
      </c>
      <c r="M1459" s="12" t="s">
        <v>154</v>
      </c>
      <c r="N1459" s="12" t="s">
        <v>186</v>
      </c>
    </row>
    <row r="1460" spans="1:14" x14ac:dyDescent="0.2">
      <c r="A1460" s="5" t="str">
        <f t="shared" si="23"/>
        <v>UpperGI - Pancreas11996-20001</v>
      </c>
      <c r="B1460" s="3" t="s">
        <v>43</v>
      </c>
      <c r="C1460" s="3">
        <v>1</v>
      </c>
      <c r="D1460" s="3" t="s">
        <v>130</v>
      </c>
      <c r="E1460" s="3">
        <v>1</v>
      </c>
      <c r="F1460" s="3">
        <v>2588</v>
      </c>
      <c r="G1460" s="3">
        <v>10.975155267913401</v>
      </c>
      <c r="H1460" s="3">
        <v>9.3877359851811697</v>
      </c>
      <c r="I1460" s="3">
        <v>9.0260474000846997</v>
      </c>
      <c r="J1460" s="3">
        <v>9.7494245702776396</v>
      </c>
      <c r="K1460" s="3">
        <v>1</v>
      </c>
      <c r="L1460" s="3">
        <v>0</v>
      </c>
      <c r="M1460" s="6" t="s">
        <v>100</v>
      </c>
      <c r="N1460" s="6" t="s">
        <v>173</v>
      </c>
    </row>
    <row r="1461" spans="1:14" x14ac:dyDescent="0.2">
      <c r="A1461" s="5" t="str">
        <f t="shared" si="23"/>
        <v>UpperGI - Pancreas11996-20002</v>
      </c>
      <c r="B1461" s="3" t="s">
        <v>43</v>
      </c>
      <c r="C1461" s="3">
        <v>1</v>
      </c>
      <c r="D1461" s="3" t="s">
        <v>130</v>
      </c>
      <c r="E1461" s="3">
        <v>2</v>
      </c>
      <c r="F1461" s="3">
        <v>2948</v>
      </c>
      <c r="G1461" s="3">
        <v>12.473938227940801</v>
      </c>
      <c r="H1461" s="3">
        <v>10.1568030910181</v>
      </c>
      <c r="I1461" s="3">
        <v>9.7901550535913309</v>
      </c>
      <c r="J1461" s="3">
        <v>10.523451128444901</v>
      </c>
      <c r="K1461" s="3">
        <v>1.0819225324456301</v>
      </c>
      <c r="L1461" s="3">
        <v>47.702953341886001</v>
      </c>
      <c r="M1461" s="6" t="s">
        <v>100</v>
      </c>
      <c r="N1461" s="6" t="s">
        <v>173</v>
      </c>
    </row>
    <row r="1462" spans="1:14" x14ac:dyDescent="0.2">
      <c r="A1462" s="5" t="str">
        <f t="shared" si="23"/>
        <v>UpperGI - Pancreas11996-20003</v>
      </c>
      <c r="B1462" s="3" t="s">
        <v>43</v>
      </c>
      <c r="C1462" s="3">
        <v>1</v>
      </c>
      <c r="D1462" s="3" t="s">
        <v>130</v>
      </c>
      <c r="E1462" s="3">
        <v>3</v>
      </c>
      <c r="F1462" s="3">
        <v>2926</v>
      </c>
      <c r="G1462" s="3">
        <v>12.3573994743924</v>
      </c>
      <c r="H1462" s="3">
        <v>10.233220147504801</v>
      </c>
      <c r="I1462" s="3">
        <v>9.86242740283949</v>
      </c>
      <c r="J1462" s="3">
        <v>10.6040128921701</v>
      </c>
      <c r="K1462" s="3">
        <v>1.09006262677798</v>
      </c>
      <c r="L1462" s="3">
        <v>53.55093444237</v>
      </c>
      <c r="M1462" s="6" t="s">
        <v>100</v>
      </c>
      <c r="N1462" s="6" t="s">
        <v>173</v>
      </c>
    </row>
    <row r="1463" spans="1:14" x14ac:dyDescent="0.2">
      <c r="A1463" s="5" t="str">
        <f t="shared" si="23"/>
        <v>UpperGI - Pancreas11996-20004</v>
      </c>
      <c r="B1463" s="3" t="s">
        <v>43</v>
      </c>
      <c r="C1463" s="3">
        <v>1</v>
      </c>
      <c r="D1463" s="3" t="s">
        <v>130</v>
      </c>
      <c r="E1463" s="3">
        <v>4</v>
      </c>
      <c r="F1463" s="3">
        <v>2909</v>
      </c>
      <c r="G1463" s="3">
        <v>12.218994113418701</v>
      </c>
      <c r="H1463" s="3">
        <v>10.955353002600599</v>
      </c>
      <c r="I1463" s="3">
        <v>10.557236127394701</v>
      </c>
      <c r="J1463" s="3">
        <v>11.3534698778065</v>
      </c>
      <c r="K1463" s="3">
        <v>1.1669856310290301</v>
      </c>
      <c r="L1463" s="3">
        <v>83.700237537383998</v>
      </c>
      <c r="M1463" s="6" t="s">
        <v>100</v>
      </c>
      <c r="N1463" s="6" t="s">
        <v>173</v>
      </c>
    </row>
    <row r="1464" spans="1:14" x14ac:dyDescent="0.2">
      <c r="A1464" s="5" t="str">
        <f t="shared" si="23"/>
        <v>UpperGI - Pancreas11996-20005</v>
      </c>
      <c r="B1464" s="3" t="s">
        <v>43</v>
      </c>
      <c r="C1464" s="3">
        <v>1</v>
      </c>
      <c r="D1464" s="3" t="s">
        <v>130</v>
      </c>
      <c r="E1464" s="3">
        <v>5</v>
      </c>
      <c r="F1464" s="3">
        <v>2848</v>
      </c>
      <c r="G1464" s="3">
        <v>11.691847243716801</v>
      </c>
      <c r="H1464" s="3">
        <v>11.654618955754501</v>
      </c>
      <c r="I1464" s="3">
        <v>11.2265791504595</v>
      </c>
      <c r="J1464" s="3">
        <v>12.082658761049499</v>
      </c>
      <c r="K1464" s="3">
        <v>1.2414728081564801</v>
      </c>
      <c r="L1464" s="3">
        <v>111.537290903666</v>
      </c>
      <c r="M1464" s="6" t="s">
        <v>100</v>
      </c>
      <c r="N1464" s="6" t="s">
        <v>173</v>
      </c>
    </row>
    <row r="1465" spans="1:14" x14ac:dyDescent="0.2">
      <c r="A1465" s="5" t="str">
        <f t="shared" si="23"/>
        <v>UpperGI - Pancreas11996-20006</v>
      </c>
      <c r="B1465" s="3" t="s">
        <v>43</v>
      </c>
      <c r="C1465" s="3">
        <v>1</v>
      </c>
      <c r="D1465" s="3" t="s">
        <v>130</v>
      </c>
      <c r="E1465" s="3">
        <v>6</v>
      </c>
      <c r="F1465" s="3">
        <v>14219</v>
      </c>
      <c r="G1465" s="3">
        <v>11.9429207843594</v>
      </c>
      <c r="H1465" s="3">
        <v>10.445127507106299</v>
      </c>
      <c r="I1465" s="3">
        <v>10.273441345906001</v>
      </c>
      <c r="J1465" s="3">
        <v>10.6168136683066</v>
      </c>
      <c r="K1465" s="3">
        <v>0</v>
      </c>
      <c r="L1465" s="3">
        <v>296.49141622530601</v>
      </c>
      <c r="M1465" s="6" t="s">
        <v>100</v>
      </c>
      <c r="N1465" s="6" t="s">
        <v>173</v>
      </c>
    </row>
    <row r="1466" spans="1:14" x14ac:dyDescent="0.2">
      <c r="A1466" s="5" t="str">
        <f t="shared" si="23"/>
        <v>UpperGI - Pancreas12001-20051</v>
      </c>
      <c r="B1466" s="3" t="s">
        <v>47</v>
      </c>
      <c r="C1466" s="3">
        <v>1</v>
      </c>
      <c r="D1466" s="3" t="s">
        <v>130</v>
      </c>
      <c r="E1466" s="3">
        <v>1</v>
      </c>
      <c r="F1466" s="3">
        <v>2932</v>
      </c>
      <c r="G1466" s="3">
        <v>11.9078054812051</v>
      </c>
      <c r="H1466" s="3">
        <v>9.5639087031544605</v>
      </c>
      <c r="I1466" s="3">
        <v>9.2177226957063407</v>
      </c>
      <c r="J1466" s="3">
        <v>9.9100947106025803</v>
      </c>
      <c r="K1466" s="3">
        <v>1</v>
      </c>
      <c r="L1466" s="3">
        <v>0</v>
      </c>
      <c r="M1466" s="6" t="s">
        <v>100</v>
      </c>
      <c r="N1466" s="6" t="s">
        <v>173</v>
      </c>
    </row>
    <row r="1467" spans="1:14" x14ac:dyDescent="0.2">
      <c r="A1467" s="5" t="str">
        <f t="shared" si="23"/>
        <v>UpperGI - Pancreas12001-20052</v>
      </c>
      <c r="B1467" s="3" t="s">
        <v>47</v>
      </c>
      <c r="C1467" s="3">
        <v>1</v>
      </c>
      <c r="D1467" s="3" t="s">
        <v>130</v>
      </c>
      <c r="E1467" s="3">
        <v>2</v>
      </c>
      <c r="F1467" s="3">
        <v>3213</v>
      </c>
      <c r="G1467" s="3">
        <v>13.1639190621783</v>
      </c>
      <c r="H1467" s="3">
        <v>9.9369463931106505</v>
      </c>
      <c r="I1467" s="3">
        <v>9.5933459972434303</v>
      </c>
      <c r="J1467" s="3">
        <v>10.280546788977899</v>
      </c>
      <c r="K1467" s="3">
        <v>1.03900473138489</v>
      </c>
      <c r="L1467" s="3">
        <v>20.838449096529999</v>
      </c>
      <c r="M1467" s="6" t="s">
        <v>100</v>
      </c>
      <c r="N1467" s="6" t="s">
        <v>173</v>
      </c>
    </row>
    <row r="1468" spans="1:14" x14ac:dyDescent="0.2">
      <c r="A1468" s="5" t="str">
        <f t="shared" si="23"/>
        <v>UpperGI - Pancreas12001-20053</v>
      </c>
      <c r="B1468" s="3" t="s">
        <v>47</v>
      </c>
      <c r="C1468" s="3">
        <v>1</v>
      </c>
      <c r="D1468" s="3" t="s">
        <v>130</v>
      </c>
      <c r="E1468" s="3">
        <v>3</v>
      </c>
      <c r="F1468" s="3">
        <v>3214</v>
      </c>
      <c r="G1468" s="3">
        <v>13.2082584409874</v>
      </c>
      <c r="H1468" s="3">
        <v>10.3991644418211</v>
      </c>
      <c r="I1468" s="3">
        <v>10.039637383861599</v>
      </c>
      <c r="J1468" s="3">
        <v>10.7586914997806</v>
      </c>
      <c r="K1468" s="3">
        <v>1.08733413969031</v>
      </c>
      <c r="L1468" s="3">
        <v>43.243664438541998</v>
      </c>
      <c r="M1468" s="6" t="s">
        <v>100</v>
      </c>
      <c r="N1468" s="6" t="s">
        <v>173</v>
      </c>
    </row>
    <row r="1469" spans="1:14" x14ac:dyDescent="0.2">
      <c r="A1469" s="5" t="str">
        <f t="shared" si="23"/>
        <v>UpperGI - Pancreas12001-20054</v>
      </c>
      <c r="B1469" s="3" t="s">
        <v>47</v>
      </c>
      <c r="C1469" s="3">
        <v>1</v>
      </c>
      <c r="D1469" s="3" t="s">
        <v>130</v>
      </c>
      <c r="E1469" s="3">
        <v>4</v>
      </c>
      <c r="F1469" s="3">
        <v>3084</v>
      </c>
      <c r="G1469" s="3">
        <v>12.6575846718127</v>
      </c>
      <c r="H1469" s="3">
        <v>11.077935920120501</v>
      </c>
      <c r="I1469" s="3">
        <v>10.686953045519999</v>
      </c>
      <c r="J1469" s="3">
        <v>11.468918794721001</v>
      </c>
      <c r="K1469" s="3">
        <v>1.15830632265098</v>
      </c>
      <c r="L1469" s="3">
        <v>72.641240872560005</v>
      </c>
      <c r="M1469" s="6" t="s">
        <v>100</v>
      </c>
      <c r="N1469" s="6" t="s">
        <v>173</v>
      </c>
    </row>
    <row r="1470" spans="1:14" x14ac:dyDescent="0.2">
      <c r="A1470" s="5" t="str">
        <f t="shared" si="23"/>
        <v>UpperGI - Pancreas12001-20055</v>
      </c>
      <c r="B1470" s="3" t="s">
        <v>47</v>
      </c>
      <c r="C1470" s="3">
        <v>1</v>
      </c>
      <c r="D1470" s="3" t="s">
        <v>130</v>
      </c>
      <c r="E1470" s="3">
        <v>5</v>
      </c>
      <c r="F1470" s="3">
        <v>2781</v>
      </c>
      <c r="G1470" s="3">
        <v>11.374362922178101</v>
      </c>
      <c r="H1470" s="3">
        <v>11.6751360073513</v>
      </c>
      <c r="I1470" s="3">
        <v>11.2412081564809</v>
      </c>
      <c r="J1470" s="3">
        <v>12.109063858221701</v>
      </c>
      <c r="K1470" s="3">
        <v>1.22074942052725</v>
      </c>
      <c r="L1470" s="3">
        <v>91.972789800740003</v>
      </c>
      <c r="M1470" s="6" t="s">
        <v>100</v>
      </c>
      <c r="N1470" s="6" t="s">
        <v>173</v>
      </c>
    </row>
    <row r="1471" spans="1:14" x14ac:dyDescent="0.2">
      <c r="A1471" s="5" t="str">
        <f t="shared" si="23"/>
        <v>UpperGI - Pancreas12001-20056</v>
      </c>
      <c r="B1471" s="3" t="s">
        <v>47</v>
      </c>
      <c r="C1471" s="3">
        <v>1</v>
      </c>
      <c r="D1471" s="3" t="s">
        <v>130</v>
      </c>
      <c r="E1471" s="3">
        <v>6</v>
      </c>
      <c r="F1471" s="3">
        <v>15224</v>
      </c>
      <c r="G1471" s="3">
        <v>12.460513537835601</v>
      </c>
      <c r="H1471" s="3">
        <v>10.4498376882066</v>
      </c>
      <c r="I1471" s="3">
        <v>10.2838403100827</v>
      </c>
      <c r="J1471" s="3">
        <v>10.615835066330501</v>
      </c>
      <c r="K1471" s="3">
        <v>0</v>
      </c>
      <c r="L1471" s="3">
        <v>228.696144208372</v>
      </c>
      <c r="M1471" s="6" t="s">
        <v>100</v>
      </c>
      <c r="N1471" s="6" t="s">
        <v>173</v>
      </c>
    </row>
    <row r="1472" spans="1:14" x14ac:dyDescent="0.2">
      <c r="A1472" s="5" t="str">
        <f t="shared" si="23"/>
        <v>UpperGI - Pancreas12006-20101</v>
      </c>
      <c r="B1472" s="3" t="s">
        <v>48</v>
      </c>
      <c r="C1472" s="3">
        <v>1</v>
      </c>
      <c r="D1472" s="3" t="s">
        <v>130</v>
      </c>
      <c r="E1472" s="3">
        <v>1</v>
      </c>
      <c r="F1472" s="3">
        <v>3429</v>
      </c>
      <c r="G1472" s="3">
        <v>13.424151430378799</v>
      </c>
      <c r="H1472" s="3">
        <v>9.8309863825962598</v>
      </c>
      <c r="I1472" s="3">
        <v>9.5019306786870494</v>
      </c>
      <c r="J1472" s="3">
        <v>10.1600420865055</v>
      </c>
      <c r="K1472" s="3">
        <v>1</v>
      </c>
      <c r="L1472" s="3">
        <v>0</v>
      </c>
      <c r="M1472" s="6" t="s">
        <v>100</v>
      </c>
      <c r="N1472" s="6" t="s">
        <v>173</v>
      </c>
    </row>
    <row r="1473" spans="1:14" x14ac:dyDescent="0.2">
      <c r="A1473" s="5" t="str">
        <f t="shared" si="23"/>
        <v>UpperGI - Pancreas12006-20102</v>
      </c>
      <c r="B1473" s="3" t="s">
        <v>48</v>
      </c>
      <c r="C1473" s="3">
        <v>1</v>
      </c>
      <c r="D1473" s="3" t="s">
        <v>130</v>
      </c>
      <c r="E1473" s="3">
        <v>2</v>
      </c>
      <c r="F1473" s="3">
        <v>3725</v>
      </c>
      <c r="G1473" s="3">
        <v>14.7034971705537</v>
      </c>
      <c r="H1473" s="3">
        <v>10.2485580002497</v>
      </c>
      <c r="I1473" s="3">
        <v>9.9194369228083605</v>
      </c>
      <c r="J1473" s="3">
        <v>10.577679077691</v>
      </c>
      <c r="K1473" s="3">
        <v>1.0424750479150999</v>
      </c>
      <c r="L1473" s="3">
        <v>27.461575691499998</v>
      </c>
      <c r="M1473" s="6" t="s">
        <v>100</v>
      </c>
      <c r="N1473" s="6" t="s">
        <v>173</v>
      </c>
    </row>
    <row r="1474" spans="1:14" x14ac:dyDescent="0.2">
      <c r="A1474" s="5" t="str">
        <f t="shared" si="23"/>
        <v>UpperGI - Pancreas12006-20103</v>
      </c>
      <c r="B1474" s="3" t="s">
        <v>48</v>
      </c>
      <c r="C1474" s="3">
        <v>1</v>
      </c>
      <c r="D1474" s="3" t="s">
        <v>130</v>
      </c>
      <c r="E1474" s="3">
        <v>3</v>
      </c>
      <c r="F1474" s="3">
        <v>3607</v>
      </c>
      <c r="G1474" s="3">
        <v>14.2707810880776</v>
      </c>
      <c r="H1474" s="3">
        <v>10.703328438895699</v>
      </c>
      <c r="I1474" s="3">
        <v>10.3540258114122</v>
      </c>
      <c r="J1474" s="3">
        <v>11.052631066379201</v>
      </c>
      <c r="K1474" s="3">
        <v>1.0887339298774501</v>
      </c>
      <c r="L1474" s="3">
        <v>50.443117398668001</v>
      </c>
      <c r="M1474" s="6" t="s">
        <v>100</v>
      </c>
      <c r="N1474" s="6" t="s">
        <v>173</v>
      </c>
    </row>
    <row r="1475" spans="1:14" x14ac:dyDescent="0.2">
      <c r="A1475" s="5" t="str">
        <f t="shared" si="23"/>
        <v>UpperGI - Pancreas12006-20104</v>
      </c>
      <c r="B1475" s="3" t="s">
        <v>48</v>
      </c>
      <c r="C1475" s="3">
        <v>1</v>
      </c>
      <c r="D1475" s="3" t="s">
        <v>130</v>
      </c>
      <c r="E1475" s="3">
        <v>4</v>
      </c>
      <c r="F1475" s="3">
        <v>3325</v>
      </c>
      <c r="G1475" s="3">
        <v>13.1613754440876</v>
      </c>
      <c r="H1475" s="3">
        <v>11.3332110014889</v>
      </c>
      <c r="I1475" s="3">
        <v>10.947987103841299</v>
      </c>
      <c r="J1475" s="3">
        <v>11.718434899136501</v>
      </c>
      <c r="K1475" s="3">
        <v>1.1528050757502899</v>
      </c>
      <c r="L1475" s="3">
        <v>75.705913503366006</v>
      </c>
      <c r="M1475" s="6" t="s">
        <v>100</v>
      </c>
      <c r="N1475" s="6" t="s">
        <v>173</v>
      </c>
    </row>
    <row r="1476" spans="1:14" x14ac:dyDescent="0.2">
      <c r="A1476" s="5" t="str">
        <f t="shared" si="23"/>
        <v>UpperGI - Pancreas12006-20105</v>
      </c>
      <c r="B1476" s="3" t="s">
        <v>48</v>
      </c>
      <c r="C1476" s="3">
        <v>1</v>
      </c>
      <c r="D1476" s="3" t="s">
        <v>130</v>
      </c>
      <c r="E1476" s="3">
        <v>5</v>
      </c>
      <c r="F1476" s="3">
        <v>2923</v>
      </c>
      <c r="G1476" s="3">
        <v>11.588970345161</v>
      </c>
      <c r="H1476" s="3">
        <v>12.0815386118262</v>
      </c>
      <c r="I1476" s="3">
        <v>11.6435488993543</v>
      </c>
      <c r="J1476" s="3">
        <v>12.519528324298101</v>
      </c>
      <c r="K1476" s="3">
        <v>1.2289243562796599</v>
      </c>
      <c r="L1476" s="3">
        <v>96.665400850691995</v>
      </c>
      <c r="M1476" s="6" t="s">
        <v>100</v>
      </c>
      <c r="N1476" s="6" t="s">
        <v>173</v>
      </c>
    </row>
    <row r="1477" spans="1:14" x14ac:dyDescent="0.2">
      <c r="A1477" s="5" t="str">
        <f t="shared" si="23"/>
        <v>UpperGI - Pancreas12006-20106</v>
      </c>
      <c r="B1477" s="3" t="s">
        <v>48</v>
      </c>
      <c r="C1477" s="3">
        <v>1</v>
      </c>
      <c r="D1477" s="3" t="s">
        <v>130</v>
      </c>
      <c r="E1477" s="3">
        <v>6</v>
      </c>
      <c r="F1477" s="3">
        <v>17009</v>
      </c>
      <c r="G1477" s="3">
        <v>13.4311319361434</v>
      </c>
      <c r="H1477" s="3">
        <v>10.7428882464131</v>
      </c>
      <c r="I1477" s="3">
        <v>10.581438361876099</v>
      </c>
      <c r="J1477" s="3">
        <v>10.9043381309501</v>
      </c>
      <c r="K1477" s="3">
        <v>0</v>
      </c>
      <c r="L1477" s="3">
        <v>250.27600744422597</v>
      </c>
      <c r="M1477" s="6" t="s">
        <v>100</v>
      </c>
      <c r="N1477" s="6" t="s">
        <v>173</v>
      </c>
    </row>
    <row r="1478" spans="1:14" x14ac:dyDescent="0.2">
      <c r="A1478" s="5" t="str">
        <f t="shared" si="23"/>
        <v>UpperGI - Pancreas21996-20001</v>
      </c>
      <c r="B1478" s="3" t="s">
        <v>43</v>
      </c>
      <c r="C1478" s="3">
        <v>2</v>
      </c>
      <c r="D1478" s="3" t="s">
        <v>130</v>
      </c>
      <c r="E1478" s="3">
        <v>1</v>
      </c>
      <c r="F1478" s="3">
        <v>2666</v>
      </c>
      <c r="G1478" s="3">
        <v>10.8772875096793</v>
      </c>
      <c r="H1478" s="3">
        <v>7.0976353617058603</v>
      </c>
      <c r="I1478" s="3">
        <v>6.8282092505140799</v>
      </c>
      <c r="J1478" s="3">
        <v>7.3670614728976398</v>
      </c>
      <c r="K1478" s="3">
        <v>1</v>
      </c>
      <c r="L1478" s="3">
        <v>0</v>
      </c>
      <c r="M1478" s="6" t="s">
        <v>100</v>
      </c>
      <c r="N1478" s="6" t="s">
        <v>173</v>
      </c>
    </row>
    <row r="1479" spans="1:14" x14ac:dyDescent="0.2">
      <c r="A1479" s="5" t="str">
        <f t="shared" si="23"/>
        <v>UpperGI - Pancreas21996-20002</v>
      </c>
      <c r="B1479" s="3" t="s">
        <v>43</v>
      </c>
      <c r="C1479" s="3">
        <v>2</v>
      </c>
      <c r="D1479" s="3" t="s">
        <v>130</v>
      </c>
      <c r="E1479" s="3">
        <v>2</v>
      </c>
      <c r="F1479" s="3">
        <v>3118</v>
      </c>
      <c r="G1479" s="3">
        <v>12.5508322795813</v>
      </c>
      <c r="H1479" s="3">
        <v>7.5818896417490702</v>
      </c>
      <c r="I1479" s="3">
        <v>7.3157586363325802</v>
      </c>
      <c r="J1479" s="3">
        <v>7.8480206471655602</v>
      </c>
      <c r="K1479" s="3">
        <v>1.06822755120049</v>
      </c>
      <c r="L1479" s="3">
        <v>50.959393647440002</v>
      </c>
      <c r="M1479" s="6" t="s">
        <v>100</v>
      </c>
      <c r="N1479" s="6" t="s">
        <v>173</v>
      </c>
    </row>
    <row r="1480" spans="1:14" x14ac:dyDescent="0.2">
      <c r="A1480" s="5" t="str">
        <f t="shared" si="23"/>
        <v>UpperGI - Pancreas21996-20003</v>
      </c>
      <c r="B1480" s="3" t="s">
        <v>43</v>
      </c>
      <c r="C1480" s="3">
        <v>2</v>
      </c>
      <c r="D1480" s="3" t="s">
        <v>130</v>
      </c>
      <c r="E1480" s="3">
        <v>3</v>
      </c>
      <c r="F1480" s="3">
        <v>3175</v>
      </c>
      <c r="G1480" s="3">
        <v>12.7085838858999</v>
      </c>
      <c r="H1480" s="3">
        <v>7.58997972028906</v>
      </c>
      <c r="I1480" s="3">
        <v>7.3259670181725802</v>
      </c>
      <c r="J1480" s="3">
        <v>7.8539924224055397</v>
      </c>
      <c r="K1480" s="3">
        <v>1.0693673784989799</v>
      </c>
      <c r="L1480" s="3">
        <v>58.306486416912001</v>
      </c>
      <c r="M1480" s="6" t="s">
        <v>100</v>
      </c>
      <c r="N1480" s="6" t="s">
        <v>173</v>
      </c>
    </row>
    <row r="1481" spans="1:14" x14ac:dyDescent="0.2">
      <c r="A1481" s="5" t="str">
        <f t="shared" si="23"/>
        <v>UpperGI - Pancreas21996-20004</v>
      </c>
      <c r="B1481" s="3" t="s">
        <v>43</v>
      </c>
      <c r="C1481" s="3">
        <v>2</v>
      </c>
      <c r="D1481" s="3" t="s">
        <v>130</v>
      </c>
      <c r="E1481" s="3">
        <v>4</v>
      </c>
      <c r="F1481" s="3">
        <v>3229</v>
      </c>
      <c r="G1481" s="3">
        <v>12.819372696363899</v>
      </c>
      <c r="H1481" s="3">
        <v>8.1805640665327992</v>
      </c>
      <c r="I1481" s="3">
        <v>7.8983976653943104</v>
      </c>
      <c r="J1481" s="3">
        <v>8.4627304676712907</v>
      </c>
      <c r="K1481" s="3">
        <v>1.1525759847666599</v>
      </c>
      <c r="L1481" s="3">
        <v>95.063662788421993</v>
      </c>
      <c r="M1481" s="6" t="s">
        <v>100</v>
      </c>
      <c r="N1481" s="6" t="s">
        <v>173</v>
      </c>
    </row>
    <row r="1482" spans="1:14" x14ac:dyDescent="0.2">
      <c r="A1482" s="5" t="str">
        <f t="shared" si="23"/>
        <v>UpperGI - Pancreas21996-20005</v>
      </c>
      <c r="B1482" s="3" t="s">
        <v>43</v>
      </c>
      <c r="C1482" s="3">
        <v>2</v>
      </c>
      <c r="D1482" s="3" t="s">
        <v>130</v>
      </c>
      <c r="E1482" s="3">
        <v>5</v>
      </c>
      <c r="F1482" s="3">
        <v>2915</v>
      </c>
      <c r="G1482" s="3">
        <v>11.3621817634137</v>
      </c>
      <c r="H1482" s="3">
        <v>8.2979181596335305</v>
      </c>
      <c r="I1482" s="3">
        <v>7.9966828068875602</v>
      </c>
      <c r="J1482" s="3">
        <v>8.5991535123795</v>
      </c>
      <c r="K1482" s="3">
        <v>1.1691102369676001</v>
      </c>
      <c r="L1482" s="3">
        <v>84.967427547653998</v>
      </c>
      <c r="M1482" s="6" t="s">
        <v>100</v>
      </c>
      <c r="N1482" s="6" t="s">
        <v>173</v>
      </c>
    </row>
    <row r="1483" spans="1:14" x14ac:dyDescent="0.2">
      <c r="A1483" s="5" t="str">
        <f t="shared" si="23"/>
        <v>UpperGI - Pancreas21996-20006</v>
      </c>
      <c r="B1483" s="3" t="s">
        <v>43</v>
      </c>
      <c r="C1483" s="3">
        <v>2</v>
      </c>
      <c r="D1483" s="3" t="s">
        <v>130</v>
      </c>
      <c r="E1483" s="3">
        <v>6</v>
      </c>
      <c r="F1483" s="3">
        <v>15103</v>
      </c>
      <c r="G1483" s="3">
        <v>12.065065011112599</v>
      </c>
      <c r="H1483" s="3">
        <v>7.7440663356450203</v>
      </c>
      <c r="I1483" s="3">
        <v>7.6205587805631598</v>
      </c>
      <c r="J1483" s="3">
        <v>7.86757389072688</v>
      </c>
      <c r="K1483" s="3">
        <v>0</v>
      </c>
      <c r="L1483" s="3">
        <v>289.29697040042799</v>
      </c>
      <c r="M1483" s="6" t="s">
        <v>100</v>
      </c>
      <c r="N1483" s="6" t="s">
        <v>173</v>
      </c>
    </row>
    <row r="1484" spans="1:14" x14ac:dyDescent="0.2">
      <c r="A1484" s="5" t="str">
        <f t="shared" si="23"/>
        <v>UpperGI - Pancreas22001-20051</v>
      </c>
      <c r="B1484" s="3" t="s">
        <v>47</v>
      </c>
      <c r="C1484" s="3">
        <v>2</v>
      </c>
      <c r="D1484" s="3" t="s">
        <v>130</v>
      </c>
      <c r="E1484" s="3">
        <v>1</v>
      </c>
      <c r="F1484" s="3">
        <v>2846</v>
      </c>
      <c r="G1484" s="3">
        <v>11.3122900359871</v>
      </c>
      <c r="H1484" s="3">
        <v>7.2027893756613004</v>
      </c>
      <c r="I1484" s="3">
        <v>6.93815921602478</v>
      </c>
      <c r="J1484" s="3">
        <v>7.4674195352978199</v>
      </c>
      <c r="K1484" s="3">
        <v>1</v>
      </c>
      <c r="L1484" s="3">
        <v>0</v>
      </c>
      <c r="M1484" s="6" t="s">
        <v>100</v>
      </c>
      <c r="N1484" s="6" t="s">
        <v>173</v>
      </c>
    </row>
    <row r="1485" spans="1:14" x14ac:dyDescent="0.2">
      <c r="A1485" s="5" t="str">
        <f t="shared" si="23"/>
        <v>UpperGI - Pancreas22001-20052</v>
      </c>
      <c r="B1485" s="3" t="s">
        <v>47</v>
      </c>
      <c r="C1485" s="3">
        <v>2</v>
      </c>
      <c r="D1485" s="3" t="s">
        <v>130</v>
      </c>
      <c r="E1485" s="3">
        <v>2</v>
      </c>
      <c r="F1485" s="3">
        <v>3461</v>
      </c>
      <c r="G1485" s="3">
        <v>13.6364376014385</v>
      </c>
      <c r="H1485" s="3">
        <v>8.0721873669477002</v>
      </c>
      <c r="I1485" s="3">
        <v>7.8032528751176198</v>
      </c>
      <c r="J1485" s="3">
        <v>8.3411218587777807</v>
      </c>
      <c r="K1485" s="3">
        <v>1.1207029590819599</v>
      </c>
      <c r="L1485" s="3">
        <v>53.620124757302001</v>
      </c>
      <c r="M1485" s="6" t="s">
        <v>100</v>
      </c>
      <c r="N1485" s="6" t="s">
        <v>173</v>
      </c>
    </row>
    <row r="1486" spans="1:14" x14ac:dyDescent="0.2">
      <c r="A1486" s="5" t="str">
        <f t="shared" si="23"/>
        <v>UpperGI - Pancreas22001-20053</v>
      </c>
      <c r="B1486" s="3" t="s">
        <v>47</v>
      </c>
      <c r="C1486" s="3">
        <v>2</v>
      </c>
      <c r="D1486" s="3" t="s">
        <v>130</v>
      </c>
      <c r="E1486" s="3">
        <v>3</v>
      </c>
      <c r="F1486" s="3">
        <v>3444</v>
      </c>
      <c r="G1486" s="3">
        <v>13.5033749615513</v>
      </c>
      <c r="H1486" s="3">
        <v>7.8178692615310297</v>
      </c>
      <c r="I1486" s="3">
        <v>7.5567656352902004</v>
      </c>
      <c r="J1486" s="3">
        <v>8.0789728877718598</v>
      </c>
      <c r="K1486" s="3">
        <v>1.0853946788931701</v>
      </c>
      <c r="L1486" s="3">
        <v>39.545280901176</v>
      </c>
      <c r="M1486" s="6" t="s">
        <v>100</v>
      </c>
      <c r="N1486" s="6" t="s">
        <v>173</v>
      </c>
    </row>
    <row r="1487" spans="1:14" x14ac:dyDescent="0.2">
      <c r="A1487" s="5" t="str">
        <f t="shared" si="23"/>
        <v>UpperGI - Pancreas22001-20054</v>
      </c>
      <c r="B1487" s="3" t="s">
        <v>47</v>
      </c>
      <c r="C1487" s="3">
        <v>2</v>
      </c>
      <c r="D1487" s="3" t="s">
        <v>130</v>
      </c>
      <c r="E1487" s="3">
        <v>4</v>
      </c>
      <c r="F1487" s="3">
        <v>3456</v>
      </c>
      <c r="G1487" s="3">
        <v>13.483292304746399</v>
      </c>
      <c r="H1487" s="3">
        <v>8.5530020578766006</v>
      </c>
      <c r="I1487" s="3">
        <v>8.26784259961887</v>
      </c>
      <c r="J1487" s="3">
        <v>8.8381615161343294</v>
      </c>
      <c r="K1487" s="3">
        <v>1.1874569158967401</v>
      </c>
      <c r="L1487" s="3">
        <v>82.072080357055995</v>
      </c>
      <c r="M1487" s="6" t="s">
        <v>100</v>
      </c>
      <c r="N1487" s="6" t="s">
        <v>173</v>
      </c>
    </row>
    <row r="1488" spans="1:14" x14ac:dyDescent="0.2">
      <c r="A1488" s="5" t="str">
        <f t="shared" si="23"/>
        <v>UpperGI - Pancreas22001-20055</v>
      </c>
      <c r="B1488" s="3" t="s">
        <v>47</v>
      </c>
      <c r="C1488" s="3">
        <v>2</v>
      </c>
      <c r="D1488" s="3" t="s">
        <v>130</v>
      </c>
      <c r="E1488" s="3">
        <v>5</v>
      </c>
      <c r="F1488" s="3">
        <v>2899</v>
      </c>
      <c r="G1488" s="3">
        <v>11.290746977748601</v>
      </c>
      <c r="H1488" s="3">
        <v>8.7032618397916899</v>
      </c>
      <c r="I1488" s="3">
        <v>8.3864408012505205</v>
      </c>
      <c r="J1488" s="3">
        <v>9.0200828783328593</v>
      </c>
      <c r="K1488" s="3">
        <v>1.2083182480943599</v>
      </c>
      <c r="L1488" s="3">
        <v>75.031386319586005</v>
      </c>
      <c r="M1488" s="6" t="s">
        <v>100</v>
      </c>
      <c r="N1488" s="6" t="s">
        <v>173</v>
      </c>
    </row>
    <row r="1489" spans="1:14" x14ac:dyDescent="0.2">
      <c r="A1489" s="5" t="str">
        <f t="shared" si="23"/>
        <v>UpperGI - Pancreas22001-20056</v>
      </c>
      <c r="B1489" s="3" t="s">
        <v>47</v>
      </c>
      <c r="C1489" s="3">
        <v>2</v>
      </c>
      <c r="D1489" s="3" t="s">
        <v>130</v>
      </c>
      <c r="E1489" s="3">
        <v>6</v>
      </c>
      <c r="F1489" s="3">
        <v>16106</v>
      </c>
      <c r="G1489" s="3">
        <v>12.6469010663695</v>
      </c>
      <c r="H1489" s="3">
        <v>8.0310331810594597</v>
      </c>
      <c r="I1489" s="3">
        <v>7.9070012103262002</v>
      </c>
      <c r="J1489" s="3">
        <v>8.1550651517927193</v>
      </c>
      <c r="K1489" s="3">
        <v>0</v>
      </c>
      <c r="L1489" s="3">
        <v>250.26887233511999</v>
      </c>
      <c r="M1489" s="6" t="s">
        <v>100</v>
      </c>
      <c r="N1489" s="6" t="s">
        <v>173</v>
      </c>
    </row>
    <row r="1490" spans="1:14" x14ac:dyDescent="0.2">
      <c r="A1490" s="5" t="str">
        <f t="shared" si="23"/>
        <v>UpperGI - Pancreas22006-20101</v>
      </c>
      <c r="B1490" s="3" t="s">
        <v>48</v>
      </c>
      <c r="C1490" s="3">
        <v>2</v>
      </c>
      <c r="D1490" s="3" t="s">
        <v>130</v>
      </c>
      <c r="E1490" s="3">
        <v>1</v>
      </c>
      <c r="F1490" s="3">
        <v>3200</v>
      </c>
      <c r="G1490" s="3">
        <v>12.345699016950601</v>
      </c>
      <c r="H1490" s="3">
        <v>7.4705540104445101</v>
      </c>
      <c r="I1490" s="3">
        <v>7.2117125198442302</v>
      </c>
      <c r="J1490" s="3">
        <v>7.7293955010447899</v>
      </c>
      <c r="K1490" s="3">
        <v>1</v>
      </c>
      <c r="L1490" s="3">
        <v>0</v>
      </c>
      <c r="M1490" s="6" t="s">
        <v>100</v>
      </c>
      <c r="N1490" s="6" t="s">
        <v>173</v>
      </c>
    </row>
    <row r="1491" spans="1:14" x14ac:dyDescent="0.2">
      <c r="A1491" s="5" t="str">
        <f t="shared" si="23"/>
        <v>UpperGI - Pancreas22006-20102</v>
      </c>
      <c r="B1491" s="3" t="s">
        <v>48</v>
      </c>
      <c r="C1491" s="3">
        <v>2</v>
      </c>
      <c r="D1491" s="3" t="s">
        <v>130</v>
      </c>
      <c r="E1491" s="3">
        <v>2</v>
      </c>
      <c r="F1491" s="3">
        <v>3857</v>
      </c>
      <c r="G1491" s="3">
        <v>14.752634991965</v>
      </c>
      <c r="H1491" s="3">
        <v>8.2564277005695708</v>
      </c>
      <c r="I1491" s="3">
        <v>7.9958582878345199</v>
      </c>
      <c r="J1491" s="3">
        <v>8.5169971133046207</v>
      </c>
      <c r="K1491" s="3">
        <v>1.10519617273717</v>
      </c>
      <c r="L1491" s="3">
        <v>63.218763543198001</v>
      </c>
      <c r="M1491" s="6" t="s">
        <v>100</v>
      </c>
      <c r="N1491" s="6" t="s">
        <v>173</v>
      </c>
    </row>
    <row r="1492" spans="1:14" x14ac:dyDescent="0.2">
      <c r="A1492" s="5" t="str">
        <f t="shared" si="23"/>
        <v>UpperGI - Pancreas22006-20103</v>
      </c>
      <c r="B1492" s="3" t="s">
        <v>48</v>
      </c>
      <c r="C1492" s="3">
        <v>2</v>
      </c>
      <c r="D1492" s="3" t="s">
        <v>130</v>
      </c>
      <c r="E1492" s="3">
        <v>3</v>
      </c>
      <c r="F1492" s="3">
        <v>3832</v>
      </c>
      <c r="G1492" s="3">
        <v>14.629633942277801</v>
      </c>
      <c r="H1492" s="3">
        <v>8.3466571435517007</v>
      </c>
      <c r="I1492" s="3">
        <v>8.0823822567567003</v>
      </c>
      <c r="J1492" s="3">
        <v>8.6109320303466994</v>
      </c>
      <c r="K1492" s="3">
        <v>1.11727418500453</v>
      </c>
      <c r="L1492" s="3">
        <v>73.183164088398001</v>
      </c>
      <c r="M1492" s="6" t="s">
        <v>100</v>
      </c>
      <c r="N1492" s="6" t="s">
        <v>173</v>
      </c>
    </row>
    <row r="1493" spans="1:14" x14ac:dyDescent="0.2">
      <c r="A1493" s="5" t="str">
        <f t="shared" si="23"/>
        <v>UpperGI - Pancreas22006-20104</v>
      </c>
      <c r="B1493" s="3" t="s">
        <v>48</v>
      </c>
      <c r="C1493" s="3">
        <v>2</v>
      </c>
      <c r="D1493" s="3" t="s">
        <v>130</v>
      </c>
      <c r="E1493" s="3">
        <v>4</v>
      </c>
      <c r="F1493" s="3">
        <v>3642</v>
      </c>
      <c r="G1493" s="3">
        <v>13.887170892733799</v>
      </c>
      <c r="H1493" s="3">
        <v>9.1053517355337998</v>
      </c>
      <c r="I1493" s="3">
        <v>8.80963028506625</v>
      </c>
      <c r="J1493" s="3">
        <v>9.4010731860013497</v>
      </c>
      <c r="K1493" s="3">
        <v>1.2188321940787401</v>
      </c>
      <c r="L1493" s="3">
        <v>96.505110623159993</v>
      </c>
      <c r="M1493" s="6" t="s">
        <v>100</v>
      </c>
      <c r="N1493" s="6" t="s">
        <v>173</v>
      </c>
    </row>
    <row r="1494" spans="1:14" x14ac:dyDescent="0.2">
      <c r="A1494" s="5" t="str">
        <f t="shared" si="23"/>
        <v>UpperGI - Pancreas22006-20105</v>
      </c>
      <c r="B1494" s="3" t="s">
        <v>48</v>
      </c>
      <c r="C1494" s="3">
        <v>2</v>
      </c>
      <c r="D1494" s="3" t="s">
        <v>130</v>
      </c>
      <c r="E1494" s="3">
        <v>5</v>
      </c>
      <c r="F1494" s="3">
        <v>3124</v>
      </c>
      <c r="G1494" s="3">
        <v>11.898054694717599</v>
      </c>
      <c r="H1494" s="3">
        <v>9.6173909275489198</v>
      </c>
      <c r="I1494" s="3">
        <v>9.2801363691806706</v>
      </c>
      <c r="J1494" s="3">
        <v>9.9546454859171707</v>
      </c>
      <c r="K1494" s="3">
        <v>1.2873731873302701</v>
      </c>
      <c r="L1494" s="3">
        <v>111.386379732176</v>
      </c>
      <c r="M1494" s="6" t="s">
        <v>100</v>
      </c>
      <c r="N1494" s="6" t="s">
        <v>173</v>
      </c>
    </row>
    <row r="1495" spans="1:14" x14ac:dyDescent="0.2">
      <c r="A1495" s="5" t="str">
        <f t="shared" ref="A1495:A1558" si="24">D1495&amp;C1495&amp;B1495&amp;E1495</f>
        <v>UpperGI - Pancreas22006-20106</v>
      </c>
      <c r="B1495" s="3" t="s">
        <v>48</v>
      </c>
      <c r="C1495" s="3">
        <v>2</v>
      </c>
      <c r="D1495" s="3" t="s">
        <v>130</v>
      </c>
      <c r="E1495" s="3">
        <v>6</v>
      </c>
      <c r="F1495" s="3">
        <v>17655</v>
      </c>
      <c r="G1495" s="3">
        <v>13.5039125435377</v>
      </c>
      <c r="H1495" s="3">
        <v>8.4832778158901405</v>
      </c>
      <c r="I1495" s="3">
        <v>8.3581407694740992</v>
      </c>
      <c r="J1495" s="3">
        <v>8.6084148623061694</v>
      </c>
      <c r="K1495" s="3">
        <v>0</v>
      </c>
      <c r="L1495" s="3">
        <v>344.29341798693201</v>
      </c>
      <c r="M1495" s="6" t="s">
        <v>100</v>
      </c>
      <c r="N1495" s="6" t="s">
        <v>173</v>
      </c>
    </row>
    <row r="1496" spans="1:14" x14ac:dyDescent="0.2">
      <c r="A1496" s="5" t="str">
        <f t="shared" si="24"/>
        <v>UpperGI - Pancreas31996-20001</v>
      </c>
      <c r="B1496" s="3" t="s">
        <v>43</v>
      </c>
      <c r="C1496" s="3">
        <v>3</v>
      </c>
      <c r="D1496" s="3" t="s">
        <v>130</v>
      </c>
      <c r="E1496" s="3">
        <v>1</v>
      </c>
      <c r="F1496" s="3">
        <v>5254</v>
      </c>
      <c r="G1496" s="3">
        <v>10.9252758335831</v>
      </c>
      <c r="H1496" s="3">
        <v>8.1271398168662508</v>
      </c>
      <c r="I1496" s="3">
        <v>7.9073797551284599</v>
      </c>
      <c r="J1496" s="3">
        <v>8.3468998786040398</v>
      </c>
      <c r="K1496" s="3">
        <v>1</v>
      </c>
      <c r="L1496" s="3">
        <v>0</v>
      </c>
      <c r="M1496" s="6" t="s">
        <v>100</v>
      </c>
      <c r="N1496" s="6" t="s">
        <v>173</v>
      </c>
    </row>
    <row r="1497" spans="1:14" x14ac:dyDescent="0.2">
      <c r="A1497" s="5" t="str">
        <f t="shared" si="24"/>
        <v>UpperGI - Pancreas31996-20002</v>
      </c>
      <c r="B1497" s="3" t="s">
        <v>43</v>
      </c>
      <c r="C1497" s="3">
        <v>3</v>
      </c>
      <c r="D1497" s="3" t="s">
        <v>130</v>
      </c>
      <c r="E1497" s="3">
        <v>2</v>
      </c>
      <c r="F1497" s="3">
        <v>6066</v>
      </c>
      <c r="G1497" s="3">
        <v>12.513344679646</v>
      </c>
      <c r="H1497" s="3">
        <v>8.7331659145254399</v>
      </c>
      <c r="I1497" s="3">
        <v>8.5133917795173204</v>
      </c>
      <c r="J1497" s="3">
        <v>8.9529400495335594</v>
      </c>
      <c r="K1497" s="3">
        <v>1.07456818897117</v>
      </c>
      <c r="L1497" s="3">
        <v>97.702963984144006</v>
      </c>
      <c r="M1497" s="6" t="s">
        <v>100</v>
      </c>
      <c r="N1497" s="6" t="s">
        <v>173</v>
      </c>
    </row>
    <row r="1498" spans="1:14" x14ac:dyDescent="0.2">
      <c r="A1498" s="5" t="str">
        <f t="shared" si="24"/>
        <v>UpperGI - Pancreas31996-20003</v>
      </c>
      <c r="B1498" s="3" t="s">
        <v>43</v>
      </c>
      <c r="C1498" s="3">
        <v>3</v>
      </c>
      <c r="D1498" s="3" t="s">
        <v>130</v>
      </c>
      <c r="E1498" s="3">
        <v>3</v>
      </c>
      <c r="F1498" s="3">
        <v>6101</v>
      </c>
      <c r="G1498" s="3">
        <v>12.5377006974854</v>
      </c>
      <c r="H1498" s="3">
        <v>8.7895018497528508</v>
      </c>
      <c r="I1498" s="3">
        <v>8.5689453703826093</v>
      </c>
      <c r="J1498" s="3">
        <v>9.0100583291230905</v>
      </c>
      <c r="K1498" s="3">
        <v>1.0815000169570099</v>
      </c>
      <c r="L1498" s="3">
        <v>109.65204685403</v>
      </c>
      <c r="M1498" s="6" t="s">
        <v>100</v>
      </c>
      <c r="N1498" s="6" t="s">
        <v>173</v>
      </c>
    </row>
    <row r="1499" spans="1:14" x14ac:dyDescent="0.2">
      <c r="A1499" s="5" t="str">
        <f t="shared" si="24"/>
        <v>UpperGI - Pancreas31996-20004</v>
      </c>
      <c r="B1499" s="3" t="s">
        <v>43</v>
      </c>
      <c r="C1499" s="3">
        <v>3</v>
      </c>
      <c r="D1499" s="3" t="s">
        <v>130</v>
      </c>
      <c r="E1499" s="3">
        <v>4</v>
      </c>
      <c r="F1499" s="3">
        <v>6138</v>
      </c>
      <c r="G1499" s="3">
        <v>12.527646084078899</v>
      </c>
      <c r="H1499" s="3">
        <v>9.4268959389085101</v>
      </c>
      <c r="I1499" s="3">
        <v>9.1910592643789109</v>
      </c>
      <c r="J1499" s="3">
        <v>9.6627326134381093</v>
      </c>
      <c r="K1499" s="3">
        <v>1.15992786531676</v>
      </c>
      <c r="L1499" s="3">
        <v>175.42611638138999</v>
      </c>
      <c r="M1499" s="6" t="s">
        <v>100</v>
      </c>
      <c r="N1499" s="6" t="s">
        <v>173</v>
      </c>
    </row>
    <row r="1500" spans="1:14" x14ac:dyDescent="0.2">
      <c r="A1500" s="5" t="str">
        <f t="shared" si="24"/>
        <v>UpperGI - Pancreas31996-20005</v>
      </c>
      <c r="B1500" s="3" t="s">
        <v>43</v>
      </c>
      <c r="C1500" s="3">
        <v>3</v>
      </c>
      <c r="D1500" s="3" t="s">
        <v>130</v>
      </c>
      <c r="E1500" s="3">
        <v>5</v>
      </c>
      <c r="F1500" s="3">
        <v>5763</v>
      </c>
      <c r="G1500" s="3">
        <v>11.522741829520299</v>
      </c>
      <c r="H1500" s="3">
        <v>9.7981145109932193</v>
      </c>
      <c r="I1500" s="3">
        <v>9.5451414520075808</v>
      </c>
      <c r="J1500" s="3">
        <v>10.0510875699789</v>
      </c>
      <c r="K1500" s="3">
        <v>1.2056042755237499</v>
      </c>
      <c r="L1500" s="3">
        <v>193.46790382272599</v>
      </c>
      <c r="M1500" s="6" t="s">
        <v>100</v>
      </c>
      <c r="N1500" s="6" t="s">
        <v>173</v>
      </c>
    </row>
    <row r="1501" spans="1:14" x14ac:dyDescent="0.2">
      <c r="A1501" s="5" t="str">
        <f t="shared" si="24"/>
        <v>UpperGI - Pancreas31996-20006</v>
      </c>
      <c r="B1501" s="3" t="s">
        <v>43</v>
      </c>
      <c r="C1501" s="3">
        <v>3</v>
      </c>
      <c r="D1501" s="3" t="s">
        <v>130</v>
      </c>
      <c r="E1501" s="3">
        <v>6</v>
      </c>
      <c r="F1501" s="3">
        <v>29322</v>
      </c>
      <c r="G1501" s="3">
        <v>12.005523621780799</v>
      </c>
      <c r="H1501" s="3">
        <v>8.9588671479018593</v>
      </c>
      <c r="I1501" s="3">
        <v>8.8563226476068202</v>
      </c>
      <c r="J1501" s="3">
        <v>9.0614116481969003</v>
      </c>
      <c r="K1501" s="3">
        <v>0</v>
      </c>
      <c r="L1501" s="3">
        <v>576.24903104228997</v>
      </c>
      <c r="M1501" s="6" t="s">
        <v>100</v>
      </c>
      <c r="N1501" s="6" t="s">
        <v>173</v>
      </c>
    </row>
    <row r="1502" spans="1:14" x14ac:dyDescent="0.2">
      <c r="A1502" s="5" t="str">
        <f t="shared" si="24"/>
        <v>UpperGI - Pancreas32001-20051</v>
      </c>
      <c r="B1502" s="3" t="s">
        <v>47</v>
      </c>
      <c r="C1502" s="3">
        <v>3</v>
      </c>
      <c r="D1502" s="3" t="s">
        <v>130</v>
      </c>
      <c r="E1502" s="3">
        <v>1</v>
      </c>
      <c r="F1502" s="3">
        <v>5778</v>
      </c>
      <c r="G1502" s="3">
        <v>11.6068419139092</v>
      </c>
      <c r="H1502" s="3">
        <v>8.3075375422127902</v>
      </c>
      <c r="I1502" s="3">
        <v>8.0933276043855606</v>
      </c>
      <c r="J1502" s="3">
        <v>8.5217474800400197</v>
      </c>
      <c r="K1502" s="3">
        <v>1</v>
      </c>
      <c r="L1502" s="3">
        <v>0</v>
      </c>
      <c r="M1502" s="6" t="s">
        <v>100</v>
      </c>
      <c r="N1502" s="6" t="s">
        <v>173</v>
      </c>
    </row>
    <row r="1503" spans="1:14" x14ac:dyDescent="0.2">
      <c r="A1503" s="5" t="str">
        <f t="shared" si="24"/>
        <v>UpperGI - Pancreas32001-20052</v>
      </c>
      <c r="B1503" s="3" t="s">
        <v>47</v>
      </c>
      <c r="C1503" s="3">
        <v>3</v>
      </c>
      <c r="D1503" s="3" t="s">
        <v>130</v>
      </c>
      <c r="E1503" s="3">
        <v>2</v>
      </c>
      <c r="F1503" s="3">
        <v>6674</v>
      </c>
      <c r="G1503" s="3">
        <v>13.404795044218799</v>
      </c>
      <c r="H1503" s="3">
        <v>8.9218392679198395</v>
      </c>
      <c r="I1503" s="3">
        <v>8.7077882166600098</v>
      </c>
      <c r="J1503" s="3">
        <v>9.1358903191796692</v>
      </c>
      <c r="K1503" s="3">
        <v>1.07394510377902</v>
      </c>
      <c r="L1503" s="3">
        <v>72.572068207742007</v>
      </c>
      <c r="M1503" s="6" t="s">
        <v>100</v>
      </c>
      <c r="N1503" s="6" t="s">
        <v>173</v>
      </c>
    </row>
    <row r="1504" spans="1:14" x14ac:dyDescent="0.2">
      <c r="A1504" s="5" t="str">
        <f t="shared" si="24"/>
        <v>UpperGI - Pancreas32001-20053</v>
      </c>
      <c r="B1504" s="3" t="s">
        <v>47</v>
      </c>
      <c r="C1504" s="3">
        <v>3</v>
      </c>
      <c r="D1504" s="3" t="s">
        <v>130</v>
      </c>
      <c r="E1504" s="3">
        <v>3</v>
      </c>
      <c r="F1504" s="3">
        <v>6658</v>
      </c>
      <c r="G1504" s="3">
        <v>13.359285152637399</v>
      </c>
      <c r="H1504" s="3">
        <v>9.0166349829855292</v>
      </c>
      <c r="I1504" s="3">
        <v>8.8000498387870394</v>
      </c>
      <c r="J1504" s="3">
        <v>9.2332201271840209</v>
      </c>
      <c r="K1504" s="3">
        <v>1.08535591168498</v>
      </c>
      <c r="L1504" s="3">
        <v>77.552395850615994</v>
      </c>
      <c r="M1504" s="6" t="s">
        <v>100</v>
      </c>
      <c r="N1504" s="6" t="s">
        <v>173</v>
      </c>
    </row>
    <row r="1505" spans="1:14" x14ac:dyDescent="0.2">
      <c r="A1505" s="5" t="str">
        <f t="shared" si="24"/>
        <v>UpperGI - Pancreas32001-20054</v>
      </c>
      <c r="B1505" s="3" t="s">
        <v>47</v>
      </c>
      <c r="C1505" s="3">
        <v>3</v>
      </c>
      <c r="D1505" s="3" t="s">
        <v>130</v>
      </c>
      <c r="E1505" s="3">
        <v>4</v>
      </c>
      <c r="F1505" s="3">
        <v>6540</v>
      </c>
      <c r="G1505" s="3">
        <v>13.0808999659177</v>
      </c>
      <c r="H1505" s="3">
        <v>9.7067925593058906</v>
      </c>
      <c r="I1505" s="3">
        <v>9.4715353474140596</v>
      </c>
      <c r="J1505" s="3">
        <v>9.9420497711977198</v>
      </c>
      <c r="K1505" s="3">
        <v>1.16843198239949</v>
      </c>
      <c r="L1505" s="3">
        <v>148.65730929666799</v>
      </c>
      <c r="M1505" s="6" t="s">
        <v>100</v>
      </c>
      <c r="N1505" s="6" t="s">
        <v>173</v>
      </c>
    </row>
    <row r="1506" spans="1:14" x14ac:dyDescent="0.2">
      <c r="A1506" s="5" t="str">
        <f t="shared" si="24"/>
        <v>UpperGI - Pancreas32001-20055</v>
      </c>
      <c r="B1506" s="3" t="s">
        <v>47</v>
      </c>
      <c r="C1506" s="3">
        <v>3</v>
      </c>
      <c r="D1506" s="3" t="s">
        <v>130</v>
      </c>
      <c r="E1506" s="3">
        <v>5</v>
      </c>
      <c r="F1506" s="3">
        <v>5680</v>
      </c>
      <c r="G1506" s="3">
        <v>11.3315322448027</v>
      </c>
      <c r="H1506" s="3">
        <v>10.050100616849299</v>
      </c>
      <c r="I1506" s="3">
        <v>9.7887326778779808</v>
      </c>
      <c r="J1506" s="3">
        <v>10.3114685558206</v>
      </c>
      <c r="K1506" s="3">
        <v>1.2097568702858199</v>
      </c>
      <c r="L1506" s="3">
        <v>161.75000538693399</v>
      </c>
      <c r="M1506" s="6" t="s">
        <v>100</v>
      </c>
      <c r="N1506" s="6" t="s">
        <v>173</v>
      </c>
    </row>
    <row r="1507" spans="1:14" x14ac:dyDescent="0.2">
      <c r="A1507" s="5" t="str">
        <f t="shared" si="24"/>
        <v>UpperGI - Pancreas32001-20056</v>
      </c>
      <c r="B1507" s="3" t="s">
        <v>47</v>
      </c>
      <c r="C1507" s="3">
        <v>3</v>
      </c>
      <c r="D1507" s="3" t="s">
        <v>130</v>
      </c>
      <c r="E1507" s="3">
        <v>6</v>
      </c>
      <c r="F1507" s="3">
        <v>31330</v>
      </c>
      <c r="G1507" s="3">
        <v>12.5556394566336</v>
      </c>
      <c r="H1507" s="3">
        <v>9.1441956402002997</v>
      </c>
      <c r="I1507" s="3">
        <v>9.0429394965688292</v>
      </c>
      <c r="J1507" s="3">
        <v>9.2454517838317702</v>
      </c>
      <c r="K1507" s="3">
        <v>0</v>
      </c>
      <c r="L1507" s="3">
        <v>460.53177874195995</v>
      </c>
      <c r="M1507" s="6" t="s">
        <v>100</v>
      </c>
      <c r="N1507" s="6" t="s">
        <v>173</v>
      </c>
    </row>
    <row r="1508" spans="1:14" x14ac:dyDescent="0.2">
      <c r="A1508" s="5" t="str">
        <f t="shared" si="24"/>
        <v>UpperGI - Pancreas32006-20101</v>
      </c>
      <c r="B1508" s="3" t="s">
        <v>48</v>
      </c>
      <c r="C1508" s="3">
        <v>3</v>
      </c>
      <c r="D1508" s="3" t="s">
        <v>130</v>
      </c>
      <c r="E1508" s="3">
        <v>1</v>
      </c>
      <c r="F1508" s="3">
        <v>6629</v>
      </c>
      <c r="G1508" s="3">
        <v>12.8809809023379</v>
      </c>
      <c r="H1508" s="3">
        <v>8.5933443338675009</v>
      </c>
      <c r="I1508" s="3">
        <v>8.3864758764054397</v>
      </c>
      <c r="J1508" s="3">
        <v>8.8002127913295602</v>
      </c>
      <c r="K1508" s="3">
        <v>1</v>
      </c>
      <c r="L1508" s="3">
        <v>0</v>
      </c>
      <c r="M1508" s="6" t="s">
        <v>100</v>
      </c>
      <c r="N1508" s="6" t="s">
        <v>173</v>
      </c>
    </row>
    <row r="1509" spans="1:14" x14ac:dyDescent="0.2">
      <c r="A1509" s="5" t="str">
        <f t="shared" si="24"/>
        <v>UpperGI - Pancreas32006-20102</v>
      </c>
      <c r="B1509" s="3" t="s">
        <v>48</v>
      </c>
      <c r="C1509" s="3">
        <v>3</v>
      </c>
      <c r="D1509" s="3" t="s">
        <v>130</v>
      </c>
      <c r="E1509" s="3">
        <v>2</v>
      </c>
      <c r="F1509" s="3">
        <v>7582</v>
      </c>
      <c r="G1509" s="3">
        <v>14.7284528436297</v>
      </c>
      <c r="H1509" s="3">
        <v>9.1888678943090607</v>
      </c>
      <c r="I1509" s="3">
        <v>8.9820318663083292</v>
      </c>
      <c r="J1509" s="3">
        <v>9.3957039223097905</v>
      </c>
      <c r="K1509" s="3">
        <v>1.06930055835125</v>
      </c>
      <c r="L1509" s="3">
        <v>88.352586777631998</v>
      </c>
      <c r="M1509" s="6" t="s">
        <v>100</v>
      </c>
      <c r="N1509" s="6" t="s">
        <v>173</v>
      </c>
    </row>
    <row r="1510" spans="1:14" x14ac:dyDescent="0.2">
      <c r="A1510" s="5" t="str">
        <f t="shared" si="24"/>
        <v>UpperGI - Pancreas32006-20103</v>
      </c>
      <c r="B1510" s="3" t="s">
        <v>48</v>
      </c>
      <c r="C1510" s="3">
        <v>3</v>
      </c>
      <c r="D1510" s="3" t="s">
        <v>130</v>
      </c>
      <c r="E1510" s="3">
        <v>3</v>
      </c>
      <c r="F1510" s="3">
        <v>7439</v>
      </c>
      <c r="G1510" s="3">
        <v>14.4534077333134</v>
      </c>
      <c r="H1510" s="3">
        <v>9.4629953508490807</v>
      </c>
      <c r="I1510" s="3">
        <v>9.2479513067640209</v>
      </c>
      <c r="J1510" s="3">
        <v>9.6780393949341406</v>
      </c>
      <c r="K1510" s="3">
        <v>1.10120053185279</v>
      </c>
      <c r="L1510" s="3">
        <v>119.05223282051401</v>
      </c>
      <c r="M1510" s="6" t="s">
        <v>100</v>
      </c>
      <c r="N1510" s="6" t="s">
        <v>173</v>
      </c>
    </row>
    <row r="1511" spans="1:14" x14ac:dyDescent="0.2">
      <c r="A1511" s="5" t="str">
        <f t="shared" si="24"/>
        <v>UpperGI - Pancreas32006-20104</v>
      </c>
      <c r="B1511" s="3" t="s">
        <v>48</v>
      </c>
      <c r="C1511" s="3">
        <v>3</v>
      </c>
      <c r="D1511" s="3" t="s">
        <v>130</v>
      </c>
      <c r="E1511" s="3">
        <v>4</v>
      </c>
      <c r="F1511" s="3">
        <v>6967</v>
      </c>
      <c r="G1511" s="3">
        <v>13.5310557150299</v>
      </c>
      <c r="H1511" s="3">
        <v>10.132476169764599</v>
      </c>
      <c r="I1511" s="3">
        <v>9.8945464149269906</v>
      </c>
      <c r="J1511" s="3">
        <v>10.370405924602199</v>
      </c>
      <c r="K1511" s="3">
        <v>1.1791074319960799</v>
      </c>
      <c r="L1511" s="3">
        <v>166.76478851032601</v>
      </c>
      <c r="M1511" s="6" t="s">
        <v>100</v>
      </c>
      <c r="N1511" s="6" t="s">
        <v>173</v>
      </c>
    </row>
    <row r="1512" spans="1:14" x14ac:dyDescent="0.2">
      <c r="A1512" s="5" t="str">
        <f t="shared" si="24"/>
        <v>UpperGI - Pancreas32006-20105</v>
      </c>
      <c r="B1512" s="3" t="s">
        <v>48</v>
      </c>
      <c r="C1512" s="3">
        <v>3</v>
      </c>
      <c r="D1512" s="3" t="s">
        <v>130</v>
      </c>
      <c r="E1512" s="3">
        <v>5</v>
      </c>
      <c r="F1512" s="3">
        <v>6047</v>
      </c>
      <c r="G1512" s="3">
        <v>11.7466170587881</v>
      </c>
      <c r="H1512" s="3">
        <v>10.7796685014002</v>
      </c>
      <c r="I1512" s="3">
        <v>10.5079673414012</v>
      </c>
      <c r="J1512" s="3">
        <v>11.0513696613992</v>
      </c>
      <c r="K1512" s="3">
        <v>1.25442064027577</v>
      </c>
      <c r="L1512" s="3">
        <v>203.274472277168</v>
      </c>
      <c r="M1512" s="6" t="s">
        <v>100</v>
      </c>
      <c r="N1512" s="6" t="s">
        <v>173</v>
      </c>
    </row>
    <row r="1513" spans="1:14" x14ac:dyDescent="0.2">
      <c r="A1513" s="5" t="str">
        <f t="shared" si="24"/>
        <v>UpperGI - Pancreas32006-20106</v>
      </c>
      <c r="B1513" s="3" t="s">
        <v>48</v>
      </c>
      <c r="C1513" s="3">
        <v>3</v>
      </c>
      <c r="D1513" s="3" t="s">
        <v>130</v>
      </c>
      <c r="E1513" s="3">
        <v>6</v>
      </c>
      <c r="F1513" s="3">
        <v>34664</v>
      </c>
      <c r="G1513" s="3">
        <v>13.4681021110597</v>
      </c>
      <c r="H1513" s="3">
        <v>9.5448050393313295</v>
      </c>
      <c r="I1513" s="3">
        <v>9.4443240747849906</v>
      </c>
      <c r="J1513" s="3">
        <v>9.6452860038776702</v>
      </c>
      <c r="K1513" s="3">
        <v>0</v>
      </c>
      <c r="L1513" s="3">
        <v>577.44408038564006</v>
      </c>
      <c r="M1513" s="6" t="s">
        <v>100</v>
      </c>
      <c r="N1513" s="6" t="s">
        <v>173</v>
      </c>
    </row>
    <row r="1514" spans="1:14" x14ac:dyDescent="0.2">
      <c r="A1514" s="5" t="str">
        <f t="shared" si="24"/>
        <v>Urology - Penis11996-20001</v>
      </c>
      <c r="B1514" s="3" t="s">
        <v>43</v>
      </c>
      <c r="C1514" s="3">
        <v>1</v>
      </c>
      <c r="D1514" s="3" t="s">
        <v>140</v>
      </c>
      <c r="E1514" s="3">
        <v>1</v>
      </c>
      <c r="F1514" s="3">
        <v>257</v>
      </c>
      <c r="G1514" s="3">
        <v>1.0898821112263299</v>
      </c>
      <c r="H1514" s="3">
        <v>0.96341851124488698</v>
      </c>
      <c r="I1514" s="3">
        <v>0.84562957590488896</v>
      </c>
      <c r="J1514" s="3">
        <v>1.08120744658488</v>
      </c>
      <c r="K1514" s="3">
        <v>1</v>
      </c>
      <c r="L1514" s="3">
        <v>0</v>
      </c>
      <c r="M1514" s="6" t="s">
        <v>155</v>
      </c>
      <c r="N1514" s="6" t="s">
        <v>192</v>
      </c>
    </row>
    <row r="1515" spans="1:14" x14ac:dyDescent="0.2">
      <c r="A1515" s="5" t="str">
        <f t="shared" si="24"/>
        <v>Urology - Penis11996-20002</v>
      </c>
      <c r="B1515" s="3" t="s">
        <v>43</v>
      </c>
      <c r="C1515" s="3">
        <v>1</v>
      </c>
      <c r="D1515" s="3" t="s">
        <v>140</v>
      </c>
      <c r="E1515" s="3">
        <v>2</v>
      </c>
      <c r="F1515" s="3">
        <v>334</v>
      </c>
      <c r="G1515" s="3">
        <v>1.4132616581181301</v>
      </c>
      <c r="H1515" s="3">
        <v>1.1946532090066</v>
      </c>
      <c r="I1515" s="3">
        <v>1.0665309191493999</v>
      </c>
      <c r="J1515" s="3">
        <v>1.3227754988638001</v>
      </c>
      <c r="K1515" s="3">
        <v>1.2400147963349</v>
      </c>
      <c r="L1515" s="3">
        <v>13.696773430102001</v>
      </c>
      <c r="M1515" s="6" t="s">
        <v>155</v>
      </c>
      <c r="N1515" s="6" t="s">
        <v>192</v>
      </c>
    </row>
    <row r="1516" spans="1:14" x14ac:dyDescent="0.2">
      <c r="A1516" s="5" t="str">
        <f t="shared" si="24"/>
        <v>Urology - Penis11996-20003</v>
      </c>
      <c r="B1516" s="3" t="s">
        <v>43</v>
      </c>
      <c r="C1516" s="3">
        <v>1</v>
      </c>
      <c r="D1516" s="3" t="s">
        <v>140</v>
      </c>
      <c r="E1516" s="3">
        <v>3</v>
      </c>
      <c r="F1516" s="3">
        <v>325</v>
      </c>
      <c r="G1516" s="3">
        <v>1.37257512958904</v>
      </c>
      <c r="H1516" s="3">
        <v>1.2088016896782501</v>
      </c>
      <c r="I1516" s="3">
        <v>1.0773792729237099</v>
      </c>
      <c r="J1516" s="3">
        <v>1.34022410643279</v>
      </c>
      <c r="K1516" s="3">
        <v>1.2547005019825599</v>
      </c>
      <c r="L1516" s="3">
        <v>13.476450896142</v>
      </c>
      <c r="M1516" s="6" t="s">
        <v>155</v>
      </c>
      <c r="N1516" s="6" t="s">
        <v>192</v>
      </c>
    </row>
    <row r="1517" spans="1:14" x14ac:dyDescent="0.2">
      <c r="A1517" s="5" t="str">
        <f t="shared" si="24"/>
        <v>Urology - Penis11996-20004</v>
      </c>
      <c r="B1517" s="3" t="s">
        <v>43</v>
      </c>
      <c r="C1517" s="3">
        <v>1</v>
      </c>
      <c r="D1517" s="3" t="s">
        <v>140</v>
      </c>
      <c r="E1517" s="3">
        <v>4</v>
      </c>
      <c r="F1517" s="3">
        <v>352</v>
      </c>
      <c r="G1517" s="3">
        <v>1.47854449223905</v>
      </c>
      <c r="H1517" s="3">
        <v>1.36121716360345</v>
      </c>
      <c r="I1517" s="3">
        <v>1.2190130511495001</v>
      </c>
      <c r="J1517" s="3">
        <v>1.5034212760573999</v>
      </c>
      <c r="K1517" s="3">
        <v>1.4129032686371701</v>
      </c>
      <c r="L1517" s="3">
        <v>21.190855229894002</v>
      </c>
      <c r="M1517" s="6" t="s">
        <v>155</v>
      </c>
      <c r="N1517" s="6" t="s">
        <v>192</v>
      </c>
    </row>
    <row r="1518" spans="1:14" x14ac:dyDescent="0.2">
      <c r="A1518" s="5" t="str">
        <f t="shared" si="24"/>
        <v>Urology - Penis11996-20005</v>
      </c>
      <c r="B1518" s="3" t="s">
        <v>43</v>
      </c>
      <c r="C1518" s="3">
        <v>1</v>
      </c>
      <c r="D1518" s="3" t="s">
        <v>140</v>
      </c>
      <c r="E1518" s="3">
        <v>5</v>
      </c>
      <c r="F1518" s="3">
        <v>353</v>
      </c>
      <c r="G1518" s="3">
        <v>1.44916505513765</v>
      </c>
      <c r="H1518" s="3">
        <v>1.49687846736549</v>
      </c>
      <c r="I1518" s="3">
        <v>1.3407236956536801</v>
      </c>
      <c r="J1518" s="3">
        <v>1.6530332390772999</v>
      </c>
      <c r="K1518" s="3">
        <v>1.55371570080306</v>
      </c>
      <c r="L1518" s="3">
        <v>25.357344286288001</v>
      </c>
      <c r="M1518" s="6" t="s">
        <v>155</v>
      </c>
      <c r="N1518" s="6" t="s">
        <v>192</v>
      </c>
    </row>
    <row r="1519" spans="1:14" x14ac:dyDescent="0.2">
      <c r="A1519" s="5" t="str">
        <f t="shared" si="24"/>
        <v>Urology - Penis11996-20006</v>
      </c>
      <c r="B1519" s="3" t="s">
        <v>43</v>
      </c>
      <c r="C1519" s="3">
        <v>1</v>
      </c>
      <c r="D1519" s="3" t="s">
        <v>140</v>
      </c>
      <c r="E1519" s="3">
        <v>6</v>
      </c>
      <c r="F1519" s="3">
        <v>1621</v>
      </c>
      <c r="G1519" s="3">
        <v>1.36152152693203</v>
      </c>
      <c r="H1519" s="3">
        <v>1.2351849863655699</v>
      </c>
      <c r="I1519" s="3">
        <v>1.17505424365331</v>
      </c>
      <c r="J1519" s="3">
        <v>1.2953157290778301</v>
      </c>
      <c r="K1519" s="3">
        <v>0</v>
      </c>
      <c r="L1519" s="3">
        <v>73.721423842426006</v>
      </c>
      <c r="M1519" s="6" t="s">
        <v>155</v>
      </c>
      <c r="N1519" s="6" t="s">
        <v>192</v>
      </c>
    </row>
    <row r="1520" spans="1:14" x14ac:dyDescent="0.2">
      <c r="A1520" s="5" t="str">
        <f t="shared" si="24"/>
        <v>Urology - Penis12001-20051</v>
      </c>
      <c r="B1520" s="3" t="s">
        <v>47</v>
      </c>
      <c r="C1520" s="3">
        <v>1</v>
      </c>
      <c r="D1520" s="3" t="s">
        <v>140</v>
      </c>
      <c r="E1520" s="3">
        <v>1</v>
      </c>
      <c r="F1520" s="3">
        <v>320</v>
      </c>
      <c r="G1520" s="3">
        <v>1.2996240634330301</v>
      </c>
      <c r="H1520" s="3">
        <v>1.0905768330794401</v>
      </c>
      <c r="I1520" s="3">
        <v>0.97108524034028898</v>
      </c>
      <c r="J1520" s="3">
        <v>1.2100684258185901</v>
      </c>
      <c r="K1520" s="3">
        <v>1</v>
      </c>
      <c r="L1520" s="3">
        <v>0</v>
      </c>
      <c r="M1520" s="6" t="s">
        <v>155</v>
      </c>
      <c r="N1520" s="6" t="s">
        <v>192</v>
      </c>
    </row>
    <row r="1521" spans="1:14" x14ac:dyDescent="0.2">
      <c r="A1521" s="5" t="str">
        <f t="shared" si="24"/>
        <v>Urology - Penis12001-20052</v>
      </c>
      <c r="B1521" s="3" t="s">
        <v>47</v>
      </c>
      <c r="C1521" s="3">
        <v>1</v>
      </c>
      <c r="D1521" s="3" t="s">
        <v>140</v>
      </c>
      <c r="E1521" s="3">
        <v>2</v>
      </c>
      <c r="F1521" s="3">
        <v>372</v>
      </c>
      <c r="G1521" s="3">
        <v>1.5241138783474399</v>
      </c>
      <c r="H1521" s="3">
        <v>1.2028326431118801</v>
      </c>
      <c r="I1521" s="3">
        <v>1.08059926703219</v>
      </c>
      <c r="J1521" s="3">
        <v>1.32506601919157</v>
      </c>
      <c r="K1521" s="3">
        <v>1.1029325093175399</v>
      </c>
      <c r="L1521" s="3">
        <v>7.4888152507139996</v>
      </c>
      <c r="M1521" s="6" t="s">
        <v>155</v>
      </c>
      <c r="N1521" s="6" t="s">
        <v>192</v>
      </c>
    </row>
    <row r="1522" spans="1:14" x14ac:dyDescent="0.2">
      <c r="A1522" s="5" t="str">
        <f t="shared" si="24"/>
        <v>Urology - Penis12001-20053</v>
      </c>
      <c r="B1522" s="3" t="s">
        <v>47</v>
      </c>
      <c r="C1522" s="3">
        <v>1</v>
      </c>
      <c r="D1522" s="3" t="s">
        <v>140</v>
      </c>
      <c r="E1522" s="3">
        <v>3</v>
      </c>
      <c r="F1522" s="3">
        <v>358</v>
      </c>
      <c r="G1522" s="3">
        <v>1.4712372501162101</v>
      </c>
      <c r="H1522" s="3">
        <v>1.21525241717459</v>
      </c>
      <c r="I1522" s="3">
        <v>1.08936536860305</v>
      </c>
      <c r="J1522" s="3">
        <v>1.34113946574613</v>
      </c>
      <c r="K1522" s="3">
        <v>1.1143207707274601</v>
      </c>
      <c r="L1522" s="3">
        <v>7.4472099779020002</v>
      </c>
      <c r="M1522" s="6" t="s">
        <v>155</v>
      </c>
      <c r="N1522" s="6" t="s">
        <v>192</v>
      </c>
    </row>
    <row r="1523" spans="1:14" x14ac:dyDescent="0.2">
      <c r="A1523" s="5" t="str">
        <f t="shared" si="24"/>
        <v>Urology - Penis12001-20054</v>
      </c>
      <c r="B1523" s="3" t="s">
        <v>47</v>
      </c>
      <c r="C1523" s="3">
        <v>1</v>
      </c>
      <c r="D1523" s="3" t="s">
        <v>140</v>
      </c>
      <c r="E1523" s="3">
        <v>4</v>
      </c>
      <c r="F1523" s="3">
        <v>343</v>
      </c>
      <c r="G1523" s="3">
        <v>1.4077663885965499</v>
      </c>
      <c r="H1523" s="3">
        <v>1.3102363528024099</v>
      </c>
      <c r="I1523" s="3">
        <v>1.1715739708731501</v>
      </c>
      <c r="J1523" s="3">
        <v>1.44889873473167</v>
      </c>
      <c r="K1523" s="3">
        <v>1.2014159049231901</v>
      </c>
      <c r="L1523" s="3">
        <v>9.9029801184220005</v>
      </c>
      <c r="M1523" s="6" t="s">
        <v>155</v>
      </c>
      <c r="N1523" s="6" t="s">
        <v>192</v>
      </c>
    </row>
    <row r="1524" spans="1:14" x14ac:dyDescent="0.2">
      <c r="A1524" s="5" t="str">
        <f t="shared" si="24"/>
        <v>Urology - Penis12001-20055</v>
      </c>
      <c r="B1524" s="3" t="s">
        <v>47</v>
      </c>
      <c r="C1524" s="3">
        <v>1</v>
      </c>
      <c r="D1524" s="3" t="s">
        <v>140</v>
      </c>
      <c r="E1524" s="3">
        <v>5</v>
      </c>
      <c r="F1524" s="3">
        <v>355</v>
      </c>
      <c r="G1524" s="3">
        <v>1.4519593086563201</v>
      </c>
      <c r="H1524" s="3">
        <v>1.54368981083122</v>
      </c>
      <c r="I1524" s="3">
        <v>1.38310593624133</v>
      </c>
      <c r="J1524" s="3">
        <v>1.70427368542111</v>
      </c>
      <c r="K1524" s="3">
        <v>1.41548010558076</v>
      </c>
      <c r="L1524" s="3">
        <v>20.288006393208001</v>
      </c>
      <c r="M1524" s="6" t="s">
        <v>155</v>
      </c>
      <c r="N1524" s="6" t="s">
        <v>192</v>
      </c>
    </row>
    <row r="1525" spans="1:14" x14ac:dyDescent="0.2">
      <c r="A1525" s="5" t="str">
        <f t="shared" si="24"/>
        <v>Urology - Penis12001-20056</v>
      </c>
      <c r="B1525" s="3" t="s">
        <v>47</v>
      </c>
      <c r="C1525" s="3">
        <v>1</v>
      </c>
      <c r="D1525" s="3" t="s">
        <v>140</v>
      </c>
      <c r="E1525" s="3">
        <v>6</v>
      </c>
      <c r="F1525" s="3">
        <v>1748</v>
      </c>
      <c r="G1525" s="3">
        <v>1.4307000567614701</v>
      </c>
      <c r="H1525" s="3">
        <v>1.25539045072827</v>
      </c>
      <c r="I1525" s="3">
        <v>1.1965380507336201</v>
      </c>
      <c r="J1525" s="3">
        <v>1.31424285072292</v>
      </c>
      <c r="K1525" s="3">
        <v>0</v>
      </c>
      <c r="L1525" s="3">
        <v>45.127011740246004</v>
      </c>
      <c r="M1525" s="6" t="s">
        <v>155</v>
      </c>
      <c r="N1525" s="6" t="s">
        <v>192</v>
      </c>
    </row>
    <row r="1526" spans="1:14" x14ac:dyDescent="0.2">
      <c r="A1526" s="5" t="str">
        <f t="shared" si="24"/>
        <v>Urology - Penis12006-20101</v>
      </c>
      <c r="B1526" s="3" t="s">
        <v>48</v>
      </c>
      <c r="C1526" s="3">
        <v>1</v>
      </c>
      <c r="D1526" s="3" t="s">
        <v>140</v>
      </c>
      <c r="E1526" s="3">
        <v>1</v>
      </c>
      <c r="F1526" s="3">
        <v>370</v>
      </c>
      <c r="G1526" s="3">
        <v>1.4485086116185899</v>
      </c>
      <c r="H1526" s="3">
        <v>1.1364606356440701</v>
      </c>
      <c r="I1526" s="3">
        <v>1.020660356392</v>
      </c>
      <c r="J1526" s="3">
        <v>1.2522609148961401</v>
      </c>
      <c r="K1526" s="3">
        <v>1</v>
      </c>
      <c r="L1526" s="3">
        <v>0</v>
      </c>
      <c r="M1526" s="6" t="s">
        <v>155</v>
      </c>
      <c r="N1526" s="6" t="s">
        <v>192</v>
      </c>
    </row>
    <row r="1527" spans="1:14" x14ac:dyDescent="0.2">
      <c r="A1527" s="5" t="str">
        <f t="shared" si="24"/>
        <v>Urology - Penis12006-20102</v>
      </c>
      <c r="B1527" s="3" t="s">
        <v>48</v>
      </c>
      <c r="C1527" s="3">
        <v>1</v>
      </c>
      <c r="D1527" s="3" t="s">
        <v>140</v>
      </c>
      <c r="E1527" s="3">
        <v>2</v>
      </c>
      <c r="F1527" s="3">
        <v>399</v>
      </c>
      <c r="G1527" s="3">
        <v>1.5749517774633399</v>
      </c>
      <c r="H1527" s="3">
        <v>1.1642213266599499</v>
      </c>
      <c r="I1527" s="3">
        <v>1.0499847515693499</v>
      </c>
      <c r="J1527" s="3">
        <v>1.27845790175055</v>
      </c>
      <c r="K1527" s="3">
        <v>1.02442732299316</v>
      </c>
      <c r="L1527" s="3">
        <v>3.935552361814</v>
      </c>
      <c r="M1527" s="6" t="s">
        <v>155</v>
      </c>
      <c r="N1527" s="6" t="s">
        <v>192</v>
      </c>
    </row>
    <row r="1528" spans="1:14" x14ac:dyDescent="0.2">
      <c r="A1528" s="5" t="str">
        <f t="shared" si="24"/>
        <v>Urology - Penis12006-20103</v>
      </c>
      <c r="B1528" s="3" t="s">
        <v>48</v>
      </c>
      <c r="C1528" s="3">
        <v>1</v>
      </c>
      <c r="D1528" s="3" t="s">
        <v>140</v>
      </c>
      <c r="E1528" s="3">
        <v>3</v>
      </c>
      <c r="F1528" s="3">
        <v>421</v>
      </c>
      <c r="G1528" s="3">
        <v>1.6656498026284099</v>
      </c>
      <c r="H1528" s="3">
        <v>1.3294741403558601</v>
      </c>
      <c r="I1528" s="3">
        <v>1.2024767146473501</v>
      </c>
      <c r="J1528" s="3">
        <v>1.4564715660643699</v>
      </c>
      <c r="K1528" s="3">
        <v>1.16983738693457</v>
      </c>
      <c r="L1528" s="3">
        <v>12.868759793698</v>
      </c>
      <c r="M1528" s="6" t="s">
        <v>155</v>
      </c>
      <c r="N1528" s="6" t="s">
        <v>192</v>
      </c>
    </row>
    <row r="1529" spans="1:14" x14ac:dyDescent="0.2">
      <c r="A1529" s="5" t="str">
        <f t="shared" si="24"/>
        <v>Urology - Penis12006-20104</v>
      </c>
      <c r="B1529" s="3" t="s">
        <v>48</v>
      </c>
      <c r="C1529" s="3">
        <v>1</v>
      </c>
      <c r="D1529" s="3" t="s">
        <v>140</v>
      </c>
      <c r="E1529" s="3">
        <v>4</v>
      </c>
      <c r="F1529" s="3">
        <v>428</v>
      </c>
      <c r="G1529" s="3">
        <v>1.6941559970133799</v>
      </c>
      <c r="H1529" s="3">
        <v>1.5218985973255801</v>
      </c>
      <c r="I1529" s="3">
        <v>1.3777136564726999</v>
      </c>
      <c r="J1529" s="3">
        <v>1.66608353817846</v>
      </c>
      <c r="K1529" s="3">
        <v>1.3391564560994</v>
      </c>
      <c r="L1529" s="3">
        <v>21.878251893413999</v>
      </c>
      <c r="M1529" s="6" t="s">
        <v>155</v>
      </c>
      <c r="N1529" s="6" t="s">
        <v>192</v>
      </c>
    </row>
    <row r="1530" spans="1:14" x14ac:dyDescent="0.2">
      <c r="A1530" s="5" t="str">
        <f t="shared" si="24"/>
        <v>Urology - Penis12006-20105</v>
      </c>
      <c r="B1530" s="3" t="s">
        <v>48</v>
      </c>
      <c r="C1530" s="3">
        <v>1</v>
      </c>
      <c r="D1530" s="3" t="s">
        <v>140</v>
      </c>
      <c r="E1530" s="3">
        <v>5</v>
      </c>
      <c r="F1530" s="3">
        <v>428</v>
      </c>
      <c r="G1530" s="3">
        <v>1.69691389248338</v>
      </c>
      <c r="H1530" s="3">
        <v>1.8041717283638801</v>
      </c>
      <c r="I1530" s="3">
        <v>1.6332441814171099</v>
      </c>
      <c r="J1530" s="3">
        <v>1.97509927531065</v>
      </c>
      <c r="K1530" s="3">
        <v>1.58753560992581</v>
      </c>
      <c r="L1530" s="3">
        <v>31.206835157362001</v>
      </c>
      <c r="M1530" s="6" t="s">
        <v>155</v>
      </c>
      <c r="N1530" s="6" t="s">
        <v>192</v>
      </c>
    </row>
    <row r="1531" spans="1:14" x14ac:dyDescent="0.2">
      <c r="A1531" s="5" t="str">
        <f t="shared" si="24"/>
        <v>Urology - Penis12006-20106</v>
      </c>
      <c r="B1531" s="3" t="s">
        <v>48</v>
      </c>
      <c r="C1531" s="3">
        <v>1</v>
      </c>
      <c r="D1531" s="3" t="s">
        <v>140</v>
      </c>
      <c r="E1531" s="3">
        <v>6</v>
      </c>
      <c r="F1531" s="3">
        <v>2046</v>
      </c>
      <c r="G1531" s="3">
        <v>1.6156209031306601</v>
      </c>
      <c r="H1531" s="3">
        <v>1.36038580429676</v>
      </c>
      <c r="I1531" s="3">
        <v>1.30143831014116</v>
      </c>
      <c r="J1531" s="3">
        <v>1.4193332984523599</v>
      </c>
      <c r="K1531" s="3">
        <v>0</v>
      </c>
      <c r="L1531" s="3">
        <v>69.889399206288005</v>
      </c>
      <c r="M1531" s="6" t="s">
        <v>155</v>
      </c>
      <c r="N1531" s="6" t="s">
        <v>192</v>
      </c>
    </row>
    <row r="1532" spans="1:14" x14ac:dyDescent="0.2">
      <c r="A1532" s="5" t="str">
        <f t="shared" si="24"/>
        <v>Urology - Penis21996-20001</v>
      </c>
      <c r="B1532" s="3" t="s">
        <v>43</v>
      </c>
      <c r="C1532" s="3">
        <v>2</v>
      </c>
      <c r="D1532" s="3" t="s">
        <v>140</v>
      </c>
      <c r="E1532" s="3">
        <v>1</v>
      </c>
      <c r="F1532" s="3">
        <v>0</v>
      </c>
      <c r="G1532" s="3">
        <v>0</v>
      </c>
      <c r="H1532" s="3">
        <v>0</v>
      </c>
      <c r="I1532" s="3">
        <v>0</v>
      </c>
      <c r="J1532" s="3">
        <v>0</v>
      </c>
      <c r="K1532" s="3">
        <v>0</v>
      </c>
      <c r="L1532" s="3">
        <v>0</v>
      </c>
      <c r="M1532" s="6" t="s">
        <v>155</v>
      </c>
      <c r="N1532" s="6" t="s">
        <v>192</v>
      </c>
    </row>
    <row r="1533" spans="1:14" x14ac:dyDescent="0.2">
      <c r="A1533" s="5" t="str">
        <f t="shared" si="24"/>
        <v>Urology - Penis21996-20002</v>
      </c>
      <c r="B1533" s="3" t="s">
        <v>43</v>
      </c>
      <c r="C1533" s="3">
        <v>2</v>
      </c>
      <c r="D1533" s="3" t="s">
        <v>140</v>
      </c>
      <c r="E1533" s="3">
        <v>2</v>
      </c>
      <c r="F1533" s="3">
        <v>0</v>
      </c>
      <c r="G1533" s="3">
        <v>0</v>
      </c>
      <c r="H1533" s="3">
        <v>0</v>
      </c>
      <c r="I1533" s="3">
        <v>0</v>
      </c>
      <c r="J1533" s="3">
        <v>0</v>
      </c>
      <c r="K1533" s="3">
        <v>0</v>
      </c>
      <c r="L1533" s="3">
        <v>0</v>
      </c>
      <c r="M1533" s="6" t="s">
        <v>155</v>
      </c>
      <c r="N1533" s="6" t="s">
        <v>192</v>
      </c>
    </row>
    <row r="1534" spans="1:14" x14ac:dyDescent="0.2">
      <c r="A1534" s="5" t="str">
        <f t="shared" si="24"/>
        <v>Urology - Penis21996-20003</v>
      </c>
      <c r="B1534" s="3" t="s">
        <v>43</v>
      </c>
      <c r="C1534" s="3">
        <v>2</v>
      </c>
      <c r="D1534" s="3" t="s">
        <v>140</v>
      </c>
      <c r="E1534" s="3">
        <v>3</v>
      </c>
      <c r="F1534" s="3">
        <v>0</v>
      </c>
      <c r="G1534" s="3">
        <v>0</v>
      </c>
      <c r="H1534" s="3">
        <v>0</v>
      </c>
      <c r="I1534" s="3">
        <v>0</v>
      </c>
      <c r="J1534" s="3">
        <v>0</v>
      </c>
      <c r="K1534" s="3">
        <v>0</v>
      </c>
      <c r="L1534" s="3">
        <v>0</v>
      </c>
      <c r="M1534" s="6" t="s">
        <v>155</v>
      </c>
      <c r="N1534" s="6" t="s">
        <v>192</v>
      </c>
    </row>
    <row r="1535" spans="1:14" x14ac:dyDescent="0.2">
      <c r="A1535" s="5" t="str">
        <f t="shared" si="24"/>
        <v>Urology - Penis21996-20004</v>
      </c>
      <c r="B1535" s="3" t="s">
        <v>43</v>
      </c>
      <c r="C1535" s="3">
        <v>2</v>
      </c>
      <c r="D1535" s="3" t="s">
        <v>140</v>
      </c>
      <c r="E1535" s="3">
        <v>4</v>
      </c>
      <c r="F1535" s="3">
        <v>0</v>
      </c>
      <c r="G1535" s="3">
        <v>0</v>
      </c>
      <c r="H1535" s="3">
        <v>0</v>
      </c>
      <c r="I1535" s="3">
        <v>0</v>
      </c>
      <c r="J1535" s="3">
        <v>0</v>
      </c>
      <c r="K1535" s="3">
        <v>0</v>
      </c>
      <c r="L1535" s="3">
        <v>0</v>
      </c>
      <c r="M1535" s="6" t="s">
        <v>155</v>
      </c>
      <c r="N1535" s="6" t="s">
        <v>192</v>
      </c>
    </row>
    <row r="1536" spans="1:14" x14ac:dyDescent="0.2">
      <c r="A1536" s="5" t="str">
        <f t="shared" si="24"/>
        <v>Urology - Penis21996-20005</v>
      </c>
      <c r="B1536" s="3" t="s">
        <v>43</v>
      </c>
      <c r="C1536" s="3">
        <v>2</v>
      </c>
      <c r="D1536" s="3" t="s">
        <v>140</v>
      </c>
      <c r="E1536" s="3">
        <v>5</v>
      </c>
      <c r="F1536" s="3">
        <v>0</v>
      </c>
      <c r="G1536" s="3">
        <v>0</v>
      </c>
      <c r="H1536" s="3">
        <v>0</v>
      </c>
      <c r="I1536" s="3">
        <v>0</v>
      </c>
      <c r="J1536" s="3">
        <v>0</v>
      </c>
      <c r="K1536" s="3">
        <v>0</v>
      </c>
      <c r="L1536" s="3">
        <v>0</v>
      </c>
      <c r="M1536" s="6" t="s">
        <v>155</v>
      </c>
      <c r="N1536" s="6" t="s">
        <v>192</v>
      </c>
    </row>
    <row r="1537" spans="1:14" x14ac:dyDescent="0.2">
      <c r="A1537" s="5" t="str">
        <f t="shared" si="24"/>
        <v>Urology - Penis21996-20006</v>
      </c>
      <c r="B1537" s="3" t="s">
        <v>43</v>
      </c>
      <c r="C1537" s="3">
        <v>2</v>
      </c>
      <c r="D1537" s="3" t="s">
        <v>140</v>
      </c>
      <c r="E1537" s="3">
        <v>6</v>
      </c>
      <c r="F1537" s="3">
        <v>0</v>
      </c>
      <c r="G1537" s="3">
        <v>0</v>
      </c>
      <c r="H1537" s="3">
        <v>0</v>
      </c>
      <c r="I1537" s="3">
        <v>0</v>
      </c>
      <c r="J1537" s="3">
        <v>0</v>
      </c>
      <c r="K1537" s="3">
        <v>0</v>
      </c>
      <c r="L1537" s="3">
        <v>0</v>
      </c>
      <c r="M1537" s="6" t="s">
        <v>155</v>
      </c>
      <c r="N1537" s="6" t="s">
        <v>192</v>
      </c>
    </row>
    <row r="1538" spans="1:14" x14ac:dyDescent="0.2">
      <c r="A1538" s="5" t="str">
        <f t="shared" si="24"/>
        <v>Urology - Penis22001-20051</v>
      </c>
      <c r="B1538" s="3" t="s">
        <v>47</v>
      </c>
      <c r="C1538" s="3">
        <v>2</v>
      </c>
      <c r="D1538" s="3" t="s">
        <v>140</v>
      </c>
      <c r="E1538" s="3">
        <v>1</v>
      </c>
      <c r="F1538" s="3">
        <v>0</v>
      </c>
      <c r="G1538" s="3">
        <v>0</v>
      </c>
      <c r="H1538" s="3">
        <v>0</v>
      </c>
      <c r="I1538" s="3">
        <v>0</v>
      </c>
      <c r="J1538" s="3">
        <v>0</v>
      </c>
      <c r="K1538" s="3">
        <v>0</v>
      </c>
      <c r="L1538" s="3">
        <v>0</v>
      </c>
      <c r="M1538" s="6" t="s">
        <v>155</v>
      </c>
      <c r="N1538" s="6" t="s">
        <v>192</v>
      </c>
    </row>
    <row r="1539" spans="1:14" x14ac:dyDescent="0.2">
      <c r="A1539" s="5" t="str">
        <f t="shared" si="24"/>
        <v>Urology - Penis22001-20052</v>
      </c>
      <c r="B1539" s="3" t="s">
        <v>47</v>
      </c>
      <c r="C1539" s="3">
        <v>2</v>
      </c>
      <c r="D1539" s="3" t="s">
        <v>140</v>
      </c>
      <c r="E1539" s="3">
        <v>2</v>
      </c>
      <c r="F1539" s="3">
        <v>0</v>
      </c>
      <c r="G1539" s="3">
        <v>0</v>
      </c>
      <c r="H1539" s="3">
        <v>0</v>
      </c>
      <c r="I1539" s="3">
        <v>0</v>
      </c>
      <c r="J1539" s="3">
        <v>0</v>
      </c>
      <c r="K1539" s="3">
        <v>0</v>
      </c>
      <c r="L1539" s="3">
        <v>0</v>
      </c>
      <c r="M1539" s="6" t="s">
        <v>155</v>
      </c>
      <c r="N1539" s="6" t="s">
        <v>192</v>
      </c>
    </row>
    <row r="1540" spans="1:14" x14ac:dyDescent="0.2">
      <c r="A1540" s="5" t="str">
        <f t="shared" si="24"/>
        <v>Urology - Penis22001-20053</v>
      </c>
      <c r="B1540" s="3" t="s">
        <v>47</v>
      </c>
      <c r="C1540" s="3">
        <v>2</v>
      </c>
      <c r="D1540" s="3" t="s">
        <v>140</v>
      </c>
      <c r="E1540" s="3">
        <v>3</v>
      </c>
      <c r="F1540" s="3">
        <v>0</v>
      </c>
      <c r="G1540" s="3">
        <v>0</v>
      </c>
      <c r="H1540" s="3">
        <v>0</v>
      </c>
      <c r="I1540" s="3">
        <v>0</v>
      </c>
      <c r="J1540" s="3">
        <v>0</v>
      </c>
      <c r="K1540" s="3">
        <v>0</v>
      </c>
      <c r="L1540" s="3">
        <v>0</v>
      </c>
      <c r="M1540" s="6" t="s">
        <v>155</v>
      </c>
      <c r="N1540" s="6" t="s">
        <v>192</v>
      </c>
    </row>
    <row r="1541" spans="1:14" x14ac:dyDescent="0.2">
      <c r="A1541" s="5" t="str">
        <f t="shared" si="24"/>
        <v>Urology - Penis22001-20054</v>
      </c>
      <c r="B1541" s="3" t="s">
        <v>47</v>
      </c>
      <c r="C1541" s="3">
        <v>2</v>
      </c>
      <c r="D1541" s="3" t="s">
        <v>140</v>
      </c>
      <c r="E1541" s="3">
        <v>4</v>
      </c>
      <c r="F1541" s="3">
        <v>0</v>
      </c>
      <c r="G1541" s="3">
        <v>0</v>
      </c>
      <c r="H1541" s="3">
        <v>0</v>
      </c>
      <c r="I1541" s="3">
        <v>0</v>
      </c>
      <c r="J1541" s="3">
        <v>0</v>
      </c>
      <c r="K1541" s="3">
        <v>0</v>
      </c>
      <c r="L1541" s="3">
        <v>0</v>
      </c>
      <c r="M1541" s="6" t="s">
        <v>155</v>
      </c>
      <c r="N1541" s="6" t="s">
        <v>192</v>
      </c>
    </row>
    <row r="1542" spans="1:14" x14ac:dyDescent="0.2">
      <c r="A1542" s="5" t="str">
        <f t="shared" si="24"/>
        <v>Urology - Penis22001-20055</v>
      </c>
      <c r="B1542" s="3" t="s">
        <v>47</v>
      </c>
      <c r="C1542" s="3">
        <v>2</v>
      </c>
      <c r="D1542" s="3" t="s">
        <v>140</v>
      </c>
      <c r="E1542" s="3">
        <v>5</v>
      </c>
      <c r="F1542" s="3">
        <v>0</v>
      </c>
      <c r="G1542" s="3">
        <v>0</v>
      </c>
      <c r="H1542" s="3">
        <v>0</v>
      </c>
      <c r="I1542" s="3">
        <v>0</v>
      </c>
      <c r="J1542" s="3">
        <v>0</v>
      </c>
      <c r="K1542" s="3">
        <v>0</v>
      </c>
      <c r="L1542" s="3">
        <v>0</v>
      </c>
      <c r="M1542" s="6" t="s">
        <v>155</v>
      </c>
      <c r="N1542" s="6" t="s">
        <v>192</v>
      </c>
    </row>
    <row r="1543" spans="1:14" x14ac:dyDescent="0.2">
      <c r="A1543" s="5" t="str">
        <f t="shared" si="24"/>
        <v>Urology - Penis22001-20056</v>
      </c>
      <c r="B1543" s="3" t="s">
        <v>47</v>
      </c>
      <c r="C1543" s="3">
        <v>2</v>
      </c>
      <c r="D1543" s="3" t="s">
        <v>140</v>
      </c>
      <c r="E1543" s="3">
        <v>6</v>
      </c>
      <c r="F1543" s="3">
        <v>0</v>
      </c>
      <c r="G1543" s="3">
        <v>0</v>
      </c>
      <c r="H1543" s="3">
        <v>0</v>
      </c>
      <c r="I1543" s="3">
        <v>0</v>
      </c>
      <c r="J1543" s="3">
        <v>0</v>
      </c>
      <c r="K1543" s="3">
        <v>0</v>
      </c>
      <c r="L1543" s="3">
        <v>0</v>
      </c>
      <c r="M1543" s="6" t="s">
        <v>155</v>
      </c>
      <c r="N1543" s="6" t="s">
        <v>192</v>
      </c>
    </row>
    <row r="1544" spans="1:14" x14ac:dyDescent="0.2">
      <c r="A1544" s="5" t="str">
        <f t="shared" si="24"/>
        <v>Urology - Penis22006-20101</v>
      </c>
      <c r="B1544" s="3" t="s">
        <v>48</v>
      </c>
      <c r="C1544" s="3">
        <v>2</v>
      </c>
      <c r="D1544" s="3" t="s">
        <v>140</v>
      </c>
      <c r="E1544" s="3">
        <v>1</v>
      </c>
      <c r="F1544" s="3">
        <v>0</v>
      </c>
      <c r="G1544" s="3">
        <v>0</v>
      </c>
      <c r="H1544" s="3">
        <v>0</v>
      </c>
      <c r="I1544" s="3">
        <v>0</v>
      </c>
      <c r="J1544" s="3">
        <v>0</v>
      </c>
      <c r="K1544" s="3">
        <v>0</v>
      </c>
      <c r="L1544" s="3">
        <v>0</v>
      </c>
      <c r="M1544" s="6" t="s">
        <v>155</v>
      </c>
      <c r="N1544" s="6" t="s">
        <v>192</v>
      </c>
    </row>
    <row r="1545" spans="1:14" x14ac:dyDescent="0.2">
      <c r="A1545" s="5" t="str">
        <f t="shared" si="24"/>
        <v>Urology - Penis22006-20102</v>
      </c>
      <c r="B1545" s="3" t="s">
        <v>48</v>
      </c>
      <c r="C1545" s="3">
        <v>2</v>
      </c>
      <c r="D1545" s="3" t="s">
        <v>140</v>
      </c>
      <c r="E1545" s="3">
        <v>2</v>
      </c>
      <c r="F1545" s="3">
        <v>0</v>
      </c>
      <c r="G1545" s="3">
        <v>0</v>
      </c>
      <c r="H1545" s="3">
        <v>0</v>
      </c>
      <c r="I1545" s="3">
        <v>0</v>
      </c>
      <c r="J1545" s="3">
        <v>0</v>
      </c>
      <c r="K1545" s="3">
        <v>0</v>
      </c>
      <c r="L1545" s="3">
        <v>0</v>
      </c>
      <c r="M1545" s="6" t="s">
        <v>155</v>
      </c>
      <c r="N1545" s="6" t="s">
        <v>192</v>
      </c>
    </row>
    <row r="1546" spans="1:14" x14ac:dyDescent="0.2">
      <c r="A1546" s="5" t="str">
        <f t="shared" si="24"/>
        <v>Urology - Penis22006-20103</v>
      </c>
      <c r="B1546" s="3" t="s">
        <v>48</v>
      </c>
      <c r="C1546" s="3">
        <v>2</v>
      </c>
      <c r="D1546" s="3" t="s">
        <v>140</v>
      </c>
      <c r="E1546" s="3">
        <v>3</v>
      </c>
      <c r="F1546" s="3">
        <v>0</v>
      </c>
      <c r="G1546" s="3">
        <v>0</v>
      </c>
      <c r="H1546" s="3">
        <v>0</v>
      </c>
      <c r="I1546" s="3">
        <v>0</v>
      </c>
      <c r="J1546" s="3">
        <v>0</v>
      </c>
      <c r="K1546" s="3">
        <v>0</v>
      </c>
      <c r="L1546" s="3">
        <v>0</v>
      </c>
      <c r="M1546" s="6" t="s">
        <v>155</v>
      </c>
      <c r="N1546" s="6" t="s">
        <v>192</v>
      </c>
    </row>
    <row r="1547" spans="1:14" x14ac:dyDescent="0.2">
      <c r="A1547" s="5" t="str">
        <f t="shared" si="24"/>
        <v>Urology - Penis22006-20104</v>
      </c>
      <c r="B1547" s="3" t="s">
        <v>48</v>
      </c>
      <c r="C1547" s="3">
        <v>2</v>
      </c>
      <c r="D1547" s="3" t="s">
        <v>140</v>
      </c>
      <c r="E1547" s="3">
        <v>4</v>
      </c>
      <c r="F1547" s="3">
        <v>0</v>
      </c>
      <c r="G1547" s="3">
        <v>0</v>
      </c>
      <c r="H1547" s="3">
        <v>0</v>
      </c>
      <c r="I1547" s="3">
        <v>0</v>
      </c>
      <c r="J1547" s="3">
        <v>0</v>
      </c>
      <c r="K1547" s="3">
        <v>0</v>
      </c>
      <c r="L1547" s="3">
        <v>0</v>
      </c>
      <c r="M1547" s="6" t="s">
        <v>155</v>
      </c>
      <c r="N1547" s="6" t="s">
        <v>192</v>
      </c>
    </row>
    <row r="1548" spans="1:14" x14ac:dyDescent="0.2">
      <c r="A1548" s="5" t="str">
        <f t="shared" si="24"/>
        <v>Urology - Penis22006-20105</v>
      </c>
      <c r="B1548" s="3" t="s">
        <v>48</v>
      </c>
      <c r="C1548" s="3">
        <v>2</v>
      </c>
      <c r="D1548" s="3" t="s">
        <v>140</v>
      </c>
      <c r="E1548" s="3">
        <v>5</v>
      </c>
      <c r="F1548" s="3">
        <v>0</v>
      </c>
      <c r="G1548" s="3">
        <v>0</v>
      </c>
      <c r="H1548" s="3">
        <v>0</v>
      </c>
      <c r="I1548" s="3">
        <v>0</v>
      </c>
      <c r="J1548" s="3">
        <v>0</v>
      </c>
      <c r="K1548" s="3">
        <v>0</v>
      </c>
      <c r="L1548" s="3">
        <v>0</v>
      </c>
      <c r="M1548" s="6" t="s">
        <v>155</v>
      </c>
      <c r="N1548" s="6" t="s">
        <v>192</v>
      </c>
    </row>
    <row r="1549" spans="1:14" x14ac:dyDescent="0.2">
      <c r="A1549" s="5" t="str">
        <f t="shared" si="24"/>
        <v>Urology - Penis22006-20106</v>
      </c>
      <c r="B1549" s="3" t="s">
        <v>48</v>
      </c>
      <c r="C1549" s="3">
        <v>2</v>
      </c>
      <c r="D1549" s="3" t="s">
        <v>140</v>
      </c>
      <c r="E1549" s="3">
        <v>6</v>
      </c>
      <c r="F1549" s="3">
        <v>0</v>
      </c>
      <c r="G1549" s="3">
        <v>0</v>
      </c>
      <c r="H1549" s="3">
        <v>0</v>
      </c>
      <c r="I1549" s="3">
        <v>0</v>
      </c>
      <c r="J1549" s="3">
        <v>0</v>
      </c>
      <c r="K1549" s="3">
        <v>0</v>
      </c>
      <c r="L1549" s="3">
        <v>0</v>
      </c>
      <c r="M1549" s="6" t="s">
        <v>155</v>
      </c>
      <c r="N1549" s="6" t="s">
        <v>192</v>
      </c>
    </row>
    <row r="1550" spans="1:14" x14ac:dyDescent="0.2">
      <c r="A1550" s="5" t="str">
        <f t="shared" si="24"/>
        <v>Urology - Penis31996-20001</v>
      </c>
      <c r="B1550" s="11" t="s">
        <v>43</v>
      </c>
      <c r="C1550" s="11">
        <v>3</v>
      </c>
      <c r="D1550" s="11" t="s">
        <v>140</v>
      </c>
      <c r="E1550" s="11">
        <v>1</v>
      </c>
      <c r="F1550" s="11">
        <v>257</v>
      </c>
      <c r="G1550" s="11">
        <v>1.0898821112263299</v>
      </c>
      <c r="H1550" s="11">
        <v>0.96341851124488698</v>
      </c>
      <c r="I1550" s="11">
        <v>0.84562957590488896</v>
      </c>
      <c r="J1550" s="11">
        <v>1.08120744658488</v>
      </c>
      <c r="K1550" s="11">
        <v>1</v>
      </c>
      <c r="L1550" s="11">
        <v>0</v>
      </c>
      <c r="M1550" s="12" t="s">
        <v>155</v>
      </c>
      <c r="N1550" s="12" t="s">
        <v>192</v>
      </c>
    </row>
    <row r="1551" spans="1:14" x14ac:dyDescent="0.2">
      <c r="A1551" s="5" t="str">
        <f t="shared" si="24"/>
        <v>Urology - Penis31996-20002</v>
      </c>
      <c r="B1551" s="11" t="s">
        <v>43</v>
      </c>
      <c r="C1551" s="11">
        <v>3</v>
      </c>
      <c r="D1551" s="11" t="s">
        <v>140</v>
      </c>
      <c r="E1551" s="11">
        <v>2</v>
      </c>
      <c r="F1551" s="11">
        <v>334</v>
      </c>
      <c r="G1551" s="11">
        <v>1.4132616581181301</v>
      </c>
      <c r="H1551" s="11">
        <v>1.1946532090066</v>
      </c>
      <c r="I1551" s="11">
        <v>1.0665309191493999</v>
      </c>
      <c r="J1551" s="11">
        <v>1.3227754988638001</v>
      </c>
      <c r="K1551" s="11">
        <v>1.2400147963349</v>
      </c>
      <c r="L1551" s="11">
        <v>13.696773430102001</v>
      </c>
      <c r="M1551" s="12" t="s">
        <v>155</v>
      </c>
      <c r="N1551" s="12" t="s">
        <v>192</v>
      </c>
    </row>
    <row r="1552" spans="1:14" x14ac:dyDescent="0.2">
      <c r="A1552" s="5" t="str">
        <f t="shared" si="24"/>
        <v>Urology - Penis31996-20003</v>
      </c>
      <c r="B1552" s="11" t="s">
        <v>43</v>
      </c>
      <c r="C1552" s="11">
        <v>3</v>
      </c>
      <c r="D1552" s="11" t="s">
        <v>140</v>
      </c>
      <c r="E1552" s="11">
        <v>3</v>
      </c>
      <c r="F1552" s="11">
        <v>325</v>
      </c>
      <c r="G1552" s="11">
        <v>1.37257512958904</v>
      </c>
      <c r="H1552" s="11">
        <v>1.2088016896782501</v>
      </c>
      <c r="I1552" s="11">
        <v>1.0773792729237099</v>
      </c>
      <c r="J1552" s="11">
        <v>1.34022410643279</v>
      </c>
      <c r="K1552" s="11">
        <v>1.2547005019825599</v>
      </c>
      <c r="L1552" s="11">
        <v>13.476450896142</v>
      </c>
      <c r="M1552" s="12" t="s">
        <v>155</v>
      </c>
      <c r="N1552" s="12" t="s">
        <v>192</v>
      </c>
    </row>
    <row r="1553" spans="1:14" x14ac:dyDescent="0.2">
      <c r="A1553" s="5" t="str">
        <f t="shared" si="24"/>
        <v>Urology - Penis31996-20004</v>
      </c>
      <c r="B1553" s="11" t="s">
        <v>43</v>
      </c>
      <c r="C1553" s="11">
        <v>3</v>
      </c>
      <c r="D1553" s="11" t="s">
        <v>140</v>
      </c>
      <c r="E1553" s="11">
        <v>4</v>
      </c>
      <c r="F1553" s="11">
        <v>352</v>
      </c>
      <c r="G1553" s="11">
        <v>1.47854449223905</v>
      </c>
      <c r="H1553" s="11">
        <v>1.36121716360345</v>
      </c>
      <c r="I1553" s="11">
        <v>1.2190130511495001</v>
      </c>
      <c r="J1553" s="11">
        <v>1.5034212760573999</v>
      </c>
      <c r="K1553" s="11">
        <v>1.4129032686371701</v>
      </c>
      <c r="L1553" s="11">
        <v>21.190855229894002</v>
      </c>
      <c r="M1553" s="12" t="s">
        <v>155</v>
      </c>
      <c r="N1553" s="12" t="s">
        <v>192</v>
      </c>
    </row>
    <row r="1554" spans="1:14" x14ac:dyDescent="0.2">
      <c r="A1554" s="5" t="str">
        <f t="shared" si="24"/>
        <v>Urology - Penis31996-20005</v>
      </c>
      <c r="B1554" s="11" t="s">
        <v>43</v>
      </c>
      <c r="C1554" s="11">
        <v>3</v>
      </c>
      <c r="D1554" s="11" t="s">
        <v>140</v>
      </c>
      <c r="E1554" s="11">
        <v>5</v>
      </c>
      <c r="F1554" s="11">
        <v>353</v>
      </c>
      <c r="G1554" s="11">
        <v>1.44916505513765</v>
      </c>
      <c r="H1554" s="11">
        <v>1.49687846736549</v>
      </c>
      <c r="I1554" s="11">
        <v>1.3407236956536801</v>
      </c>
      <c r="J1554" s="11">
        <v>1.6530332390772999</v>
      </c>
      <c r="K1554" s="11">
        <v>1.55371570080306</v>
      </c>
      <c r="L1554" s="11">
        <v>25.357344286288001</v>
      </c>
      <c r="M1554" s="12" t="s">
        <v>155</v>
      </c>
      <c r="N1554" s="12" t="s">
        <v>192</v>
      </c>
    </row>
    <row r="1555" spans="1:14" x14ac:dyDescent="0.2">
      <c r="A1555" s="5" t="str">
        <f t="shared" si="24"/>
        <v>Urology - Penis31996-20006</v>
      </c>
      <c r="B1555" s="11" t="s">
        <v>43</v>
      </c>
      <c r="C1555" s="11">
        <v>3</v>
      </c>
      <c r="D1555" s="11" t="s">
        <v>140</v>
      </c>
      <c r="E1555" s="11">
        <v>6</v>
      </c>
      <c r="F1555" s="11">
        <v>1621</v>
      </c>
      <c r="G1555" s="11">
        <v>1.36152152693203</v>
      </c>
      <c r="H1555" s="11">
        <v>1.2351849863655699</v>
      </c>
      <c r="I1555" s="11">
        <v>1.17505424365331</v>
      </c>
      <c r="J1555" s="11">
        <v>1.2953157290778301</v>
      </c>
      <c r="K1555" s="11">
        <v>0</v>
      </c>
      <c r="L1555" s="11">
        <v>73.721423842426006</v>
      </c>
      <c r="M1555" s="12" t="s">
        <v>155</v>
      </c>
      <c r="N1555" s="12" t="s">
        <v>192</v>
      </c>
    </row>
    <row r="1556" spans="1:14" x14ac:dyDescent="0.2">
      <c r="A1556" s="5" t="str">
        <f t="shared" si="24"/>
        <v>Urology - Penis32001-20051</v>
      </c>
      <c r="B1556" s="11" t="s">
        <v>47</v>
      </c>
      <c r="C1556" s="11">
        <v>3</v>
      </c>
      <c r="D1556" s="11" t="s">
        <v>140</v>
      </c>
      <c r="E1556" s="11">
        <v>1</v>
      </c>
      <c r="F1556" s="11">
        <v>320</v>
      </c>
      <c r="G1556" s="11">
        <v>1.2996240634330301</v>
      </c>
      <c r="H1556" s="11">
        <v>1.0905768330794401</v>
      </c>
      <c r="I1556" s="11">
        <v>0.97108524034028898</v>
      </c>
      <c r="J1556" s="11">
        <v>1.2100684258185901</v>
      </c>
      <c r="K1556" s="11">
        <v>1</v>
      </c>
      <c r="L1556" s="11">
        <v>0</v>
      </c>
      <c r="M1556" s="12" t="s">
        <v>155</v>
      </c>
      <c r="N1556" s="12" t="s">
        <v>192</v>
      </c>
    </row>
    <row r="1557" spans="1:14" x14ac:dyDescent="0.2">
      <c r="A1557" s="5" t="str">
        <f t="shared" si="24"/>
        <v>Urology - Penis32001-20052</v>
      </c>
      <c r="B1557" s="11" t="s">
        <v>47</v>
      </c>
      <c r="C1557" s="11">
        <v>3</v>
      </c>
      <c r="D1557" s="11" t="s">
        <v>140</v>
      </c>
      <c r="E1557" s="11">
        <v>2</v>
      </c>
      <c r="F1557" s="11">
        <v>372</v>
      </c>
      <c r="G1557" s="11">
        <v>1.5241138783474399</v>
      </c>
      <c r="H1557" s="11">
        <v>1.2028326431118801</v>
      </c>
      <c r="I1557" s="11">
        <v>1.08059926703219</v>
      </c>
      <c r="J1557" s="11">
        <v>1.32506601919157</v>
      </c>
      <c r="K1557" s="11">
        <v>1.1029325093175399</v>
      </c>
      <c r="L1557" s="11">
        <v>7.4888152507139996</v>
      </c>
      <c r="M1557" s="12" t="s">
        <v>155</v>
      </c>
      <c r="N1557" s="12" t="s">
        <v>192</v>
      </c>
    </row>
    <row r="1558" spans="1:14" x14ac:dyDescent="0.2">
      <c r="A1558" s="5" t="str">
        <f t="shared" si="24"/>
        <v>Urology - Penis32001-20053</v>
      </c>
      <c r="B1558" s="11" t="s">
        <v>47</v>
      </c>
      <c r="C1558" s="11">
        <v>3</v>
      </c>
      <c r="D1558" s="11" t="s">
        <v>140</v>
      </c>
      <c r="E1558" s="11">
        <v>3</v>
      </c>
      <c r="F1558" s="11">
        <v>358</v>
      </c>
      <c r="G1558" s="11">
        <v>1.4712372501162101</v>
      </c>
      <c r="H1558" s="11">
        <v>1.21525241717459</v>
      </c>
      <c r="I1558" s="11">
        <v>1.08936536860305</v>
      </c>
      <c r="J1558" s="11">
        <v>1.34113946574613</v>
      </c>
      <c r="K1558" s="11">
        <v>1.1143207707274601</v>
      </c>
      <c r="L1558" s="11">
        <v>7.4472099779020002</v>
      </c>
      <c r="M1558" s="12" t="s">
        <v>155</v>
      </c>
      <c r="N1558" s="12" t="s">
        <v>192</v>
      </c>
    </row>
    <row r="1559" spans="1:14" x14ac:dyDescent="0.2">
      <c r="A1559" s="5" t="str">
        <f t="shared" ref="A1559:A1622" si="25">D1559&amp;C1559&amp;B1559&amp;E1559</f>
        <v>Urology - Penis32001-20054</v>
      </c>
      <c r="B1559" s="11" t="s">
        <v>47</v>
      </c>
      <c r="C1559" s="11">
        <v>3</v>
      </c>
      <c r="D1559" s="11" t="s">
        <v>140</v>
      </c>
      <c r="E1559" s="11">
        <v>4</v>
      </c>
      <c r="F1559" s="11">
        <v>343</v>
      </c>
      <c r="G1559" s="11">
        <v>1.4077663885965499</v>
      </c>
      <c r="H1559" s="11">
        <v>1.3102363528024099</v>
      </c>
      <c r="I1559" s="11">
        <v>1.1715739708731501</v>
      </c>
      <c r="J1559" s="11">
        <v>1.44889873473167</v>
      </c>
      <c r="K1559" s="11">
        <v>1.2014159049231901</v>
      </c>
      <c r="L1559" s="11">
        <v>9.9029801184220005</v>
      </c>
      <c r="M1559" s="12" t="s">
        <v>155</v>
      </c>
      <c r="N1559" s="12" t="s">
        <v>192</v>
      </c>
    </row>
    <row r="1560" spans="1:14" x14ac:dyDescent="0.2">
      <c r="A1560" s="5" t="str">
        <f t="shared" si="25"/>
        <v>Urology - Penis32001-20055</v>
      </c>
      <c r="B1560" s="11" t="s">
        <v>47</v>
      </c>
      <c r="C1560" s="11">
        <v>3</v>
      </c>
      <c r="D1560" s="11" t="s">
        <v>140</v>
      </c>
      <c r="E1560" s="11">
        <v>5</v>
      </c>
      <c r="F1560" s="11">
        <v>355</v>
      </c>
      <c r="G1560" s="11">
        <v>1.4519593086563201</v>
      </c>
      <c r="H1560" s="11">
        <v>1.54368981083122</v>
      </c>
      <c r="I1560" s="11">
        <v>1.38310593624133</v>
      </c>
      <c r="J1560" s="11">
        <v>1.70427368542111</v>
      </c>
      <c r="K1560" s="11">
        <v>1.41548010558076</v>
      </c>
      <c r="L1560" s="11">
        <v>20.288006393208001</v>
      </c>
      <c r="M1560" s="12" t="s">
        <v>155</v>
      </c>
      <c r="N1560" s="12" t="s">
        <v>192</v>
      </c>
    </row>
    <row r="1561" spans="1:14" x14ac:dyDescent="0.2">
      <c r="A1561" s="5" t="str">
        <f t="shared" si="25"/>
        <v>Urology - Penis32001-20056</v>
      </c>
      <c r="B1561" s="11" t="s">
        <v>47</v>
      </c>
      <c r="C1561" s="11">
        <v>3</v>
      </c>
      <c r="D1561" s="11" t="s">
        <v>140</v>
      </c>
      <c r="E1561" s="11">
        <v>6</v>
      </c>
      <c r="F1561" s="11">
        <v>1748</v>
      </c>
      <c r="G1561" s="11">
        <v>1.4307000567614701</v>
      </c>
      <c r="H1561" s="11">
        <v>1.25539045072827</v>
      </c>
      <c r="I1561" s="11">
        <v>1.1965380507336201</v>
      </c>
      <c r="J1561" s="11">
        <v>1.31424285072292</v>
      </c>
      <c r="K1561" s="11">
        <v>0</v>
      </c>
      <c r="L1561" s="11">
        <v>45.127011740246004</v>
      </c>
      <c r="M1561" s="12" t="s">
        <v>155</v>
      </c>
      <c r="N1561" s="12" t="s">
        <v>192</v>
      </c>
    </row>
    <row r="1562" spans="1:14" x14ac:dyDescent="0.2">
      <c r="A1562" s="5" t="str">
        <f t="shared" si="25"/>
        <v>Urology - Penis32006-20101</v>
      </c>
      <c r="B1562" s="11" t="s">
        <v>48</v>
      </c>
      <c r="C1562" s="11">
        <v>3</v>
      </c>
      <c r="D1562" s="11" t="s">
        <v>140</v>
      </c>
      <c r="E1562" s="11">
        <v>1</v>
      </c>
      <c r="F1562" s="11">
        <v>370</v>
      </c>
      <c r="G1562" s="11">
        <v>1.4485086116185899</v>
      </c>
      <c r="H1562" s="11">
        <v>1.1364606356440701</v>
      </c>
      <c r="I1562" s="11">
        <v>1.020660356392</v>
      </c>
      <c r="J1562" s="11">
        <v>1.2522609148961401</v>
      </c>
      <c r="K1562" s="11">
        <v>1</v>
      </c>
      <c r="L1562" s="11">
        <v>0</v>
      </c>
      <c r="M1562" s="12" t="s">
        <v>155</v>
      </c>
      <c r="N1562" s="12" t="s">
        <v>192</v>
      </c>
    </row>
    <row r="1563" spans="1:14" x14ac:dyDescent="0.2">
      <c r="A1563" s="5" t="str">
        <f t="shared" si="25"/>
        <v>Urology - Penis32006-20102</v>
      </c>
      <c r="B1563" s="11" t="s">
        <v>48</v>
      </c>
      <c r="C1563" s="11">
        <v>3</v>
      </c>
      <c r="D1563" s="11" t="s">
        <v>140</v>
      </c>
      <c r="E1563" s="11">
        <v>2</v>
      </c>
      <c r="F1563" s="11">
        <v>399</v>
      </c>
      <c r="G1563" s="11">
        <v>1.5749517774633399</v>
      </c>
      <c r="H1563" s="11">
        <v>1.1642213266599499</v>
      </c>
      <c r="I1563" s="11">
        <v>1.0499847515693499</v>
      </c>
      <c r="J1563" s="11">
        <v>1.27845790175055</v>
      </c>
      <c r="K1563" s="11">
        <v>1.02442732299316</v>
      </c>
      <c r="L1563" s="11">
        <v>3.935552361814</v>
      </c>
      <c r="M1563" s="12" t="s">
        <v>155</v>
      </c>
      <c r="N1563" s="12" t="s">
        <v>192</v>
      </c>
    </row>
    <row r="1564" spans="1:14" x14ac:dyDescent="0.2">
      <c r="A1564" s="5" t="str">
        <f t="shared" si="25"/>
        <v>Urology - Penis32006-20103</v>
      </c>
      <c r="B1564" s="11" t="s">
        <v>48</v>
      </c>
      <c r="C1564" s="11">
        <v>3</v>
      </c>
      <c r="D1564" s="11" t="s">
        <v>140</v>
      </c>
      <c r="E1564" s="11">
        <v>3</v>
      </c>
      <c r="F1564" s="11">
        <v>421</v>
      </c>
      <c r="G1564" s="11">
        <v>1.6656498026284099</v>
      </c>
      <c r="H1564" s="11">
        <v>1.3294741403558601</v>
      </c>
      <c r="I1564" s="11">
        <v>1.2024767146473501</v>
      </c>
      <c r="J1564" s="11">
        <v>1.4564715660643699</v>
      </c>
      <c r="K1564" s="11">
        <v>1.16983738693457</v>
      </c>
      <c r="L1564" s="11">
        <v>12.868759793698</v>
      </c>
      <c r="M1564" s="12" t="s">
        <v>155</v>
      </c>
      <c r="N1564" s="12" t="s">
        <v>192</v>
      </c>
    </row>
    <row r="1565" spans="1:14" x14ac:dyDescent="0.2">
      <c r="A1565" s="5" t="str">
        <f t="shared" si="25"/>
        <v>Urology - Penis32006-20104</v>
      </c>
      <c r="B1565" s="11" t="s">
        <v>48</v>
      </c>
      <c r="C1565" s="11">
        <v>3</v>
      </c>
      <c r="D1565" s="11" t="s">
        <v>140</v>
      </c>
      <c r="E1565" s="11">
        <v>4</v>
      </c>
      <c r="F1565" s="11">
        <v>428</v>
      </c>
      <c r="G1565" s="11">
        <v>1.6941559970133799</v>
      </c>
      <c r="H1565" s="11">
        <v>1.5218985973255801</v>
      </c>
      <c r="I1565" s="11">
        <v>1.3777136564726999</v>
      </c>
      <c r="J1565" s="11">
        <v>1.66608353817846</v>
      </c>
      <c r="K1565" s="11">
        <v>1.3391564560994</v>
      </c>
      <c r="L1565" s="11">
        <v>21.878251893413999</v>
      </c>
      <c r="M1565" s="12" t="s">
        <v>155</v>
      </c>
      <c r="N1565" s="12" t="s">
        <v>192</v>
      </c>
    </row>
    <row r="1566" spans="1:14" x14ac:dyDescent="0.2">
      <c r="A1566" s="5" t="str">
        <f t="shared" si="25"/>
        <v>Urology - Penis32006-20105</v>
      </c>
      <c r="B1566" s="11" t="s">
        <v>48</v>
      </c>
      <c r="C1566" s="11">
        <v>3</v>
      </c>
      <c r="D1566" s="11" t="s">
        <v>140</v>
      </c>
      <c r="E1566" s="11">
        <v>5</v>
      </c>
      <c r="F1566" s="11">
        <v>428</v>
      </c>
      <c r="G1566" s="11">
        <v>1.69691389248338</v>
      </c>
      <c r="H1566" s="11">
        <v>1.8041717283638801</v>
      </c>
      <c r="I1566" s="11">
        <v>1.6332441814171099</v>
      </c>
      <c r="J1566" s="11">
        <v>1.97509927531065</v>
      </c>
      <c r="K1566" s="11">
        <v>1.58753560992581</v>
      </c>
      <c r="L1566" s="11">
        <v>31.206835157362001</v>
      </c>
      <c r="M1566" s="12" t="s">
        <v>155</v>
      </c>
      <c r="N1566" s="12" t="s">
        <v>192</v>
      </c>
    </row>
    <row r="1567" spans="1:14" x14ac:dyDescent="0.2">
      <c r="A1567" s="5" t="str">
        <f t="shared" si="25"/>
        <v>Urology - Penis32006-20106</v>
      </c>
      <c r="B1567" s="11" t="s">
        <v>48</v>
      </c>
      <c r="C1567" s="11">
        <v>3</v>
      </c>
      <c r="D1567" s="11" t="s">
        <v>140</v>
      </c>
      <c r="E1567" s="11">
        <v>6</v>
      </c>
      <c r="F1567" s="11">
        <v>2046</v>
      </c>
      <c r="G1567" s="11">
        <v>1.6156209031306601</v>
      </c>
      <c r="H1567" s="11">
        <v>1.36038580429676</v>
      </c>
      <c r="I1567" s="11">
        <v>1.30143831014116</v>
      </c>
      <c r="J1567" s="11">
        <v>1.4193332984523599</v>
      </c>
      <c r="K1567" s="11">
        <v>0</v>
      </c>
      <c r="L1567" s="11">
        <v>69.889399206288005</v>
      </c>
      <c r="M1567" s="12" t="s">
        <v>155</v>
      </c>
      <c r="N1567" s="12" t="s">
        <v>192</v>
      </c>
    </row>
    <row r="1568" spans="1:14" x14ac:dyDescent="0.2">
      <c r="A1568" s="5" t="str">
        <f t="shared" si="25"/>
        <v>Urology - Prostate11996-20001</v>
      </c>
      <c r="B1568" s="3" t="s">
        <v>43</v>
      </c>
      <c r="C1568" s="3">
        <v>1</v>
      </c>
      <c r="D1568" s="3" t="s">
        <v>141</v>
      </c>
      <c r="E1568" s="3">
        <v>1</v>
      </c>
      <c r="F1568" s="3">
        <v>23201</v>
      </c>
      <c r="G1568" s="3">
        <v>98.390485846544905</v>
      </c>
      <c r="H1568" s="3">
        <v>81.836084650436504</v>
      </c>
      <c r="I1568" s="3">
        <v>80.783038118404093</v>
      </c>
      <c r="J1568" s="3">
        <v>82.889131182468901</v>
      </c>
      <c r="K1568" s="3">
        <v>1</v>
      </c>
      <c r="L1568" s="3">
        <v>0</v>
      </c>
      <c r="M1568" s="6" t="s">
        <v>155</v>
      </c>
      <c r="N1568" s="6" t="s">
        <v>192</v>
      </c>
    </row>
    <row r="1569" spans="1:14" x14ac:dyDescent="0.2">
      <c r="A1569" s="5" t="str">
        <f t="shared" si="25"/>
        <v>Urology - Prostate11996-20002</v>
      </c>
      <c r="B1569" s="3" t="s">
        <v>43</v>
      </c>
      <c r="C1569" s="3">
        <v>1</v>
      </c>
      <c r="D1569" s="3" t="s">
        <v>141</v>
      </c>
      <c r="E1569" s="3">
        <v>2</v>
      </c>
      <c r="F1569" s="3">
        <v>24236</v>
      </c>
      <c r="G1569" s="3">
        <v>102.550327982488</v>
      </c>
      <c r="H1569" s="3">
        <v>80.121186591715698</v>
      </c>
      <c r="I1569" s="3">
        <v>79.1124611560153</v>
      </c>
      <c r="J1569" s="3">
        <v>81.129912027416097</v>
      </c>
      <c r="K1569" s="3">
        <v>0.97904472011282195</v>
      </c>
      <c r="L1569" s="3">
        <v>-66.477057519699699</v>
      </c>
      <c r="M1569" s="6" t="s">
        <v>155</v>
      </c>
      <c r="N1569" s="6" t="s">
        <v>192</v>
      </c>
    </row>
    <row r="1570" spans="1:14" x14ac:dyDescent="0.2">
      <c r="A1570" s="5" t="str">
        <f t="shared" si="25"/>
        <v>Urology - Prostate11996-20003</v>
      </c>
      <c r="B1570" s="3" t="s">
        <v>43</v>
      </c>
      <c r="C1570" s="3">
        <v>1</v>
      </c>
      <c r="D1570" s="3" t="s">
        <v>141</v>
      </c>
      <c r="E1570" s="3">
        <v>3</v>
      </c>
      <c r="F1570" s="3">
        <v>22818</v>
      </c>
      <c r="G1570" s="3">
        <v>96.367444021423793</v>
      </c>
      <c r="H1570" s="3">
        <v>76.095901607619496</v>
      </c>
      <c r="I1570" s="3">
        <v>75.108534738396003</v>
      </c>
      <c r="J1570" s="3">
        <v>77.083268476843003</v>
      </c>
      <c r="K1570" s="3">
        <v>0.929857555290722</v>
      </c>
      <c r="L1570" s="3">
        <v>-282.92922465563203</v>
      </c>
      <c r="M1570" s="6" t="s">
        <v>155</v>
      </c>
      <c r="N1570" s="6" t="s">
        <v>192</v>
      </c>
    </row>
    <row r="1571" spans="1:14" x14ac:dyDescent="0.2">
      <c r="A1571" s="5" t="str">
        <f t="shared" si="25"/>
        <v>Urology - Prostate11996-20004</v>
      </c>
      <c r="B1571" s="3" t="s">
        <v>43</v>
      </c>
      <c r="C1571" s="3">
        <v>1</v>
      </c>
      <c r="D1571" s="3" t="s">
        <v>141</v>
      </c>
      <c r="E1571" s="3">
        <v>4</v>
      </c>
      <c r="F1571" s="3">
        <v>20615</v>
      </c>
      <c r="G1571" s="3">
        <v>86.591462237238602</v>
      </c>
      <c r="H1571" s="3">
        <v>73.326288905553398</v>
      </c>
      <c r="I1571" s="3">
        <v>72.325311885216394</v>
      </c>
      <c r="J1571" s="3">
        <v>74.327265925890401</v>
      </c>
      <c r="K1571" s="3">
        <v>0.896014138735587</v>
      </c>
      <c r="L1571" s="3">
        <v>-414.872906108888</v>
      </c>
      <c r="M1571" s="6" t="s">
        <v>155</v>
      </c>
      <c r="N1571" s="6" t="s">
        <v>192</v>
      </c>
    </row>
    <row r="1572" spans="1:14" x14ac:dyDescent="0.2">
      <c r="A1572" s="5" t="str">
        <f t="shared" si="25"/>
        <v>Urology - Prostate11996-20005</v>
      </c>
      <c r="B1572" s="3" t="s">
        <v>43</v>
      </c>
      <c r="C1572" s="3">
        <v>1</v>
      </c>
      <c r="D1572" s="3" t="s">
        <v>141</v>
      </c>
      <c r="E1572" s="3">
        <v>5</v>
      </c>
      <c r="F1572" s="3">
        <v>16989</v>
      </c>
      <c r="G1572" s="3">
        <v>69.744660401511496</v>
      </c>
      <c r="H1572" s="3">
        <v>66.311949682115298</v>
      </c>
      <c r="I1572" s="3">
        <v>65.314791722514897</v>
      </c>
      <c r="J1572" s="3">
        <v>67.309107641715698</v>
      </c>
      <c r="K1572" s="3">
        <v>0.810302080865273</v>
      </c>
      <c r="L1572" s="3">
        <v>-753.67874265852595</v>
      </c>
      <c r="M1572" s="6" t="s">
        <v>155</v>
      </c>
      <c r="N1572" s="6" t="s">
        <v>192</v>
      </c>
    </row>
    <row r="1573" spans="1:14" x14ac:dyDescent="0.2">
      <c r="A1573" s="5" t="str">
        <f t="shared" si="25"/>
        <v>Urology - Prostate11996-20006</v>
      </c>
      <c r="B1573" s="3" t="s">
        <v>43</v>
      </c>
      <c r="C1573" s="3">
        <v>1</v>
      </c>
      <c r="D1573" s="3" t="s">
        <v>141</v>
      </c>
      <c r="E1573" s="3">
        <v>6</v>
      </c>
      <c r="F1573" s="3">
        <v>107859</v>
      </c>
      <c r="G1573" s="3">
        <v>90.593676973079496</v>
      </c>
      <c r="H1573" s="3">
        <v>75.842871157551699</v>
      </c>
      <c r="I1573" s="3">
        <v>75.390241879920296</v>
      </c>
      <c r="J1573" s="3">
        <v>76.295500435183101</v>
      </c>
      <c r="K1573" s="3">
        <v>0</v>
      </c>
      <c r="L1573" s="3">
        <v>-1517.9579309427459</v>
      </c>
      <c r="M1573" s="6" t="s">
        <v>155</v>
      </c>
      <c r="N1573" s="6" t="s">
        <v>192</v>
      </c>
    </row>
    <row r="1574" spans="1:14" x14ac:dyDescent="0.2">
      <c r="A1574" s="5" t="str">
        <f t="shared" si="25"/>
        <v>Urology - Prostate12001-20051</v>
      </c>
      <c r="B1574" s="3" t="s">
        <v>47</v>
      </c>
      <c r="C1574" s="3">
        <v>1</v>
      </c>
      <c r="D1574" s="3" t="s">
        <v>141</v>
      </c>
      <c r="E1574" s="3">
        <v>1</v>
      </c>
      <c r="F1574" s="3">
        <v>33743</v>
      </c>
      <c r="G1574" s="3">
        <v>137.041296163814</v>
      </c>
      <c r="H1574" s="3">
        <v>109.74311479343299</v>
      </c>
      <c r="I1574" s="3">
        <v>108.57215628174799</v>
      </c>
      <c r="J1574" s="3">
        <v>110.914073305118</v>
      </c>
      <c r="K1574" s="3">
        <v>1</v>
      </c>
      <c r="L1574" s="3">
        <v>0</v>
      </c>
      <c r="M1574" s="6" t="s">
        <v>155</v>
      </c>
      <c r="N1574" s="6" t="s">
        <v>192</v>
      </c>
    </row>
    <row r="1575" spans="1:14" x14ac:dyDescent="0.2">
      <c r="A1575" s="5" t="str">
        <f t="shared" si="25"/>
        <v>Urology - Prostate12001-20052</v>
      </c>
      <c r="B1575" s="3" t="s">
        <v>47</v>
      </c>
      <c r="C1575" s="3">
        <v>1</v>
      </c>
      <c r="D1575" s="3" t="s">
        <v>141</v>
      </c>
      <c r="E1575" s="3">
        <v>2</v>
      </c>
      <c r="F1575" s="3">
        <v>34466</v>
      </c>
      <c r="G1575" s="3">
        <v>141.20997024495401</v>
      </c>
      <c r="H1575" s="3">
        <v>105.185198757265</v>
      </c>
      <c r="I1575" s="3">
        <v>104.074707199087</v>
      </c>
      <c r="J1575" s="3">
        <v>106.295690315443</v>
      </c>
      <c r="K1575" s="3">
        <v>0.95846740777544404</v>
      </c>
      <c r="L1575" s="3">
        <v>-272.11250398354201</v>
      </c>
      <c r="M1575" s="6" t="s">
        <v>155</v>
      </c>
      <c r="N1575" s="6" t="s">
        <v>192</v>
      </c>
    </row>
    <row r="1576" spans="1:14" x14ac:dyDescent="0.2">
      <c r="A1576" s="5" t="str">
        <f t="shared" si="25"/>
        <v>Urology - Prostate12001-20053</v>
      </c>
      <c r="B1576" s="3" t="s">
        <v>47</v>
      </c>
      <c r="C1576" s="3">
        <v>1</v>
      </c>
      <c r="D1576" s="3" t="s">
        <v>141</v>
      </c>
      <c r="E1576" s="3">
        <v>3</v>
      </c>
      <c r="F1576" s="3">
        <v>31664</v>
      </c>
      <c r="G1576" s="3">
        <v>130.126414211396</v>
      </c>
      <c r="H1576" s="3">
        <v>99.580542248044594</v>
      </c>
      <c r="I1576" s="3">
        <v>98.483691161634098</v>
      </c>
      <c r="J1576" s="3">
        <v>100.677393334455</v>
      </c>
      <c r="K1576" s="3">
        <v>0.90739671855936399</v>
      </c>
      <c r="L1576" s="3">
        <v>-571.96636318611604</v>
      </c>
      <c r="M1576" s="6" t="s">
        <v>155</v>
      </c>
      <c r="N1576" s="6" t="s">
        <v>192</v>
      </c>
    </row>
    <row r="1577" spans="1:14" x14ac:dyDescent="0.2">
      <c r="A1577" s="5" t="str">
        <f t="shared" si="25"/>
        <v>Urology - Prostate12001-20054</v>
      </c>
      <c r="B1577" s="3" t="s">
        <v>47</v>
      </c>
      <c r="C1577" s="3">
        <v>1</v>
      </c>
      <c r="D1577" s="3" t="s">
        <v>141</v>
      </c>
      <c r="E1577" s="3">
        <v>4</v>
      </c>
      <c r="F1577" s="3">
        <v>26508</v>
      </c>
      <c r="G1577" s="3">
        <v>108.796126614919</v>
      </c>
      <c r="H1577" s="3">
        <v>92.026874596667895</v>
      </c>
      <c r="I1577" s="3">
        <v>90.9190212774201</v>
      </c>
      <c r="J1577" s="3">
        <v>93.134727915915704</v>
      </c>
      <c r="K1577" s="3">
        <v>0.83856627151405405</v>
      </c>
      <c r="L1577" s="3">
        <v>-935.93207392922398</v>
      </c>
      <c r="M1577" s="6" t="s">
        <v>155</v>
      </c>
      <c r="N1577" s="6" t="s">
        <v>192</v>
      </c>
    </row>
    <row r="1578" spans="1:14" x14ac:dyDescent="0.2">
      <c r="A1578" s="5" t="str">
        <f t="shared" si="25"/>
        <v>Urology - Prostate12001-20055</v>
      </c>
      <c r="B1578" s="3" t="s">
        <v>47</v>
      </c>
      <c r="C1578" s="3">
        <v>1</v>
      </c>
      <c r="D1578" s="3" t="s">
        <v>141</v>
      </c>
      <c r="E1578" s="3">
        <v>5</v>
      </c>
      <c r="F1578" s="3">
        <v>20808</v>
      </c>
      <c r="G1578" s="3">
        <v>85.105265618368406</v>
      </c>
      <c r="H1578" s="3">
        <v>84.703922160584895</v>
      </c>
      <c r="I1578" s="3">
        <v>83.553004054745898</v>
      </c>
      <c r="J1578" s="3">
        <v>85.854840266423906</v>
      </c>
      <c r="K1578" s="3">
        <v>0.77183814510843196</v>
      </c>
      <c r="L1578" s="3">
        <v>-1161.8842794198899</v>
      </c>
      <c r="M1578" s="6" t="s">
        <v>155</v>
      </c>
      <c r="N1578" s="6" t="s">
        <v>192</v>
      </c>
    </row>
    <row r="1579" spans="1:14" x14ac:dyDescent="0.2">
      <c r="A1579" s="5" t="str">
        <f t="shared" si="25"/>
        <v>Urology - Prostate12001-20056</v>
      </c>
      <c r="B1579" s="3" t="s">
        <v>47</v>
      </c>
      <c r="C1579" s="3">
        <v>1</v>
      </c>
      <c r="D1579" s="3" t="s">
        <v>141</v>
      </c>
      <c r="E1579" s="3">
        <v>6</v>
      </c>
      <c r="F1579" s="3">
        <v>147189</v>
      </c>
      <c r="G1579" s="3">
        <v>120.47100151868599</v>
      </c>
      <c r="H1579" s="3">
        <v>99.1413617113149</v>
      </c>
      <c r="I1579" s="3">
        <v>98.634868914120005</v>
      </c>
      <c r="J1579" s="3">
        <v>99.647854508509795</v>
      </c>
      <c r="K1579" s="3">
        <v>0</v>
      </c>
      <c r="L1579" s="3">
        <v>-2941.895220518772</v>
      </c>
      <c r="M1579" s="6" t="s">
        <v>155</v>
      </c>
      <c r="N1579" s="6" t="s">
        <v>192</v>
      </c>
    </row>
    <row r="1580" spans="1:14" x14ac:dyDescent="0.2">
      <c r="A1580" s="5" t="str">
        <f t="shared" si="25"/>
        <v>Urology - Prostate12006-20101</v>
      </c>
      <c r="B1580" s="3" t="s">
        <v>48</v>
      </c>
      <c r="C1580" s="3">
        <v>1</v>
      </c>
      <c r="D1580" s="3" t="s">
        <v>141</v>
      </c>
      <c r="E1580" s="3">
        <v>1</v>
      </c>
      <c r="F1580" s="3">
        <v>39279</v>
      </c>
      <c r="G1580" s="3">
        <v>153.77289123180199</v>
      </c>
      <c r="H1580" s="3">
        <v>113.309453258226</v>
      </c>
      <c r="I1580" s="3">
        <v>112.188875484725</v>
      </c>
      <c r="J1580" s="3">
        <v>114.430031031727</v>
      </c>
      <c r="K1580" s="3">
        <v>1</v>
      </c>
      <c r="L1580" s="3">
        <v>0</v>
      </c>
      <c r="M1580" s="6" t="s">
        <v>155</v>
      </c>
      <c r="N1580" s="6" t="s">
        <v>192</v>
      </c>
    </row>
    <row r="1581" spans="1:14" x14ac:dyDescent="0.2">
      <c r="A1581" s="5" t="str">
        <f t="shared" si="25"/>
        <v>Urology - Prostate12006-20102</v>
      </c>
      <c r="B1581" s="3" t="s">
        <v>48</v>
      </c>
      <c r="C1581" s="3">
        <v>1</v>
      </c>
      <c r="D1581" s="3" t="s">
        <v>141</v>
      </c>
      <c r="E1581" s="3">
        <v>2</v>
      </c>
      <c r="F1581" s="3">
        <v>39806</v>
      </c>
      <c r="G1581" s="3">
        <v>157.12413647545301</v>
      </c>
      <c r="H1581" s="3">
        <v>109.437090825089</v>
      </c>
      <c r="I1581" s="3">
        <v>108.361997063831</v>
      </c>
      <c r="J1581" s="3">
        <v>110.512184586347</v>
      </c>
      <c r="K1581" s="3">
        <v>0.96582489525995996</v>
      </c>
      <c r="L1581" s="3">
        <v>-250.829197026212</v>
      </c>
      <c r="M1581" s="6" t="s">
        <v>155</v>
      </c>
      <c r="N1581" s="6" t="s">
        <v>192</v>
      </c>
    </row>
    <row r="1582" spans="1:14" x14ac:dyDescent="0.2">
      <c r="A1582" s="5" t="str">
        <f t="shared" si="25"/>
        <v>Urology - Prostate12006-20103</v>
      </c>
      <c r="B1582" s="3" t="s">
        <v>48</v>
      </c>
      <c r="C1582" s="3">
        <v>1</v>
      </c>
      <c r="D1582" s="3" t="s">
        <v>141</v>
      </c>
      <c r="E1582" s="3">
        <v>3</v>
      </c>
      <c r="F1582" s="3">
        <v>34954</v>
      </c>
      <c r="G1582" s="3">
        <v>138.29245415931899</v>
      </c>
      <c r="H1582" s="3">
        <v>103.17961013589201</v>
      </c>
      <c r="I1582" s="3">
        <v>102.09792337825399</v>
      </c>
      <c r="J1582" s="3">
        <v>104.26129689353</v>
      </c>
      <c r="K1582" s="3">
        <v>0.91060019414930304</v>
      </c>
      <c r="L1582" s="3">
        <v>-627.12657078172799</v>
      </c>
      <c r="M1582" s="6" t="s">
        <v>155</v>
      </c>
      <c r="N1582" s="6" t="s">
        <v>192</v>
      </c>
    </row>
    <row r="1583" spans="1:14" x14ac:dyDescent="0.2">
      <c r="A1583" s="5" t="str">
        <f t="shared" si="25"/>
        <v>Urology - Prostate12006-20104</v>
      </c>
      <c r="B1583" s="3" t="s">
        <v>48</v>
      </c>
      <c r="C1583" s="3">
        <v>1</v>
      </c>
      <c r="D1583" s="3" t="s">
        <v>141</v>
      </c>
      <c r="E1583" s="3">
        <v>4</v>
      </c>
      <c r="F1583" s="3">
        <v>29306</v>
      </c>
      <c r="G1583" s="3">
        <v>116.002186094566</v>
      </c>
      <c r="H1583" s="3">
        <v>99.520382562690401</v>
      </c>
      <c r="I1583" s="3">
        <v>98.380946828106303</v>
      </c>
      <c r="J1583" s="3">
        <v>100.659818297274</v>
      </c>
      <c r="K1583" s="3">
        <v>0.87830608745317396</v>
      </c>
      <c r="L1583" s="3">
        <v>-771.33700065751805</v>
      </c>
      <c r="M1583" s="6" t="s">
        <v>155</v>
      </c>
      <c r="N1583" s="6" t="s">
        <v>192</v>
      </c>
    </row>
    <row r="1584" spans="1:14" x14ac:dyDescent="0.2">
      <c r="A1584" s="5" t="str">
        <f t="shared" si="25"/>
        <v>Urology - Prostate12006-20105</v>
      </c>
      <c r="B1584" s="3" t="s">
        <v>48</v>
      </c>
      <c r="C1584" s="3">
        <v>1</v>
      </c>
      <c r="D1584" s="3" t="s">
        <v>141</v>
      </c>
      <c r="E1584" s="3">
        <v>5</v>
      </c>
      <c r="F1584" s="3">
        <v>22991</v>
      </c>
      <c r="G1584" s="3">
        <v>91.153615191788106</v>
      </c>
      <c r="H1584" s="3">
        <v>94.091005805954794</v>
      </c>
      <c r="I1584" s="3">
        <v>92.874749089168503</v>
      </c>
      <c r="J1584" s="3">
        <v>95.307262522741098</v>
      </c>
      <c r="K1584" s="3">
        <v>0.83038972566152003</v>
      </c>
      <c r="L1584" s="3">
        <v>-898.23229405887196</v>
      </c>
      <c r="M1584" s="6" t="s">
        <v>155</v>
      </c>
      <c r="N1584" s="6" t="s">
        <v>192</v>
      </c>
    </row>
    <row r="1585" spans="1:14" x14ac:dyDescent="0.2">
      <c r="A1585" s="5" t="str">
        <f t="shared" si="25"/>
        <v>Urology - Prostate12006-20106</v>
      </c>
      <c r="B1585" s="3" t="s">
        <v>48</v>
      </c>
      <c r="C1585" s="3">
        <v>1</v>
      </c>
      <c r="D1585" s="3" t="s">
        <v>141</v>
      </c>
      <c r="E1585" s="3">
        <v>6</v>
      </c>
      <c r="F1585" s="3">
        <v>166336</v>
      </c>
      <c r="G1585" s="3">
        <v>131.346978760089</v>
      </c>
      <c r="H1585" s="3">
        <v>104.81790125568899</v>
      </c>
      <c r="I1585" s="3">
        <v>104.314170573742</v>
      </c>
      <c r="J1585" s="3">
        <v>105.321631937636</v>
      </c>
      <c r="K1585" s="3">
        <v>0</v>
      </c>
      <c r="L1585" s="3">
        <v>-2547.5250625243298</v>
      </c>
      <c r="M1585" s="6" t="s">
        <v>155</v>
      </c>
      <c r="N1585" s="6" t="s">
        <v>192</v>
      </c>
    </row>
    <row r="1586" spans="1:14" x14ac:dyDescent="0.2">
      <c r="A1586" s="5" t="str">
        <f t="shared" si="25"/>
        <v>Urology - Prostate21996-20001</v>
      </c>
      <c r="B1586" s="3" t="s">
        <v>43</v>
      </c>
      <c r="C1586" s="3">
        <v>2</v>
      </c>
      <c r="D1586" s="3" t="s">
        <v>141</v>
      </c>
      <c r="E1586" s="3">
        <v>1</v>
      </c>
      <c r="F1586" s="3">
        <v>0</v>
      </c>
      <c r="G1586" s="3">
        <v>0</v>
      </c>
      <c r="H1586" s="3">
        <v>0</v>
      </c>
      <c r="I1586" s="3">
        <v>0</v>
      </c>
      <c r="J1586" s="3">
        <v>0</v>
      </c>
      <c r="K1586" s="3">
        <v>0</v>
      </c>
      <c r="L1586" s="3">
        <v>0</v>
      </c>
      <c r="M1586" s="6" t="s">
        <v>155</v>
      </c>
      <c r="N1586" s="6" t="s">
        <v>192</v>
      </c>
    </row>
    <row r="1587" spans="1:14" x14ac:dyDescent="0.2">
      <c r="A1587" s="5" t="str">
        <f t="shared" si="25"/>
        <v>Urology - Prostate21996-20002</v>
      </c>
      <c r="B1587" s="3" t="s">
        <v>43</v>
      </c>
      <c r="C1587" s="3">
        <v>2</v>
      </c>
      <c r="D1587" s="3" t="s">
        <v>141</v>
      </c>
      <c r="E1587" s="3">
        <v>2</v>
      </c>
      <c r="F1587" s="3">
        <v>0</v>
      </c>
      <c r="G1587" s="3">
        <v>0</v>
      </c>
      <c r="H1587" s="3">
        <v>0</v>
      </c>
      <c r="I1587" s="3">
        <v>0</v>
      </c>
      <c r="J1587" s="3">
        <v>0</v>
      </c>
      <c r="K1587" s="3">
        <v>0</v>
      </c>
      <c r="L1587" s="3">
        <v>0</v>
      </c>
      <c r="M1587" s="6" t="s">
        <v>155</v>
      </c>
      <c r="N1587" s="6" t="s">
        <v>192</v>
      </c>
    </row>
    <row r="1588" spans="1:14" x14ac:dyDescent="0.2">
      <c r="A1588" s="5" t="str">
        <f t="shared" si="25"/>
        <v>Urology - Prostate21996-20003</v>
      </c>
      <c r="B1588" s="3" t="s">
        <v>43</v>
      </c>
      <c r="C1588" s="3">
        <v>2</v>
      </c>
      <c r="D1588" s="3" t="s">
        <v>141</v>
      </c>
      <c r="E1588" s="3">
        <v>3</v>
      </c>
      <c r="F1588" s="3">
        <v>0</v>
      </c>
      <c r="G1588" s="3">
        <v>0</v>
      </c>
      <c r="H1588" s="3">
        <v>0</v>
      </c>
      <c r="I1588" s="3">
        <v>0</v>
      </c>
      <c r="J1588" s="3">
        <v>0</v>
      </c>
      <c r="K1588" s="3">
        <v>0</v>
      </c>
      <c r="L1588" s="3">
        <v>0</v>
      </c>
      <c r="M1588" s="6" t="s">
        <v>155</v>
      </c>
      <c r="N1588" s="6" t="s">
        <v>192</v>
      </c>
    </row>
    <row r="1589" spans="1:14" x14ac:dyDescent="0.2">
      <c r="A1589" s="5" t="str">
        <f t="shared" si="25"/>
        <v>Urology - Prostate21996-20004</v>
      </c>
      <c r="B1589" s="3" t="s">
        <v>43</v>
      </c>
      <c r="C1589" s="3">
        <v>2</v>
      </c>
      <c r="D1589" s="3" t="s">
        <v>141</v>
      </c>
      <c r="E1589" s="3">
        <v>4</v>
      </c>
      <c r="F1589" s="3">
        <v>0</v>
      </c>
      <c r="G1589" s="3">
        <v>0</v>
      </c>
      <c r="H1589" s="3">
        <v>0</v>
      </c>
      <c r="I1589" s="3">
        <v>0</v>
      </c>
      <c r="J1589" s="3">
        <v>0</v>
      </c>
      <c r="K1589" s="3">
        <v>0</v>
      </c>
      <c r="L1589" s="3">
        <v>0</v>
      </c>
      <c r="M1589" s="6" t="s">
        <v>155</v>
      </c>
      <c r="N1589" s="6" t="s">
        <v>192</v>
      </c>
    </row>
    <row r="1590" spans="1:14" x14ac:dyDescent="0.2">
      <c r="A1590" s="5" t="str">
        <f t="shared" si="25"/>
        <v>Urology - Prostate21996-20005</v>
      </c>
      <c r="B1590" s="3" t="s">
        <v>43</v>
      </c>
      <c r="C1590" s="3">
        <v>2</v>
      </c>
      <c r="D1590" s="3" t="s">
        <v>141</v>
      </c>
      <c r="E1590" s="3">
        <v>5</v>
      </c>
      <c r="F1590" s="3">
        <v>0</v>
      </c>
      <c r="G1590" s="3">
        <v>0</v>
      </c>
      <c r="H1590" s="3">
        <v>0</v>
      </c>
      <c r="I1590" s="3">
        <v>0</v>
      </c>
      <c r="J1590" s="3">
        <v>0</v>
      </c>
      <c r="K1590" s="3">
        <v>0</v>
      </c>
      <c r="L1590" s="3">
        <v>0</v>
      </c>
      <c r="M1590" s="6" t="s">
        <v>155</v>
      </c>
      <c r="N1590" s="6" t="s">
        <v>192</v>
      </c>
    </row>
    <row r="1591" spans="1:14" x14ac:dyDescent="0.2">
      <c r="A1591" s="5" t="str">
        <f t="shared" si="25"/>
        <v>Urology - Prostate21996-20006</v>
      </c>
      <c r="B1591" s="3" t="s">
        <v>43</v>
      </c>
      <c r="C1591" s="3">
        <v>2</v>
      </c>
      <c r="D1591" s="3" t="s">
        <v>141</v>
      </c>
      <c r="E1591" s="3">
        <v>6</v>
      </c>
      <c r="F1591" s="3">
        <v>0</v>
      </c>
      <c r="G1591" s="3">
        <v>0</v>
      </c>
      <c r="H1591" s="3">
        <v>0</v>
      </c>
      <c r="I1591" s="3">
        <v>0</v>
      </c>
      <c r="J1591" s="3">
        <v>0</v>
      </c>
      <c r="K1591" s="3">
        <v>0</v>
      </c>
      <c r="L1591" s="3">
        <v>0</v>
      </c>
      <c r="M1591" s="6" t="s">
        <v>155</v>
      </c>
      <c r="N1591" s="6" t="s">
        <v>192</v>
      </c>
    </row>
    <row r="1592" spans="1:14" x14ac:dyDescent="0.2">
      <c r="A1592" s="5" t="str">
        <f t="shared" si="25"/>
        <v>Urology - Prostate22001-20051</v>
      </c>
      <c r="B1592" s="3" t="s">
        <v>47</v>
      </c>
      <c r="C1592" s="3">
        <v>2</v>
      </c>
      <c r="D1592" s="3" t="s">
        <v>141</v>
      </c>
      <c r="E1592" s="3">
        <v>1</v>
      </c>
      <c r="F1592" s="3">
        <v>0</v>
      </c>
      <c r="G1592" s="3">
        <v>0</v>
      </c>
      <c r="H1592" s="3">
        <v>0</v>
      </c>
      <c r="I1592" s="3">
        <v>0</v>
      </c>
      <c r="J1592" s="3">
        <v>0</v>
      </c>
      <c r="K1592" s="3">
        <v>0</v>
      </c>
      <c r="L1592" s="3">
        <v>0</v>
      </c>
      <c r="M1592" s="6" t="s">
        <v>155</v>
      </c>
      <c r="N1592" s="6" t="s">
        <v>192</v>
      </c>
    </row>
    <row r="1593" spans="1:14" x14ac:dyDescent="0.2">
      <c r="A1593" s="5" t="str">
        <f t="shared" si="25"/>
        <v>Urology - Prostate22001-20052</v>
      </c>
      <c r="B1593" s="3" t="s">
        <v>47</v>
      </c>
      <c r="C1593" s="3">
        <v>2</v>
      </c>
      <c r="D1593" s="3" t="s">
        <v>141</v>
      </c>
      <c r="E1593" s="3">
        <v>2</v>
      </c>
      <c r="F1593" s="3">
        <v>0</v>
      </c>
      <c r="G1593" s="3">
        <v>0</v>
      </c>
      <c r="H1593" s="3">
        <v>0</v>
      </c>
      <c r="I1593" s="3">
        <v>0</v>
      </c>
      <c r="J1593" s="3">
        <v>0</v>
      </c>
      <c r="K1593" s="3">
        <v>0</v>
      </c>
      <c r="L1593" s="3">
        <v>0</v>
      </c>
      <c r="M1593" s="6" t="s">
        <v>155</v>
      </c>
      <c r="N1593" s="6" t="s">
        <v>192</v>
      </c>
    </row>
    <row r="1594" spans="1:14" x14ac:dyDescent="0.2">
      <c r="A1594" s="5" t="str">
        <f t="shared" si="25"/>
        <v>Urology - Prostate22001-20053</v>
      </c>
      <c r="B1594" s="3" t="s">
        <v>47</v>
      </c>
      <c r="C1594" s="3">
        <v>2</v>
      </c>
      <c r="D1594" s="3" t="s">
        <v>141</v>
      </c>
      <c r="E1594" s="3">
        <v>3</v>
      </c>
      <c r="F1594" s="3">
        <v>0</v>
      </c>
      <c r="G1594" s="3">
        <v>0</v>
      </c>
      <c r="H1594" s="3">
        <v>0</v>
      </c>
      <c r="I1594" s="3">
        <v>0</v>
      </c>
      <c r="J1594" s="3">
        <v>0</v>
      </c>
      <c r="K1594" s="3">
        <v>0</v>
      </c>
      <c r="L1594" s="3">
        <v>0</v>
      </c>
      <c r="M1594" s="6" t="s">
        <v>155</v>
      </c>
      <c r="N1594" s="6" t="s">
        <v>192</v>
      </c>
    </row>
    <row r="1595" spans="1:14" x14ac:dyDescent="0.2">
      <c r="A1595" s="5" t="str">
        <f t="shared" si="25"/>
        <v>Urology - Prostate22001-20054</v>
      </c>
      <c r="B1595" s="3" t="s">
        <v>47</v>
      </c>
      <c r="C1595" s="3">
        <v>2</v>
      </c>
      <c r="D1595" s="3" t="s">
        <v>141</v>
      </c>
      <c r="E1595" s="3">
        <v>4</v>
      </c>
      <c r="F1595" s="3">
        <v>0</v>
      </c>
      <c r="G1595" s="3">
        <v>0</v>
      </c>
      <c r="H1595" s="3">
        <v>0</v>
      </c>
      <c r="I1595" s="3">
        <v>0</v>
      </c>
      <c r="J1595" s="3">
        <v>0</v>
      </c>
      <c r="K1595" s="3">
        <v>0</v>
      </c>
      <c r="L1595" s="3">
        <v>0</v>
      </c>
      <c r="M1595" s="6" t="s">
        <v>155</v>
      </c>
      <c r="N1595" s="6" t="s">
        <v>192</v>
      </c>
    </row>
    <row r="1596" spans="1:14" x14ac:dyDescent="0.2">
      <c r="A1596" s="5" t="str">
        <f t="shared" si="25"/>
        <v>Urology - Prostate22001-20055</v>
      </c>
      <c r="B1596" s="3" t="s">
        <v>47</v>
      </c>
      <c r="C1596" s="3">
        <v>2</v>
      </c>
      <c r="D1596" s="3" t="s">
        <v>141</v>
      </c>
      <c r="E1596" s="3">
        <v>5</v>
      </c>
      <c r="F1596" s="3">
        <v>0</v>
      </c>
      <c r="G1596" s="3">
        <v>0</v>
      </c>
      <c r="H1596" s="3">
        <v>0</v>
      </c>
      <c r="I1596" s="3">
        <v>0</v>
      </c>
      <c r="J1596" s="3">
        <v>0</v>
      </c>
      <c r="K1596" s="3">
        <v>0</v>
      </c>
      <c r="L1596" s="3">
        <v>0</v>
      </c>
      <c r="M1596" s="6" t="s">
        <v>155</v>
      </c>
      <c r="N1596" s="6" t="s">
        <v>192</v>
      </c>
    </row>
    <row r="1597" spans="1:14" x14ac:dyDescent="0.2">
      <c r="A1597" s="5" t="str">
        <f t="shared" si="25"/>
        <v>Urology - Prostate22001-20056</v>
      </c>
      <c r="B1597" s="3" t="s">
        <v>47</v>
      </c>
      <c r="C1597" s="3">
        <v>2</v>
      </c>
      <c r="D1597" s="3" t="s">
        <v>141</v>
      </c>
      <c r="E1597" s="3">
        <v>6</v>
      </c>
      <c r="F1597" s="3">
        <v>0</v>
      </c>
      <c r="G1597" s="3">
        <v>0</v>
      </c>
      <c r="H1597" s="3">
        <v>0</v>
      </c>
      <c r="I1597" s="3">
        <v>0</v>
      </c>
      <c r="J1597" s="3">
        <v>0</v>
      </c>
      <c r="K1597" s="3">
        <v>0</v>
      </c>
      <c r="L1597" s="3">
        <v>0</v>
      </c>
      <c r="M1597" s="6" t="s">
        <v>155</v>
      </c>
      <c r="N1597" s="6" t="s">
        <v>192</v>
      </c>
    </row>
    <row r="1598" spans="1:14" x14ac:dyDescent="0.2">
      <c r="A1598" s="5" t="str">
        <f t="shared" si="25"/>
        <v>Urology - Prostate22006-20101</v>
      </c>
      <c r="B1598" s="3" t="s">
        <v>48</v>
      </c>
      <c r="C1598" s="3">
        <v>2</v>
      </c>
      <c r="D1598" s="3" t="s">
        <v>141</v>
      </c>
      <c r="E1598" s="3">
        <v>1</v>
      </c>
      <c r="F1598" s="3">
        <v>0</v>
      </c>
      <c r="G1598" s="3">
        <v>0</v>
      </c>
      <c r="H1598" s="3">
        <v>0</v>
      </c>
      <c r="I1598" s="3">
        <v>0</v>
      </c>
      <c r="J1598" s="3">
        <v>0</v>
      </c>
      <c r="K1598" s="3">
        <v>0</v>
      </c>
      <c r="L1598" s="3">
        <v>0</v>
      </c>
      <c r="M1598" s="6" t="s">
        <v>155</v>
      </c>
      <c r="N1598" s="6" t="s">
        <v>192</v>
      </c>
    </row>
    <row r="1599" spans="1:14" x14ac:dyDescent="0.2">
      <c r="A1599" s="5" t="str">
        <f t="shared" si="25"/>
        <v>Urology - Prostate22006-20102</v>
      </c>
      <c r="B1599" s="3" t="s">
        <v>48</v>
      </c>
      <c r="C1599" s="3">
        <v>2</v>
      </c>
      <c r="D1599" s="3" t="s">
        <v>141</v>
      </c>
      <c r="E1599" s="3">
        <v>2</v>
      </c>
      <c r="F1599" s="3">
        <v>0</v>
      </c>
      <c r="G1599" s="3">
        <v>0</v>
      </c>
      <c r="H1599" s="3">
        <v>0</v>
      </c>
      <c r="I1599" s="3">
        <v>0</v>
      </c>
      <c r="J1599" s="3">
        <v>0</v>
      </c>
      <c r="K1599" s="3">
        <v>0</v>
      </c>
      <c r="L1599" s="3">
        <v>0</v>
      </c>
      <c r="M1599" s="6" t="s">
        <v>155</v>
      </c>
      <c r="N1599" s="6" t="s">
        <v>192</v>
      </c>
    </row>
    <row r="1600" spans="1:14" x14ac:dyDescent="0.2">
      <c r="A1600" s="5" t="str">
        <f t="shared" si="25"/>
        <v>Urology - Prostate22006-20103</v>
      </c>
      <c r="B1600" s="3" t="s">
        <v>48</v>
      </c>
      <c r="C1600" s="3">
        <v>2</v>
      </c>
      <c r="D1600" s="3" t="s">
        <v>141</v>
      </c>
      <c r="E1600" s="3">
        <v>3</v>
      </c>
      <c r="F1600" s="3">
        <v>0</v>
      </c>
      <c r="G1600" s="3">
        <v>0</v>
      </c>
      <c r="H1600" s="3">
        <v>0</v>
      </c>
      <c r="I1600" s="3">
        <v>0</v>
      </c>
      <c r="J1600" s="3">
        <v>0</v>
      </c>
      <c r="K1600" s="3">
        <v>0</v>
      </c>
      <c r="L1600" s="3">
        <v>0</v>
      </c>
      <c r="M1600" s="6" t="s">
        <v>155</v>
      </c>
      <c r="N1600" s="6" t="s">
        <v>192</v>
      </c>
    </row>
    <row r="1601" spans="1:14" x14ac:dyDescent="0.2">
      <c r="A1601" s="5" t="str">
        <f t="shared" si="25"/>
        <v>Urology - Prostate22006-20104</v>
      </c>
      <c r="B1601" s="3" t="s">
        <v>48</v>
      </c>
      <c r="C1601" s="3">
        <v>2</v>
      </c>
      <c r="D1601" s="3" t="s">
        <v>141</v>
      </c>
      <c r="E1601" s="3">
        <v>4</v>
      </c>
      <c r="F1601" s="3">
        <v>0</v>
      </c>
      <c r="G1601" s="3">
        <v>0</v>
      </c>
      <c r="H1601" s="3">
        <v>0</v>
      </c>
      <c r="I1601" s="3">
        <v>0</v>
      </c>
      <c r="J1601" s="3">
        <v>0</v>
      </c>
      <c r="K1601" s="3">
        <v>0</v>
      </c>
      <c r="L1601" s="3">
        <v>0</v>
      </c>
      <c r="M1601" s="6" t="s">
        <v>155</v>
      </c>
      <c r="N1601" s="6" t="s">
        <v>192</v>
      </c>
    </row>
    <row r="1602" spans="1:14" x14ac:dyDescent="0.2">
      <c r="A1602" s="5" t="str">
        <f t="shared" si="25"/>
        <v>Urology - Prostate22006-20105</v>
      </c>
      <c r="B1602" s="3" t="s">
        <v>48</v>
      </c>
      <c r="C1602" s="3">
        <v>2</v>
      </c>
      <c r="D1602" s="3" t="s">
        <v>141</v>
      </c>
      <c r="E1602" s="3">
        <v>5</v>
      </c>
      <c r="F1602" s="3">
        <v>0</v>
      </c>
      <c r="G1602" s="3">
        <v>0</v>
      </c>
      <c r="H1602" s="3">
        <v>0</v>
      </c>
      <c r="I1602" s="3">
        <v>0</v>
      </c>
      <c r="J1602" s="3">
        <v>0</v>
      </c>
      <c r="K1602" s="3">
        <v>0</v>
      </c>
      <c r="L1602" s="3">
        <v>0</v>
      </c>
      <c r="M1602" s="6" t="s">
        <v>155</v>
      </c>
      <c r="N1602" s="6" t="s">
        <v>192</v>
      </c>
    </row>
    <row r="1603" spans="1:14" x14ac:dyDescent="0.2">
      <c r="A1603" s="5" t="str">
        <f t="shared" si="25"/>
        <v>Urology - Prostate22006-20106</v>
      </c>
      <c r="B1603" s="3" t="s">
        <v>48</v>
      </c>
      <c r="C1603" s="3">
        <v>2</v>
      </c>
      <c r="D1603" s="3" t="s">
        <v>141</v>
      </c>
      <c r="E1603" s="3">
        <v>6</v>
      </c>
      <c r="F1603" s="3">
        <v>0</v>
      </c>
      <c r="G1603" s="3">
        <v>0</v>
      </c>
      <c r="H1603" s="3">
        <v>0</v>
      </c>
      <c r="I1603" s="3">
        <v>0</v>
      </c>
      <c r="J1603" s="3">
        <v>0</v>
      </c>
      <c r="K1603" s="3">
        <v>0</v>
      </c>
      <c r="L1603" s="3">
        <v>0</v>
      </c>
      <c r="M1603" s="6" t="s">
        <v>155</v>
      </c>
      <c r="N1603" s="6" t="s">
        <v>192</v>
      </c>
    </row>
    <row r="1604" spans="1:14" x14ac:dyDescent="0.2">
      <c r="A1604" s="5" t="str">
        <f t="shared" si="25"/>
        <v>Urology - Prostate31996-20001</v>
      </c>
      <c r="B1604" s="11" t="s">
        <v>43</v>
      </c>
      <c r="C1604" s="11">
        <v>3</v>
      </c>
      <c r="D1604" s="11" t="s">
        <v>141</v>
      </c>
      <c r="E1604" s="11">
        <v>1</v>
      </c>
      <c r="F1604" s="11">
        <v>23201</v>
      </c>
      <c r="G1604" s="11">
        <v>98.390485846544905</v>
      </c>
      <c r="H1604" s="11">
        <v>81.836084650436504</v>
      </c>
      <c r="I1604" s="11">
        <v>80.783038118404093</v>
      </c>
      <c r="J1604" s="11">
        <v>82.889131182468901</v>
      </c>
      <c r="K1604" s="11">
        <v>1</v>
      </c>
      <c r="L1604" s="11">
        <v>0</v>
      </c>
      <c r="M1604" s="12" t="s">
        <v>155</v>
      </c>
      <c r="N1604" s="12" t="s">
        <v>192</v>
      </c>
    </row>
    <row r="1605" spans="1:14" x14ac:dyDescent="0.2">
      <c r="A1605" s="5" t="str">
        <f t="shared" si="25"/>
        <v>Urology - Prostate31996-20002</v>
      </c>
      <c r="B1605" s="11" t="s">
        <v>43</v>
      </c>
      <c r="C1605" s="11">
        <v>3</v>
      </c>
      <c r="D1605" s="11" t="s">
        <v>141</v>
      </c>
      <c r="E1605" s="11">
        <v>2</v>
      </c>
      <c r="F1605" s="11">
        <v>24236</v>
      </c>
      <c r="G1605" s="11">
        <v>102.550327982488</v>
      </c>
      <c r="H1605" s="11">
        <v>80.121186591715698</v>
      </c>
      <c r="I1605" s="11">
        <v>79.1124611560153</v>
      </c>
      <c r="J1605" s="11">
        <v>81.129912027416097</v>
      </c>
      <c r="K1605" s="11">
        <v>0.97904472011282195</v>
      </c>
      <c r="L1605" s="11">
        <v>-66.477057519699699</v>
      </c>
      <c r="M1605" s="12" t="s">
        <v>155</v>
      </c>
      <c r="N1605" s="12" t="s">
        <v>192</v>
      </c>
    </row>
    <row r="1606" spans="1:14" x14ac:dyDescent="0.2">
      <c r="A1606" s="5" t="str">
        <f t="shared" si="25"/>
        <v>Urology - Prostate31996-20003</v>
      </c>
      <c r="B1606" s="11" t="s">
        <v>43</v>
      </c>
      <c r="C1606" s="11">
        <v>3</v>
      </c>
      <c r="D1606" s="11" t="s">
        <v>141</v>
      </c>
      <c r="E1606" s="11">
        <v>3</v>
      </c>
      <c r="F1606" s="11">
        <v>22818</v>
      </c>
      <c r="G1606" s="11">
        <v>96.367444021423793</v>
      </c>
      <c r="H1606" s="11">
        <v>76.095901607619496</v>
      </c>
      <c r="I1606" s="11">
        <v>75.108534738396003</v>
      </c>
      <c r="J1606" s="11">
        <v>77.083268476843003</v>
      </c>
      <c r="K1606" s="11">
        <v>0.929857555290722</v>
      </c>
      <c r="L1606" s="11">
        <v>-282.92922465563203</v>
      </c>
      <c r="M1606" s="12" t="s">
        <v>155</v>
      </c>
      <c r="N1606" s="12" t="s">
        <v>192</v>
      </c>
    </row>
    <row r="1607" spans="1:14" x14ac:dyDescent="0.2">
      <c r="A1607" s="5" t="str">
        <f t="shared" si="25"/>
        <v>Urology - Prostate31996-20004</v>
      </c>
      <c r="B1607" s="11" t="s">
        <v>43</v>
      </c>
      <c r="C1607" s="11">
        <v>3</v>
      </c>
      <c r="D1607" s="11" t="s">
        <v>141</v>
      </c>
      <c r="E1607" s="11">
        <v>4</v>
      </c>
      <c r="F1607" s="11">
        <v>20615</v>
      </c>
      <c r="G1607" s="11">
        <v>86.591462237238602</v>
      </c>
      <c r="H1607" s="11">
        <v>73.326288905553398</v>
      </c>
      <c r="I1607" s="11">
        <v>72.325311885216394</v>
      </c>
      <c r="J1607" s="11">
        <v>74.327265925890401</v>
      </c>
      <c r="K1607" s="11">
        <v>0.896014138735587</v>
      </c>
      <c r="L1607" s="11">
        <v>-414.872906108888</v>
      </c>
      <c r="M1607" s="12" t="s">
        <v>155</v>
      </c>
      <c r="N1607" s="12" t="s">
        <v>192</v>
      </c>
    </row>
    <row r="1608" spans="1:14" x14ac:dyDescent="0.2">
      <c r="A1608" s="5" t="str">
        <f t="shared" si="25"/>
        <v>Urology - Prostate31996-20005</v>
      </c>
      <c r="B1608" s="11" t="s">
        <v>43</v>
      </c>
      <c r="C1608" s="11">
        <v>3</v>
      </c>
      <c r="D1608" s="11" t="s">
        <v>141</v>
      </c>
      <c r="E1608" s="11">
        <v>5</v>
      </c>
      <c r="F1608" s="11">
        <v>16989</v>
      </c>
      <c r="G1608" s="11">
        <v>69.744660401511496</v>
      </c>
      <c r="H1608" s="11">
        <v>66.311949682115298</v>
      </c>
      <c r="I1608" s="11">
        <v>65.314791722514897</v>
      </c>
      <c r="J1608" s="11">
        <v>67.309107641715698</v>
      </c>
      <c r="K1608" s="11">
        <v>0.810302080865273</v>
      </c>
      <c r="L1608" s="11">
        <v>-753.67874265852595</v>
      </c>
      <c r="M1608" s="12" t="s">
        <v>155</v>
      </c>
      <c r="N1608" s="12" t="s">
        <v>192</v>
      </c>
    </row>
    <row r="1609" spans="1:14" x14ac:dyDescent="0.2">
      <c r="A1609" s="5" t="str">
        <f t="shared" si="25"/>
        <v>Urology - Prostate31996-20006</v>
      </c>
      <c r="B1609" s="11" t="s">
        <v>43</v>
      </c>
      <c r="C1609" s="11">
        <v>3</v>
      </c>
      <c r="D1609" s="11" t="s">
        <v>141</v>
      </c>
      <c r="E1609" s="11">
        <v>6</v>
      </c>
      <c r="F1609" s="11">
        <v>107859</v>
      </c>
      <c r="G1609" s="11">
        <v>90.593676973079496</v>
      </c>
      <c r="H1609" s="11">
        <v>75.842871157551699</v>
      </c>
      <c r="I1609" s="11">
        <v>75.390241879920296</v>
      </c>
      <c r="J1609" s="11">
        <v>76.295500435183101</v>
      </c>
      <c r="K1609" s="11">
        <v>0</v>
      </c>
      <c r="L1609" s="11">
        <v>-1517.9579309427459</v>
      </c>
      <c r="M1609" s="12" t="s">
        <v>155</v>
      </c>
      <c r="N1609" s="12" t="s">
        <v>192</v>
      </c>
    </row>
    <row r="1610" spans="1:14" x14ac:dyDescent="0.2">
      <c r="A1610" s="5" t="str">
        <f t="shared" si="25"/>
        <v>Urology - Prostate32001-20051</v>
      </c>
      <c r="B1610" s="11" t="s">
        <v>47</v>
      </c>
      <c r="C1610" s="11">
        <v>3</v>
      </c>
      <c r="D1610" s="11" t="s">
        <v>141</v>
      </c>
      <c r="E1610" s="11">
        <v>1</v>
      </c>
      <c r="F1610" s="11">
        <v>33743</v>
      </c>
      <c r="G1610" s="11">
        <v>137.041296163814</v>
      </c>
      <c r="H1610" s="11">
        <v>109.74311479343299</v>
      </c>
      <c r="I1610" s="11">
        <v>108.57215628174799</v>
      </c>
      <c r="J1610" s="11">
        <v>110.914073305118</v>
      </c>
      <c r="K1610" s="11">
        <v>1</v>
      </c>
      <c r="L1610" s="11">
        <v>0</v>
      </c>
      <c r="M1610" s="12" t="s">
        <v>155</v>
      </c>
      <c r="N1610" s="12" t="s">
        <v>192</v>
      </c>
    </row>
    <row r="1611" spans="1:14" x14ac:dyDescent="0.2">
      <c r="A1611" s="5" t="str">
        <f t="shared" si="25"/>
        <v>Urology - Prostate32001-20052</v>
      </c>
      <c r="B1611" s="11" t="s">
        <v>47</v>
      </c>
      <c r="C1611" s="11">
        <v>3</v>
      </c>
      <c r="D1611" s="11" t="s">
        <v>141</v>
      </c>
      <c r="E1611" s="11">
        <v>2</v>
      </c>
      <c r="F1611" s="11">
        <v>34466</v>
      </c>
      <c r="G1611" s="11">
        <v>141.20997024495401</v>
      </c>
      <c r="H1611" s="11">
        <v>105.185198757265</v>
      </c>
      <c r="I1611" s="11">
        <v>104.074707199087</v>
      </c>
      <c r="J1611" s="11">
        <v>106.295690315443</v>
      </c>
      <c r="K1611" s="11">
        <v>0.95846740777544404</v>
      </c>
      <c r="L1611" s="11">
        <v>-272.11250398354201</v>
      </c>
      <c r="M1611" s="12" t="s">
        <v>155</v>
      </c>
      <c r="N1611" s="12" t="s">
        <v>192</v>
      </c>
    </row>
    <row r="1612" spans="1:14" x14ac:dyDescent="0.2">
      <c r="A1612" s="5" t="str">
        <f t="shared" si="25"/>
        <v>Urology - Prostate32001-20053</v>
      </c>
      <c r="B1612" s="11" t="s">
        <v>47</v>
      </c>
      <c r="C1612" s="11">
        <v>3</v>
      </c>
      <c r="D1612" s="11" t="s">
        <v>141</v>
      </c>
      <c r="E1612" s="11">
        <v>3</v>
      </c>
      <c r="F1612" s="11">
        <v>31664</v>
      </c>
      <c r="G1612" s="11">
        <v>130.126414211396</v>
      </c>
      <c r="H1612" s="11">
        <v>99.580542248044594</v>
      </c>
      <c r="I1612" s="11">
        <v>98.483691161634098</v>
      </c>
      <c r="J1612" s="11">
        <v>100.677393334455</v>
      </c>
      <c r="K1612" s="11">
        <v>0.90739671855936399</v>
      </c>
      <c r="L1612" s="11">
        <v>-571.96636318611604</v>
      </c>
      <c r="M1612" s="12" t="s">
        <v>155</v>
      </c>
      <c r="N1612" s="12" t="s">
        <v>192</v>
      </c>
    </row>
    <row r="1613" spans="1:14" x14ac:dyDescent="0.2">
      <c r="A1613" s="5" t="str">
        <f t="shared" si="25"/>
        <v>Urology - Prostate32001-20054</v>
      </c>
      <c r="B1613" s="11" t="s">
        <v>47</v>
      </c>
      <c r="C1613" s="11">
        <v>3</v>
      </c>
      <c r="D1613" s="11" t="s">
        <v>141</v>
      </c>
      <c r="E1613" s="11">
        <v>4</v>
      </c>
      <c r="F1613" s="11">
        <v>26508</v>
      </c>
      <c r="G1613" s="11">
        <v>108.796126614919</v>
      </c>
      <c r="H1613" s="11">
        <v>92.026874596667895</v>
      </c>
      <c r="I1613" s="11">
        <v>90.9190212774201</v>
      </c>
      <c r="J1613" s="11">
        <v>93.134727915915704</v>
      </c>
      <c r="K1613" s="11">
        <v>0.83856627151405405</v>
      </c>
      <c r="L1613" s="11">
        <v>-935.93207392922398</v>
      </c>
      <c r="M1613" s="12" t="s">
        <v>155</v>
      </c>
      <c r="N1613" s="12" t="s">
        <v>192</v>
      </c>
    </row>
    <row r="1614" spans="1:14" x14ac:dyDescent="0.2">
      <c r="A1614" s="5" t="str">
        <f t="shared" si="25"/>
        <v>Urology - Prostate32001-20055</v>
      </c>
      <c r="B1614" s="11" t="s">
        <v>47</v>
      </c>
      <c r="C1614" s="11">
        <v>3</v>
      </c>
      <c r="D1614" s="11" t="s">
        <v>141</v>
      </c>
      <c r="E1614" s="11">
        <v>5</v>
      </c>
      <c r="F1614" s="11">
        <v>20808</v>
      </c>
      <c r="G1614" s="11">
        <v>85.105265618368406</v>
      </c>
      <c r="H1614" s="11">
        <v>84.703922160584895</v>
      </c>
      <c r="I1614" s="11">
        <v>83.553004054745898</v>
      </c>
      <c r="J1614" s="11">
        <v>85.854840266423906</v>
      </c>
      <c r="K1614" s="11">
        <v>0.77183814510843196</v>
      </c>
      <c r="L1614" s="11">
        <v>-1161.8842794198899</v>
      </c>
      <c r="M1614" s="12" t="s">
        <v>155</v>
      </c>
      <c r="N1614" s="12" t="s">
        <v>192</v>
      </c>
    </row>
    <row r="1615" spans="1:14" x14ac:dyDescent="0.2">
      <c r="A1615" s="5" t="str">
        <f t="shared" si="25"/>
        <v>Urology - Prostate32001-20056</v>
      </c>
      <c r="B1615" s="11" t="s">
        <v>47</v>
      </c>
      <c r="C1615" s="11">
        <v>3</v>
      </c>
      <c r="D1615" s="11" t="s">
        <v>141</v>
      </c>
      <c r="E1615" s="11">
        <v>6</v>
      </c>
      <c r="F1615" s="11">
        <v>147189</v>
      </c>
      <c r="G1615" s="11">
        <v>120.47100151868599</v>
      </c>
      <c r="H1615" s="11">
        <v>99.1413617113149</v>
      </c>
      <c r="I1615" s="11">
        <v>98.634868914120005</v>
      </c>
      <c r="J1615" s="11">
        <v>99.647854508509795</v>
      </c>
      <c r="K1615" s="11">
        <v>0</v>
      </c>
      <c r="L1615" s="11">
        <v>-2941.895220518772</v>
      </c>
      <c r="M1615" s="12" t="s">
        <v>155</v>
      </c>
      <c r="N1615" s="12" t="s">
        <v>192</v>
      </c>
    </row>
    <row r="1616" spans="1:14" x14ac:dyDescent="0.2">
      <c r="A1616" s="5" t="str">
        <f t="shared" si="25"/>
        <v>Urology - Prostate32006-20101</v>
      </c>
      <c r="B1616" s="11" t="s">
        <v>48</v>
      </c>
      <c r="C1616" s="11">
        <v>3</v>
      </c>
      <c r="D1616" s="11" t="s">
        <v>141</v>
      </c>
      <c r="E1616" s="11">
        <v>1</v>
      </c>
      <c r="F1616" s="11">
        <v>39279</v>
      </c>
      <c r="G1616" s="11">
        <v>153.77289123180199</v>
      </c>
      <c r="H1616" s="11">
        <v>113.309453258226</v>
      </c>
      <c r="I1616" s="11">
        <v>112.188875484725</v>
      </c>
      <c r="J1616" s="11">
        <v>114.430031031727</v>
      </c>
      <c r="K1616" s="11">
        <v>1</v>
      </c>
      <c r="L1616" s="11">
        <v>0</v>
      </c>
      <c r="M1616" s="12" t="s">
        <v>155</v>
      </c>
      <c r="N1616" s="12" t="s">
        <v>192</v>
      </c>
    </row>
    <row r="1617" spans="1:14" x14ac:dyDescent="0.2">
      <c r="A1617" s="5" t="str">
        <f t="shared" si="25"/>
        <v>Urology - Prostate32006-20102</v>
      </c>
      <c r="B1617" s="11" t="s">
        <v>48</v>
      </c>
      <c r="C1617" s="11">
        <v>3</v>
      </c>
      <c r="D1617" s="11" t="s">
        <v>141</v>
      </c>
      <c r="E1617" s="11">
        <v>2</v>
      </c>
      <c r="F1617" s="11">
        <v>39806</v>
      </c>
      <c r="G1617" s="11">
        <v>157.12413647545301</v>
      </c>
      <c r="H1617" s="11">
        <v>109.437090825089</v>
      </c>
      <c r="I1617" s="11">
        <v>108.361997063831</v>
      </c>
      <c r="J1617" s="11">
        <v>110.512184586347</v>
      </c>
      <c r="K1617" s="11">
        <v>0.96582489525995996</v>
      </c>
      <c r="L1617" s="11">
        <v>-250.829197026212</v>
      </c>
      <c r="M1617" s="12" t="s">
        <v>155</v>
      </c>
      <c r="N1617" s="12" t="s">
        <v>192</v>
      </c>
    </row>
    <row r="1618" spans="1:14" x14ac:dyDescent="0.2">
      <c r="A1618" s="5" t="str">
        <f t="shared" si="25"/>
        <v>Urology - Prostate32006-20103</v>
      </c>
      <c r="B1618" s="11" t="s">
        <v>48</v>
      </c>
      <c r="C1618" s="11">
        <v>3</v>
      </c>
      <c r="D1618" s="11" t="s">
        <v>141</v>
      </c>
      <c r="E1618" s="11">
        <v>3</v>
      </c>
      <c r="F1618" s="11">
        <v>34954</v>
      </c>
      <c r="G1618" s="11">
        <v>138.29245415931899</v>
      </c>
      <c r="H1618" s="11">
        <v>103.17961013589201</v>
      </c>
      <c r="I1618" s="11">
        <v>102.09792337825399</v>
      </c>
      <c r="J1618" s="11">
        <v>104.26129689353</v>
      </c>
      <c r="K1618" s="11">
        <v>0.91060019414930304</v>
      </c>
      <c r="L1618" s="11">
        <v>-627.12657078172799</v>
      </c>
      <c r="M1618" s="12" t="s">
        <v>155</v>
      </c>
      <c r="N1618" s="12" t="s">
        <v>192</v>
      </c>
    </row>
    <row r="1619" spans="1:14" x14ac:dyDescent="0.2">
      <c r="A1619" s="5" t="str">
        <f t="shared" si="25"/>
        <v>Urology - Prostate32006-20104</v>
      </c>
      <c r="B1619" s="11" t="s">
        <v>48</v>
      </c>
      <c r="C1619" s="11">
        <v>3</v>
      </c>
      <c r="D1619" s="11" t="s">
        <v>141</v>
      </c>
      <c r="E1619" s="11">
        <v>4</v>
      </c>
      <c r="F1619" s="11">
        <v>29306</v>
      </c>
      <c r="G1619" s="11">
        <v>116.002186094566</v>
      </c>
      <c r="H1619" s="11">
        <v>99.520382562690401</v>
      </c>
      <c r="I1619" s="11">
        <v>98.380946828106303</v>
      </c>
      <c r="J1619" s="11">
        <v>100.659818297274</v>
      </c>
      <c r="K1619" s="11">
        <v>0.87830608745317396</v>
      </c>
      <c r="L1619" s="11">
        <v>-771.33700065751805</v>
      </c>
      <c r="M1619" s="12" t="s">
        <v>155</v>
      </c>
      <c r="N1619" s="12" t="s">
        <v>192</v>
      </c>
    </row>
    <row r="1620" spans="1:14" x14ac:dyDescent="0.2">
      <c r="A1620" s="5" t="str">
        <f t="shared" si="25"/>
        <v>Urology - Prostate32006-20105</v>
      </c>
      <c r="B1620" s="11" t="s">
        <v>48</v>
      </c>
      <c r="C1620" s="11">
        <v>3</v>
      </c>
      <c r="D1620" s="11" t="s">
        <v>141</v>
      </c>
      <c r="E1620" s="11">
        <v>5</v>
      </c>
      <c r="F1620" s="11">
        <v>22991</v>
      </c>
      <c r="G1620" s="11">
        <v>91.153615191788106</v>
      </c>
      <c r="H1620" s="11">
        <v>94.091005805954794</v>
      </c>
      <c r="I1620" s="11">
        <v>92.874749089168503</v>
      </c>
      <c r="J1620" s="11">
        <v>95.307262522741098</v>
      </c>
      <c r="K1620" s="11">
        <v>0.83038972566152003</v>
      </c>
      <c r="L1620" s="11">
        <v>-898.23229405887196</v>
      </c>
      <c r="M1620" s="12" t="s">
        <v>155</v>
      </c>
      <c r="N1620" s="12" t="s">
        <v>192</v>
      </c>
    </row>
    <row r="1621" spans="1:14" x14ac:dyDescent="0.2">
      <c r="A1621" s="5" t="str">
        <f t="shared" si="25"/>
        <v>Urology - Prostate32006-20106</v>
      </c>
      <c r="B1621" s="11" t="s">
        <v>48</v>
      </c>
      <c r="C1621" s="11">
        <v>3</v>
      </c>
      <c r="D1621" s="11" t="s">
        <v>141</v>
      </c>
      <c r="E1621" s="11">
        <v>6</v>
      </c>
      <c r="F1621" s="11">
        <v>166336</v>
      </c>
      <c r="G1621" s="11">
        <v>131.346978760089</v>
      </c>
      <c r="H1621" s="11">
        <v>104.81790125568899</v>
      </c>
      <c r="I1621" s="11">
        <v>104.314170573742</v>
      </c>
      <c r="J1621" s="11">
        <v>105.321631937636</v>
      </c>
      <c r="K1621" s="11">
        <v>0</v>
      </c>
      <c r="L1621" s="11">
        <v>-2547.5250625243298</v>
      </c>
      <c r="M1621" s="12" t="s">
        <v>155</v>
      </c>
      <c r="N1621" s="12" t="s">
        <v>192</v>
      </c>
    </row>
    <row r="1622" spans="1:14" x14ac:dyDescent="0.2">
      <c r="A1622" s="5" t="str">
        <f t="shared" si="25"/>
        <v>Sarcoma - Bone Sarcoma11996-20001</v>
      </c>
      <c r="B1622" s="3" t="s">
        <v>43</v>
      </c>
      <c r="C1622" s="3">
        <v>1</v>
      </c>
      <c r="D1622" s="3" t="s">
        <v>144</v>
      </c>
      <c r="E1622" s="3">
        <v>1</v>
      </c>
      <c r="F1622" s="3">
        <v>213</v>
      </c>
      <c r="G1622" s="3">
        <v>0.90328750852610096</v>
      </c>
      <c r="H1622" s="3">
        <v>0.87178287918483299</v>
      </c>
      <c r="I1622" s="3">
        <v>0.75470506508210899</v>
      </c>
      <c r="J1622" s="3">
        <v>0.98886069328755699</v>
      </c>
      <c r="K1622" s="3">
        <v>1</v>
      </c>
      <c r="L1622" s="3">
        <v>0</v>
      </c>
      <c r="M1622" s="6" t="s">
        <v>100</v>
      </c>
      <c r="N1622" s="6" t="s">
        <v>198</v>
      </c>
    </row>
    <row r="1623" spans="1:14" x14ac:dyDescent="0.2">
      <c r="A1623" s="5" t="str">
        <f t="shared" ref="A1623:A1686" si="26">D1623&amp;C1623&amp;B1623&amp;E1623</f>
        <v>Sarcoma - Bone Sarcoma11996-20002</v>
      </c>
      <c r="B1623" s="3" t="s">
        <v>43</v>
      </c>
      <c r="C1623" s="3">
        <v>1</v>
      </c>
      <c r="D1623" s="3" t="s">
        <v>144</v>
      </c>
      <c r="E1623" s="3">
        <v>2</v>
      </c>
      <c r="F1623" s="3">
        <v>215</v>
      </c>
      <c r="G1623" s="3">
        <v>0.90973430088442298</v>
      </c>
      <c r="H1623" s="3">
        <v>0.87721927866338401</v>
      </c>
      <c r="I1623" s="3">
        <v>0.75996059648891501</v>
      </c>
      <c r="J1623" s="3">
        <v>0.994477960837853</v>
      </c>
      <c r="K1623" s="3">
        <v>1.00623595577334</v>
      </c>
      <c r="L1623" s="3">
        <v>0.123983020128</v>
      </c>
      <c r="M1623" s="6" t="s">
        <v>100</v>
      </c>
      <c r="N1623" s="6" t="s">
        <v>198</v>
      </c>
    </row>
    <row r="1624" spans="1:14" x14ac:dyDescent="0.2">
      <c r="A1624" s="5" t="str">
        <f t="shared" si="26"/>
        <v>Sarcoma - Bone Sarcoma11996-20003</v>
      </c>
      <c r="B1624" s="3" t="s">
        <v>43</v>
      </c>
      <c r="C1624" s="3">
        <v>1</v>
      </c>
      <c r="D1624" s="3" t="s">
        <v>144</v>
      </c>
      <c r="E1624" s="3">
        <v>3</v>
      </c>
      <c r="F1624" s="3">
        <v>285</v>
      </c>
      <c r="G1624" s="3">
        <v>1.2036428059473101</v>
      </c>
      <c r="H1624" s="3">
        <v>1.1574688030259099</v>
      </c>
      <c r="I1624" s="3">
        <v>1.02308623510925</v>
      </c>
      <c r="J1624" s="3">
        <v>1.2918513709425701</v>
      </c>
      <c r="K1624" s="3">
        <v>1.32770306765855</v>
      </c>
      <c r="L1624" s="3">
        <v>14.056787761723999</v>
      </c>
      <c r="M1624" s="6" t="s">
        <v>100</v>
      </c>
      <c r="N1624" s="6" t="s">
        <v>198</v>
      </c>
    </row>
    <row r="1625" spans="1:14" x14ac:dyDescent="0.2">
      <c r="A1625" s="5" t="str">
        <f t="shared" si="26"/>
        <v>Sarcoma - Bone Sarcoma11996-20004</v>
      </c>
      <c r="B1625" s="3" t="s">
        <v>43</v>
      </c>
      <c r="C1625" s="3">
        <v>1</v>
      </c>
      <c r="D1625" s="3" t="s">
        <v>144</v>
      </c>
      <c r="E1625" s="3">
        <v>4</v>
      </c>
      <c r="F1625" s="3">
        <v>218</v>
      </c>
      <c r="G1625" s="3">
        <v>0.91568948667077399</v>
      </c>
      <c r="H1625" s="3">
        <v>0.89827643648646505</v>
      </c>
      <c r="I1625" s="3">
        <v>0.77903208060553197</v>
      </c>
      <c r="J1625" s="3">
        <v>1.0175207923673999</v>
      </c>
      <c r="K1625" s="3">
        <v>1.03039008672252</v>
      </c>
      <c r="L1625" s="3">
        <v>1.1464498823860001</v>
      </c>
      <c r="M1625" s="6" t="s">
        <v>100</v>
      </c>
      <c r="N1625" s="6" t="s">
        <v>198</v>
      </c>
    </row>
    <row r="1626" spans="1:14" x14ac:dyDescent="0.2">
      <c r="A1626" s="5" t="str">
        <f t="shared" si="26"/>
        <v>Sarcoma - Bone Sarcoma11996-20005</v>
      </c>
      <c r="B1626" s="3" t="s">
        <v>43</v>
      </c>
      <c r="C1626" s="3">
        <v>1</v>
      </c>
      <c r="D1626" s="3" t="s">
        <v>144</v>
      </c>
      <c r="E1626" s="3">
        <v>5</v>
      </c>
      <c r="F1626" s="3">
        <v>245</v>
      </c>
      <c r="G1626" s="3">
        <v>1.0057944433674899</v>
      </c>
      <c r="H1626" s="3">
        <v>1.0011321830784199</v>
      </c>
      <c r="I1626" s="3">
        <v>0.87577060459215805</v>
      </c>
      <c r="J1626" s="3">
        <v>1.12649376156468</v>
      </c>
      <c r="K1626" s="3">
        <v>1.1483733014056601</v>
      </c>
      <c r="L1626" s="3">
        <v>6.4610415476799998</v>
      </c>
      <c r="M1626" s="6" t="s">
        <v>100</v>
      </c>
      <c r="N1626" s="6" t="s">
        <v>198</v>
      </c>
    </row>
    <row r="1627" spans="1:14" x14ac:dyDescent="0.2">
      <c r="A1627" s="5" t="str">
        <f t="shared" si="26"/>
        <v>Sarcoma - Bone Sarcoma11996-20006</v>
      </c>
      <c r="B1627" s="3" t="s">
        <v>43</v>
      </c>
      <c r="C1627" s="3">
        <v>1</v>
      </c>
      <c r="D1627" s="3" t="s">
        <v>144</v>
      </c>
      <c r="E1627" s="3">
        <v>6</v>
      </c>
      <c r="F1627" s="3">
        <v>1176</v>
      </c>
      <c r="G1627" s="3">
        <v>0.98775405038375497</v>
      </c>
      <c r="H1627" s="3">
        <v>0.96041266230936895</v>
      </c>
      <c r="I1627" s="3">
        <v>0.90552050645549798</v>
      </c>
      <c r="J1627" s="3">
        <v>1.01530481816324</v>
      </c>
      <c r="K1627" s="3">
        <v>0</v>
      </c>
      <c r="L1627" s="3">
        <v>21.788262211917999</v>
      </c>
      <c r="M1627" s="6" t="s">
        <v>100</v>
      </c>
      <c r="N1627" s="6" t="s">
        <v>198</v>
      </c>
    </row>
    <row r="1628" spans="1:14" x14ac:dyDescent="0.2">
      <c r="A1628" s="5" t="str">
        <f t="shared" si="26"/>
        <v>Sarcoma - Bone Sarcoma12001-20051</v>
      </c>
      <c r="B1628" s="3" t="s">
        <v>47</v>
      </c>
      <c r="C1628" s="3">
        <v>1</v>
      </c>
      <c r="D1628" s="3" t="s">
        <v>144</v>
      </c>
      <c r="E1628" s="3">
        <v>1</v>
      </c>
      <c r="F1628" s="3">
        <v>240</v>
      </c>
      <c r="G1628" s="3">
        <v>0.97471804757476899</v>
      </c>
      <c r="H1628" s="3">
        <v>0.89989043734421703</v>
      </c>
      <c r="I1628" s="3">
        <v>0.78603858855419895</v>
      </c>
      <c r="J1628" s="3">
        <v>1.01374228613424</v>
      </c>
      <c r="K1628" s="3">
        <v>1</v>
      </c>
      <c r="L1628" s="3">
        <v>0</v>
      </c>
      <c r="M1628" s="6" t="s">
        <v>100</v>
      </c>
      <c r="N1628" s="6" t="s">
        <v>198</v>
      </c>
    </row>
    <row r="1629" spans="1:14" x14ac:dyDescent="0.2">
      <c r="A1629" s="5" t="str">
        <f t="shared" si="26"/>
        <v>Sarcoma - Bone Sarcoma12001-20052</v>
      </c>
      <c r="B1629" s="3" t="s">
        <v>47</v>
      </c>
      <c r="C1629" s="3">
        <v>1</v>
      </c>
      <c r="D1629" s="3" t="s">
        <v>144</v>
      </c>
      <c r="E1629" s="3">
        <v>2</v>
      </c>
      <c r="F1629" s="3">
        <v>265</v>
      </c>
      <c r="G1629" s="3">
        <v>1.08572628430665</v>
      </c>
      <c r="H1629" s="3">
        <v>1.0002809705903899</v>
      </c>
      <c r="I1629" s="3">
        <v>0.879845298314053</v>
      </c>
      <c r="J1629" s="3">
        <v>1.1207166428667299</v>
      </c>
      <c r="K1629" s="3">
        <v>1.11155861767177</v>
      </c>
      <c r="L1629" s="3">
        <v>5.0069776013120002</v>
      </c>
      <c r="M1629" s="6" t="s">
        <v>100</v>
      </c>
      <c r="N1629" s="6" t="s">
        <v>198</v>
      </c>
    </row>
    <row r="1630" spans="1:14" x14ac:dyDescent="0.2">
      <c r="A1630" s="5" t="str">
        <f t="shared" si="26"/>
        <v>Sarcoma - Bone Sarcoma12001-20053</v>
      </c>
      <c r="B1630" s="3" t="s">
        <v>47</v>
      </c>
      <c r="C1630" s="3">
        <v>1</v>
      </c>
      <c r="D1630" s="3" t="s">
        <v>144</v>
      </c>
      <c r="E1630" s="3">
        <v>3</v>
      </c>
      <c r="F1630" s="3">
        <v>251</v>
      </c>
      <c r="G1630" s="3">
        <v>1.03150991558427</v>
      </c>
      <c r="H1630" s="3">
        <v>0.98471362974203602</v>
      </c>
      <c r="I1630" s="3">
        <v>0.86289066631956601</v>
      </c>
      <c r="J1630" s="3">
        <v>1.1065365931645099</v>
      </c>
      <c r="K1630" s="3">
        <v>1.09425946635032</v>
      </c>
      <c r="L1630" s="3">
        <v>3.0676683702859999</v>
      </c>
      <c r="M1630" s="6" t="s">
        <v>100</v>
      </c>
      <c r="N1630" s="6" t="s">
        <v>198</v>
      </c>
    </row>
    <row r="1631" spans="1:14" x14ac:dyDescent="0.2">
      <c r="A1631" s="5" t="str">
        <f t="shared" si="26"/>
        <v>Sarcoma - Bone Sarcoma12001-20054</v>
      </c>
      <c r="B1631" s="3" t="s">
        <v>47</v>
      </c>
      <c r="C1631" s="3">
        <v>1</v>
      </c>
      <c r="D1631" s="3" t="s">
        <v>144</v>
      </c>
      <c r="E1631" s="3">
        <v>4</v>
      </c>
      <c r="F1631" s="3">
        <v>234</v>
      </c>
      <c r="G1631" s="3">
        <v>0.96040039338656802</v>
      </c>
      <c r="H1631" s="3">
        <v>0.936042370355475</v>
      </c>
      <c r="I1631" s="3">
        <v>0.81610800251567095</v>
      </c>
      <c r="J1631" s="3">
        <v>1.05597673819528</v>
      </c>
      <c r="K1631" s="3">
        <v>1.0401737050545301</v>
      </c>
      <c r="L1631" s="3">
        <v>1.1126179460979999</v>
      </c>
      <c r="M1631" s="6" t="s">
        <v>100</v>
      </c>
      <c r="N1631" s="6" t="s">
        <v>198</v>
      </c>
    </row>
    <row r="1632" spans="1:14" x14ac:dyDescent="0.2">
      <c r="A1632" s="5" t="str">
        <f t="shared" si="26"/>
        <v>Sarcoma - Bone Sarcoma12001-20055</v>
      </c>
      <c r="B1632" s="3" t="s">
        <v>47</v>
      </c>
      <c r="C1632" s="3">
        <v>1</v>
      </c>
      <c r="D1632" s="3" t="s">
        <v>144</v>
      </c>
      <c r="E1632" s="3">
        <v>5</v>
      </c>
      <c r="F1632" s="3">
        <v>265</v>
      </c>
      <c r="G1632" s="3">
        <v>1.08385694871528</v>
      </c>
      <c r="H1632" s="3">
        <v>1.08062453850576</v>
      </c>
      <c r="I1632" s="3">
        <v>0.95051535258729403</v>
      </c>
      <c r="J1632" s="3">
        <v>1.21073372442423</v>
      </c>
      <c r="K1632" s="3">
        <v>1.2008401174868999</v>
      </c>
      <c r="L1632" s="3">
        <v>9.0011948500019994</v>
      </c>
      <c r="M1632" s="6" t="s">
        <v>100</v>
      </c>
      <c r="N1632" s="6" t="s">
        <v>198</v>
      </c>
    </row>
    <row r="1633" spans="1:14" x14ac:dyDescent="0.2">
      <c r="A1633" s="5" t="str">
        <f t="shared" si="26"/>
        <v>Sarcoma - Bone Sarcoma12001-20056</v>
      </c>
      <c r="B1633" s="3" t="s">
        <v>47</v>
      </c>
      <c r="C1633" s="3">
        <v>1</v>
      </c>
      <c r="D1633" s="3" t="s">
        <v>144</v>
      </c>
      <c r="E1633" s="3">
        <v>6</v>
      </c>
      <c r="F1633" s="3">
        <v>1255</v>
      </c>
      <c r="G1633" s="3">
        <v>1.02719025814396</v>
      </c>
      <c r="H1633" s="3">
        <v>0.98195583901797701</v>
      </c>
      <c r="I1633" s="3">
        <v>0.92762753279510701</v>
      </c>
      <c r="J1633" s="3">
        <v>1.03628414524085</v>
      </c>
      <c r="K1633" s="3">
        <v>0</v>
      </c>
      <c r="L1633" s="3">
        <v>18.188458767698002</v>
      </c>
      <c r="M1633" s="6" t="s">
        <v>100</v>
      </c>
      <c r="N1633" s="6" t="s">
        <v>198</v>
      </c>
    </row>
    <row r="1634" spans="1:14" x14ac:dyDescent="0.2">
      <c r="A1634" s="5" t="str">
        <f t="shared" si="26"/>
        <v>Sarcoma - Bone Sarcoma12006-20101</v>
      </c>
      <c r="B1634" s="3" t="s">
        <v>48</v>
      </c>
      <c r="C1634" s="3">
        <v>1</v>
      </c>
      <c r="D1634" s="3" t="s">
        <v>144</v>
      </c>
      <c r="E1634" s="3">
        <v>1</v>
      </c>
      <c r="F1634" s="3">
        <v>293</v>
      </c>
      <c r="G1634" s="3">
        <v>1.14706222487634</v>
      </c>
      <c r="H1634" s="3">
        <v>1.04740698577854</v>
      </c>
      <c r="I1634" s="3">
        <v>0.92747425362795199</v>
      </c>
      <c r="J1634" s="3">
        <v>1.16733971792913</v>
      </c>
      <c r="K1634" s="3">
        <v>1</v>
      </c>
      <c r="L1634" s="3">
        <v>0</v>
      </c>
      <c r="M1634" s="6" t="s">
        <v>100</v>
      </c>
      <c r="N1634" s="6" t="s">
        <v>198</v>
      </c>
    </row>
    <row r="1635" spans="1:14" x14ac:dyDescent="0.2">
      <c r="A1635" s="5" t="str">
        <f t="shared" si="26"/>
        <v>Sarcoma - Bone Sarcoma12006-20102</v>
      </c>
      <c r="B1635" s="3" t="s">
        <v>48</v>
      </c>
      <c r="C1635" s="3">
        <v>1</v>
      </c>
      <c r="D1635" s="3" t="s">
        <v>144</v>
      </c>
      <c r="E1635" s="3">
        <v>2</v>
      </c>
      <c r="F1635" s="3">
        <v>330</v>
      </c>
      <c r="G1635" s="3">
        <v>1.3025916956463699</v>
      </c>
      <c r="H1635" s="3">
        <v>1.1855995061975999</v>
      </c>
      <c r="I1635" s="3">
        <v>1.0576799007626201</v>
      </c>
      <c r="J1635" s="3">
        <v>1.3135191116325799</v>
      </c>
      <c r="K1635" s="3">
        <v>1.13193774940916</v>
      </c>
      <c r="L1635" s="3">
        <v>7.5211018240280003</v>
      </c>
      <c r="M1635" s="6" t="s">
        <v>100</v>
      </c>
      <c r="N1635" s="6" t="s">
        <v>198</v>
      </c>
    </row>
    <row r="1636" spans="1:14" x14ac:dyDescent="0.2">
      <c r="A1636" s="5" t="str">
        <f t="shared" si="26"/>
        <v>Sarcoma - Bone Sarcoma12006-20103</v>
      </c>
      <c r="B1636" s="3" t="s">
        <v>48</v>
      </c>
      <c r="C1636" s="3">
        <v>1</v>
      </c>
      <c r="D1636" s="3" t="s">
        <v>144</v>
      </c>
      <c r="E1636" s="3">
        <v>3</v>
      </c>
      <c r="F1636" s="3">
        <v>287</v>
      </c>
      <c r="G1636" s="3">
        <v>1.1354904830269701</v>
      </c>
      <c r="H1636" s="3">
        <v>1.0757549230607399</v>
      </c>
      <c r="I1636" s="3">
        <v>0.95129530461365097</v>
      </c>
      <c r="J1636" s="3">
        <v>1.20021454150783</v>
      </c>
      <c r="K1636" s="3">
        <v>1.02706487322225</v>
      </c>
      <c r="L1636" s="3">
        <v>-6.6647658465998696E-2</v>
      </c>
      <c r="M1636" s="6" t="s">
        <v>100</v>
      </c>
      <c r="N1636" s="6" t="s">
        <v>198</v>
      </c>
    </row>
    <row r="1637" spans="1:14" x14ac:dyDescent="0.2">
      <c r="A1637" s="5" t="str">
        <f t="shared" si="26"/>
        <v>Sarcoma - Bone Sarcoma12006-20104</v>
      </c>
      <c r="B1637" s="3" t="s">
        <v>48</v>
      </c>
      <c r="C1637" s="3">
        <v>1</v>
      </c>
      <c r="D1637" s="3" t="s">
        <v>144</v>
      </c>
      <c r="E1637" s="3">
        <v>4</v>
      </c>
      <c r="F1637" s="3">
        <v>280</v>
      </c>
      <c r="G1637" s="3">
        <v>1.1083263531863199</v>
      </c>
      <c r="H1637" s="3">
        <v>1.07546008453768</v>
      </c>
      <c r="I1637" s="3">
        <v>0.949488859736491</v>
      </c>
      <c r="J1637" s="3">
        <v>1.20143130933887</v>
      </c>
      <c r="K1637" s="3">
        <v>1.02678337946953</v>
      </c>
      <c r="L1637" s="3">
        <v>0.15540340220000101</v>
      </c>
      <c r="M1637" s="6" t="s">
        <v>100</v>
      </c>
      <c r="N1637" s="6" t="s">
        <v>198</v>
      </c>
    </row>
    <row r="1638" spans="1:14" x14ac:dyDescent="0.2">
      <c r="A1638" s="5" t="str">
        <f t="shared" si="26"/>
        <v>Sarcoma - Bone Sarcoma12006-20105</v>
      </c>
      <c r="B1638" s="3" t="s">
        <v>48</v>
      </c>
      <c r="C1638" s="3">
        <v>1</v>
      </c>
      <c r="D1638" s="3" t="s">
        <v>144</v>
      </c>
      <c r="E1638" s="3">
        <v>5</v>
      </c>
      <c r="F1638" s="3">
        <v>312</v>
      </c>
      <c r="G1638" s="3">
        <v>1.23700265059536</v>
      </c>
      <c r="H1638" s="3">
        <v>1.2376462142001901</v>
      </c>
      <c r="I1638" s="3">
        <v>1.1003130924961699</v>
      </c>
      <c r="J1638" s="3">
        <v>1.37497933590421</v>
      </c>
      <c r="K1638" s="3">
        <v>1.18162875654323</v>
      </c>
      <c r="L1638" s="3">
        <v>8.8174683643300007</v>
      </c>
      <c r="M1638" s="6" t="s">
        <v>100</v>
      </c>
      <c r="N1638" s="6" t="s">
        <v>198</v>
      </c>
    </row>
    <row r="1639" spans="1:14" x14ac:dyDescent="0.2">
      <c r="A1639" s="5" t="str">
        <f t="shared" si="26"/>
        <v>Sarcoma - Bone Sarcoma12006-20106</v>
      </c>
      <c r="B1639" s="3" t="s">
        <v>48</v>
      </c>
      <c r="C1639" s="3">
        <v>1</v>
      </c>
      <c r="D1639" s="3" t="s">
        <v>144</v>
      </c>
      <c r="E1639" s="3">
        <v>6</v>
      </c>
      <c r="F1639" s="3">
        <v>1502</v>
      </c>
      <c r="G1639" s="3">
        <v>1.1860520999522299</v>
      </c>
      <c r="H1639" s="3">
        <v>1.1219904546821799</v>
      </c>
      <c r="I1639" s="3">
        <v>1.06524771938893</v>
      </c>
      <c r="J1639" s="3">
        <v>1.1787331899754301</v>
      </c>
      <c r="K1639" s="3">
        <v>0</v>
      </c>
      <c r="L1639" s="3">
        <v>16.427325932092003</v>
      </c>
      <c r="M1639" s="6" t="s">
        <v>100</v>
      </c>
      <c r="N1639" s="6" t="s">
        <v>198</v>
      </c>
    </row>
    <row r="1640" spans="1:14" x14ac:dyDescent="0.2">
      <c r="A1640" s="5" t="str">
        <f t="shared" si="26"/>
        <v>Sarcoma - Bone Sarcoma21996-20001</v>
      </c>
      <c r="B1640" s="3" t="s">
        <v>43</v>
      </c>
      <c r="C1640" s="3">
        <v>2</v>
      </c>
      <c r="D1640" s="3" t="s">
        <v>144</v>
      </c>
      <c r="E1640" s="3">
        <v>1</v>
      </c>
      <c r="F1640" s="3">
        <v>192</v>
      </c>
      <c r="G1640" s="3">
        <v>0.78336054083211704</v>
      </c>
      <c r="H1640" s="3">
        <v>0.71824458352429699</v>
      </c>
      <c r="I1640" s="3">
        <v>0.61664830113207003</v>
      </c>
      <c r="J1640" s="3">
        <v>0.81984086591652405</v>
      </c>
      <c r="K1640" s="3">
        <v>1</v>
      </c>
      <c r="L1640" s="3">
        <v>0</v>
      </c>
      <c r="M1640" s="6" t="s">
        <v>100</v>
      </c>
      <c r="N1640" s="6" t="s">
        <v>198</v>
      </c>
    </row>
    <row r="1641" spans="1:14" x14ac:dyDescent="0.2">
      <c r="A1641" s="5" t="str">
        <f t="shared" si="26"/>
        <v>Sarcoma - Bone Sarcoma21996-20002</v>
      </c>
      <c r="B1641" s="3" t="s">
        <v>43</v>
      </c>
      <c r="C1641" s="3">
        <v>2</v>
      </c>
      <c r="D1641" s="3" t="s">
        <v>144</v>
      </c>
      <c r="E1641" s="3">
        <v>2</v>
      </c>
      <c r="F1641" s="3">
        <v>184</v>
      </c>
      <c r="G1641" s="3">
        <v>0.74065206524790494</v>
      </c>
      <c r="H1641" s="3">
        <v>0.66316616491651104</v>
      </c>
      <c r="I1641" s="3">
        <v>0.56734321863769999</v>
      </c>
      <c r="J1641" s="3">
        <v>0.75898911119532197</v>
      </c>
      <c r="K1641" s="3">
        <v>0.92331523290085205</v>
      </c>
      <c r="L1641" s="3">
        <v>-2.2896350269560002</v>
      </c>
      <c r="M1641" s="6" t="s">
        <v>100</v>
      </c>
      <c r="N1641" s="6" t="s">
        <v>198</v>
      </c>
    </row>
    <row r="1642" spans="1:14" x14ac:dyDescent="0.2">
      <c r="A1642" s="5" t="str">
        <f t="shared" si="26"/>
        <v>Sarcoma - Bone Sarcoma21996-20003</v>
      </c>
      <c r="B1642" s="3" t="s">
        <v>43</v>
      </c>
      <c r="C1642" s="3">
        <v>2</v>
      </c>
      <c r="D1642" s="3" t="s">
        <v>144</v>
      </c>
      <c r="E1642" s="3">
        <v>3</v>
      </c>
      <c r="F1642" s="3">
        <v>217</v>
      </c>
      <c r="G1642" s="3">
        <v>0.86858667818591395</v>
      </c>
      <c r="H1642" s="3">
        <v>0.79706603943639498</v>
      </c>
      <c r="I1642" s="3">
        <v>0.69101363728765097</v>
      </c>
      <c r="J1642" s="3">
        <v>0.90311844158513899</v>
      </c>
      <c r="K1642" s="3">
        <v>1.10974180344714</v>
      </c>
      <c r="L1642" s="3">
        <v>3.5921733433080001</v>
      </c>
      <c r="M1642" s="6" t="s">
        <v>100</v>
      </c>
      <c r="N1642" s="6" t="s">
        <v>198</v>
      </c>
    </row>
    <row r="1643" spans="1:14" x14ac:dyDescent="0.2">
      <c r="A1643" s="5" t="str">
        <f t="shared" si="26"/>
        <v>Sarcoma - Bone Sarcoma21996-20004</v>
      </c>
      <c r="B1643" s="3" t="s">
        <v>43</v>
      </c>
      <c r="C1643" s="3">
        <v>2</v>
      </c>
      <c r="D1643" s="3" t="s">
        <v>144</v>
      </c>
      <c r="E1643" s="3">
        <v>4</v>
      </c>
      <c r="F1643" s="3">
        <v>204</v>
      </c>
      <c r="G1643" s="3">
        <v>0.80989533293844296</v>
      </c>
      <c r="H1643" s="3">
        <v>0.72302011449359604</v>
      </c>
      <c r="I1643" s="3">
        <v>0.62380190915924705</v>
      </c>
      <c r="J1643" s="3">
        <v>0.82223831982794504</v>
      </c>
      <c r="K1643" s="3">
        <v>1.0066488924230601</v>
      </c>
      <c r="L1643" s="3">
        <v>1.0811157625879999</v>
      </c>
      <c r="M1643" s="6" t="s">
        <v>100</v>
      </c>
      <c r="N1643" s="6" t="s">
        <v>198</v>
      </c>
    </row>
    <row r="1644" spans="1:14" x14ac:dyDescent="0.2">
      <c r="A1644" s="5" t="str">
        <f t="shared" si="26"/>
        <v>Sarcoma - Bone Sarcoma21996-20005</v>
      </c>
      <c r="B1644" s="3" t="s">
        <v>43</v>
      </c>
      <c r="C1644" s="3">
        <v>2</v>
      </c>
      <c r="D1644" s="3" t="s">
        <v>144</v>
      </c>
      <c r="E1644" s="3">
        <v>5</v>
      </c>
      <c r="F1644" s="3">
        <v>205</v>
      </c>
      <c r="G1644" s="3">
        <v>0.79905566432240605</v>
      </c>
      <c r="H1644" s="3">
        <v>0.72802745707086503</v>
      </c>
      <c r="I1644" s="3">
        <v>0.62836607636547104</v>
      </c>
      <c r="J1644" s="3">
        <v>0.82768883777625901</v>
      </c>
      <c r="K1644" s="3">
        <v>1.0136205322963501</v>
      </c>
      <c r="L1644" s="3">
        <v>1.450645627998</v>
      </c>
      <c r="M1644" s="6" t="s">
        <v>100</v>
      </c>
      <c r="N1644" s="6" t="s">
        <v>198</v>
      </c>
    </row>
    <row r="1645" spans="1:14" x14ac:dyDescent="0.2">
      <c r="A1645" s="5" t="str">
        <f t="shared" si="26"/>
        <v>Sarcoma - Bone Sarcoma21996-20006</v>
      </c>
      <c r="B1645" s="3" t="s">
        <v>43</v>
      </c>
      <c r="C1645" s="3">
        <v>2</v>
      </c>
      <c r="D1645" s="3" t="s">
        <v>144</v>
      </c>
      <c r="E1645" s="3">
        <v>6</v>
      </c>
      <c r="F1645" s="3">
        <v>1002</v>
      </c>
      <c r="G1645" s="3">
        <v>0.80044991995860304</v>
      </c>
      <c r="H1645" s="3">
        <v>0.72510077078378099</v>
      </c>
      <c r="I1645" s="3">
        <v>0.68020343430513197</v>
      </c>
      <c r="J1645" s="3">
        <v>0.76999810726243001</v>
      </c>
      <c r="K1645" s="3">
        <v>0</v>
      </c>
      <c r="L1645" s="3">
        <v>3.8342997069379998</v>
      </c>
      <c r="M1645" s="6" t="s">
        <v>100</v>
      </c>
      <c r="N1645" s="6" t="s">
        <v>198</v>
      </c>
    </row>
    <row r="1646" spans="1:14" x14ac:dyDescent="0.2">
      <c r="A1646" s="5" t="str">
        <f t="shared" si="26"/>
        <v>Sarcoma - Bone Sarcoma22001-20051</v>
      </c>
      <c r="B1646" s="3" t="s">
        <v>47</v>
      </c>
      <c r="C1646" s="3">
        <v>2</v>
      </c>
      <c r="D1646" s="3" t="s">
        <v>144</v>
      </c>
      <c r="E1646" s="3">
        <v>1</v>
      </c>
      <c r="F1646" s="3">
        <v>204</v>
      </c>
      <c r="G1646" s="3">
        <v>0.81085986203139904</v>
      </c>
      <c r="H1646" s="3">
        <v>0.75089412328011096</v>
      </c>
      <c r="I1646" s="3">
        <v>0.64785083884791494</v>
      </c>
      <c r="J1646" s="3">
        <v>0.85393740771230697</v>
      </c>
      <c r="K1646" s="3">
        <v>1</v>
      </c>
      <c r="L1646" s="3">
        <v>0</v>
      </c>
      <c r="M1646" s="6" t="s">
        <v>100</v>
      </c>
      <c r="N1646" s="6" t="s">
        <v>198</v>
      </c>
    </row>
    <row r="1647" spans="1:14" x14ac:dyDescent="0.2">
      <c r="A1647" s="5" t="str">
        <f t="shared" si="26"/>
        <v>Sarcoma - Bone Sarcoma22001-20052</v>
      </c>
      <c r="B1647" s="3" t="s">
        <v>47</v>
      </c>
      <c r="C1647" s="3">
        <v>2</v>
      </c>
      <c r="D1647" s="3" t="s">
        <v>144</v>
      </c>
      <c r="E1647" s="3">
        <v>2</v>
      </c>
      <c r="F1647" s="3">
        <v>197</v>
      </c>
      <c r="G1647" s="3">
        <v>0.77618555547049495</v>
      </c>
      <c r="H1647" s="3">
        <v>0.65747061278510399</v>
      </c>
      <c r="I1647" s="3">
        <v>0.565658643220327</v>
      </c>
      <c r="J1647" s="3">
        <v>0.74928258234988099</v>
      </c>
      <c r="K1647" s="3">
        <v>0.87558364408698897</v>
      </c>
      <c r="L1647" s="3">
        <v>-2.6561134527100001</v>
      </c>
      <c r="M1647" s="6" t="s">
        <v>100</v>
      </c>
      <c r="N1647" s="6" t="s">
        <v>198</v>
      </c>
    </row>
    <row r="1648" spans="1:14" x14ac:dyDescent="0.2">
      <c r="A1648" s="5" t="str">
        <f t="shared" si="26"/>
        <v>Sarcoma - Bone Sarcoma22001-20053</v>
      </c>
      <c r="B1648" s="3" t="s">
        <v>47</v>
      </c>
      <c r="C1648" s="3">
        <v>2</v>
      </c>
      <c r="D1648" s="3" t="s">
        <v>144</v>
      </c>
      <c r="E1648" s="3">
        <v>3</v>
      </c>
      <c r="F1648" s="3">
        <v>206</v>
      </c>
      <c r="G1648" s="3">
        <v>0.80769315972112599</v>
      </c>
      <c r="H1648" s="3">
        <v>0.73897064132063806</v>
      </c>
      <c r="I1648" s="3">
        <v>0.63805705381017197</v>
      </c>
      <c r="J1648" s="3">
        <v>0.83988422883110403</v>
      </c>
      <c r="K1648" s="3">
        <v>0.98412095448638304</v>
      </c>
      <c r="L1648" s="3">
        <v>-1.4972545812</v>
      </c>
      <c r="M1648" s="6" t="s">
        <v>100</v>
      </c>
      <c r="N1648" s="6" t="s">
        <v>198</v>
      </c>
    </row>
    <row r="1649" spans="1:14" x14ac:dyDescent="0.2">
      <c r="A1649" s="5" t="str">
        <f t="shared" si="26"/>
        <v>Sarcoma - Bone Sarcoma22001-20054</v>
      </c>
      <c r="B1649" s="3" t="s">
        <v>47</v>
      </c>
      <c r="C1649" s="3">
        <v>2</v>
      </c>
      <c r="D1649" s="3" t="s">
        <v>144</v>
      </c>
      <c r="E1649" s="3">
        <v>4</v>
      </c>
      <c r="F1649" s="3">
        <v>200</v>
      </c>
      <c r="G1649" s="3">
        <v>0.78028311948764095</v>
      </c>
      <c r="H1649" s="3">
        <v>0.71668974105855998</v>
      </c>
      <c r="I1649" s="3">
        <v>0.61736161058033001</v>
      </c>
      <c r="J1649" s="3">
        <v>0.81601787153678995</v>
      </c>
      <c r="K1649" s="3">
        <v>0.954448461958742</v>
      </c>
      <c r="L1649" s="3">
        <v>-2.8230948682619998</v>
      </c>
      <c r="M1649" s="6" t="s">
        <v>100</v>
      </c>
      <c r="N1649" s="6" t="s">
        <v>198</v>
      </c>
    </row>
    <row r="1650" spans="1:14" x14ac:dyDescent="0.2">
      <c r="A1650" s="5" t="str">
        <f t="shared" si="26"/>
        <v>Sarcoma - Bone Sarcoma22001-20055</v>
      </c>
      <c r="B1650" s="3" t="s">
        <v>47</v>
      </c>
      <c r="C1650" s="3">
        <v>2</v>
      </c>
      <c r="D1650" s="3" t="s">
        <v>144</v>
      </c>
      <c r="E1650" s="3">
        <v>5</v>
      </c>
      <c r="F1650" s="3">
        <v>181</v>
      </c>
      <c r="G1650" s="3">
        <v>0.70494142910400104</v>
      </c>
      <c r="H1650" s="3">
        <v>0.67624848196771703</v>
      </c>
      <c r="I1650" s="3">
        <v>0.57772878050890997</v>
      </c>
      <c r="J1650" s="3">
        <v>0.77476818342652398</v>
      </c>
      <c r="K1650" s="3">
        <v>0.90059099013011201</v>
      </c>
      <c r="L1650" s="3">
        <v>-5.2416938116300003</v>
      </c>
      <c r="M1650" s="6" t="s">
        <v>100</v>
      </c>
      <c r="N1650" s="6" t="s">
        <v>198</v>
      </c>
    </row>
    <row r="1651" spans="1:14" x14ac:dyDescent="0.2">
      <c r="A1651" s="5" t="str">
        <f t="shared" si="26"/>
        <v>Sarcoma - Bone Sarcoma22001-20056</v>
      </c>
      <c r="B1651" s="3" t="s">
        <v>47</v>
      </c>
      <c r="C1651" s="3">
        <v>2</v>
      </c>
      <c r="D1651" s="3" t="s">
        <v>144</v>
      </c>
      <c r="E1651" s="3">
        <v>6</v>
      </c>
      <c r="F1651" s="3">
        <v>988</v>
      </c>
      <c r="G1651" s="3">
        <v>0.77580642329399296</v>
      </c>
      <c r="H1651" s="3">
        <v>0.70573598167905605</v>
      </c>
      <c r="I1651" s="3">
        <v>0.66172917460009495</v>
      </c>
      <c r="J1651" s="3">
        <v>0.74974278875801703</v>
      </c>
      <c r="K1651" s="3">
        <v>0</v>
      </c>
      <c r="L1651" s="3">
        <v>-12.218156713802001</v>
      </c>
      <c r="M1651" s="6" t="s">
        <v>100</v>
      </c>
      <c r="N1651" s="6" t="s">
        <v>198</v>
      </c>
    </row>
    <row r="1652" spans="1:14" x14ac:dyDescent="0.2">
      <c r="A1652" s="5" t="str">
        <f t="shared" si="26"/>
        <v>Sarcoma - Bone Sarcoma22006-20101</v>
      </c>
      <c r="B1652" s="3" t="s">
        <v>48</v>
      </c>
      <c r="C1652" s="3">
        <v>2</v>
      </c>
      <c r="D1652" s="3" t="s">
        <v>144</v>
      </c>
      <c r="E1652" s="3">
        <v>1</v>
      </c>
      <c r="F1652" s="3">
        <v>226</v>
      </c>
      <c r="G1652" s="3">
        <v>0.87191499307213405</v>
      </c>
      <c r="H1652" s="3">
        <v>0.79357192772261098</v>
      </c>
      <c r="I1652" s="3">
        <v>0.69010819367596898</v>
      </c>
      <c r="J1652" s="3">
        <v>0.89703566176925298</v>
      </c>
      <c r="K1652" s="3">
        <v>1</v>
      </c>
      <c r="L1652" s="3">
        <v>0</v>
      </c>
      <c r="M1652" s="6" t="s">
        <v>100</v>
      </c>
      <c r="N1652" s="6" t="s">
        <v>198</v>
      </c>
    </row>
    <row r="1653" spans="1:14" x14ac:dyDescent="0.2">
      <c r="A1653" s="5" t="str">
        <f t="shared" si="26"/>
        <v>Sarcoma - Bone Sarcoma22006-20102</v>
      </c>
      <c r="B1653" s="3" t="s">
        <v>48</v>
      </c>
      <c r="C1653" s="3">
        <v>2</v>
      </c>
      <c r="D1653" s="3" t="s">
        <v>144</v>
      </c>
      <c r="E1653" s="3">
        <v>2</v>
      </c>
      <c r="F1653" s="3">
        <v>213</v>
      </c>
      <c r="G1653" s="3">
        <v>0.81470346209192401</v>
      </c>
      <c r="H1653" s="3">
        <v>0.72956639884475105</v>
      </c>
      <c r="I1653" s="3">
        <v>0.63158782957139104</v>
      </c>
      <c r="J1653" s="3">
        <v>0.82754496811810896</v>
      </c>
      <c r="K1653" s="3">
        <v>0.91934501884215603</v>
      </c>
      <c r="L1653" s="3">
        <v>-3.030983658532</v>
      </c>
      <c r="M1653" s="6" t="s">
        <v>100</v>
      </c>
      <c r="N1653" s="6" t="s">
        <v>198</v>
      </c>
    </row>
    <row r="1654" spans="1:14" x14ac:dyDescent="0.2">
      <c r="A1654" s="5" t="str">
        <f t="shared" si="26"/>
        <v>Sarcoma - Bone Sarcoma22006-20103</v>
      </c>
      <c r="B1654" s="3" t="s">
        <v>48</v>
      </c>
      <c r="C1654" s="3">
        <v>2</v>
      </c>
      <c r="D1654" s="3" t="s">
        <v>144</v>
      </c>
      <c r="E1654" s="3">
        <v>3</v>
      </c>
      <c r="F1654" s="3">
        <v>211</v>
      </c>
      <c r="G1654" s="3">
        <v>0.80554612782375401</v>
      </c>
      <c r="H1654" s="3">
        <v>0.76541812277755705</v>
      </c>
      <c r="I1654" s="3">
        <v>0.66213875172995895</v>
      </c>
      <c r="J1654" s="3">
        <v>0.86869749382515504</v>
      </c>
      <c r="K1654" s="3">
        <v>0.96452268035003397</v>
      </c>
      <c r="L1654" s="3">
        <v>-3.9031668851760002</v>
      </c>
      <c r="M1654" s="6" t="s">
        <v>100</v>
      </c>
      <c r="N1654" s="6" t="s">
        <v>198</v>
      </c>
    </row>
    <row r="1655" spans="1:14" x14ac:dyDescent="0.2">
      <c r="A1655" s="5" t="str">
        <f t="shared" si="26"/>
        <v>Sarcoma - Bone Sarcoma22006-20104</v>
      </c>
      <c r="B1655" s="3" t="s">
        <v>48</v>
      </c>
      <c r="C1655" s="3">
        <v>2</v>
      </c>
      <c r="D1655" s="3" t="s">
        <v>144</v>
      </c>
      <c r="E1655" s="3">
        <v>4</v>
      </c>
      <c r="F1655" s="3">
        <v>199</v>
      </c>
      <c r="G1655" s="3">
        <v>0.75879928820813702</v>
      </c>
      <c r="H1655" s="3">
        <v>0.68701132977421198</v>
      </c>
      <c r="I1655" s="3">
        <v>0.59155748359048599</v>
      </c>
      <c r="J1655" s="3">
        <v>0.78246517595793796</v>
      </c>
      <c r="K1655" s="3">
        <v>0.86572030306791903</v>
      </c>
      <c r="L1655" s="3">
        <v>-5.2516133579459998</v>
      </c>
      <c r="M1655" s="6" t="s">
        <v>100</v>
      </c>
      <c r="N1655" s="6" t="s">
        <v>198</v>
      </c>
    </row>
    <row r="1656" spans="1:14" x14ac:dyDescent="0.2">
      <c r="A1656" s="5" t="str">
        <f t="shared" si="26"/>
        <v>Sarcoma - Bone Sarcoma22006-20105</v>
      </c>
      <c r="B1656" s="3" t="s">
        <v>48</v>
      </c>
      <c r="C1656" s="3">
        <v>2</v>
      </c>
      <c r="D1656" s="3" t="s">
        <v>144</v>
      </c>
      <c r="E1656" s="3">
        <v>5</v>
      </c>
      <c r="F1656" s="3">
        <v>216</v>
      </c>
      <c r="G1656" s="3">
        <v>0.82265679067189501</v>
      </c>
      <c r="H1656" s="3">
        <v>0.80418584161932405</v>
      </c>
      <c r="I1656" s="3">
        <v>0.69693872656758904</v>
      </c>
      <c r="J1656" s="3">
        <v>0.91143295667105895</v>
      </c>
      <c r="K1656" s="3">
        <v>1.01337486058406</v>
      </c>
      <c r="L1656" s="3">
        <v>-3.3406174259999803E-2</v>
      </c>
      <c r="M1656" s="6" t="s">
        <v>100</v>
      </c>
      <c r="N1656" s="6" t="s">
        <v>198</v>
      </c>
    </row>
    <row r="1657" spans="1:14" x14ac:dyDescent="0.2">
      <c r="A1657" s="5" t="str">
        <f t="shared" si="26"/>
        <v>Sarcoma - Bone Sarcoma22006-20106</v>
      </c>
      <c r="B1657" s="3" t="s">
        <v>48</v>
      </c>
      <c r="C1657" s="3">
        <v>2</v>
      </c>
      <c r="D1657" s="3" t="s">
        <v>144</v>
      </c>
      <c r="E1657" s="3">
        <v>6</v>
      </c>
      <c r="F1657" s="3">
        <v>1065</v>
      </c>
      <c r="G1657" s="3">
        <v>0.814594554452996</v>
      </c>
      <c r="H1657" s="3">
        <v>0.75239227609789305</v>
      </c>
      <c r="I1657" s="3">
        <v>0.70720401848063097</v>
      </c>
      <c r="J1657" s="3">
        <v>0.79758053371515303</v>
      </c>
      <c r="K1657" s="3">
        <v>0</v>
      </c>
      <c r="L1657" s="3">
        <v>-12.219170075913999</v>
      </c>
      <c r="M1657" s="6" t="s">
        <v>100</v>
      </c>
      <c r="N1657" s="6" t="s">
        <v>198</v>
      </c>
    </row>
    <row r="1658" spans="1:14" x14ac:dyDescent="0.2">
      <c r="A1658" s="5" t="str">
        <f t="shared" si="26"/>
        <v>Sarcoma - Bone Sarcoma31996-20001</v>
      </c>
      <c r="B1658" s="3" t="s">
        <v>43</v>
      </c>
      <c r="C1658" s="3">
        <v>3</v>
      </c>
      <c r="D1658" s="3" t="s">
        <v>144</v>
      </c>
      <c r="E1658" s="3">
        <v>1</v>
      </c>
      <c r="F1658" s="3">
        <v>405</v>
      </c>
      <c r="G1658" s="3">
        <v>0.84216534309119495</v>
      </c>
      <c r="H1658" s="3">
        <v>0.79281589166997202</v>
      </c>
      <c r="I1658" s="3">
        <v>0.71560102843140105</v>
      </c>
      <c r="J1658" s="3">
        <v>0.87003075490854298</v>
      </c>
      <c r="K1658" s="3">
        <v>1</v>
      </c>
      <c r="L1658" s="3">
        <v>0</v>
      </c>
      <c r="M1658" s="6" t="s">
        <v>100</v>
      </c>
      <c r="N1658" s="6" t="s">
        <v>198</v>
      </c>
    </row>
    <row r="1659" spans="1:14" x14ac:dyDescent="0.2">
      <c r="A1659" s="5" t="str">
        <f t="shared" si="26"/>
        <v>Sarcoma - Bone Sarcoma31996-20002</v>
      </c>
      <c r="B1659" s="3" t="s">
        <v>43</v>
      </c>
      <c r="C1659" s="3">
        <v>3</v>
      </c>
      <c r="D1659" s="3" t="s">
        <v>144</v>
      </c>
      <c r="E1659" s="3">
        <v>2</v>
      </c>
      <c r="F1659" s="3">
        <v>399</v>
      </c>
      <c r="G1659" s="3">
        <v>0.82308350266712105</v>
      </c>
      <c r="H1659" s="3">
        <v>0.76783365023347505</v>
      </c>
      <c r="I1659" s="3">
        <v>0.69249171615842298</v>
      </c>
      <c r="J1659" s="3">
        <v>0.84317558430852702</v>
      </c>
      <c r="K1659" s="3">
        <v>0.96848922719765995</v>
      </c>
      <c r="L1659" s="3">
        <v>-2.2253536658519999</v>
      </c>
      <c r="M1659" s="6" t="s">
        <v>100</v>
      </c>
      <c r="N1659" s="6" t="s">
        <v>198</v>
      </c>
    </row>
    <row r="1660" spans="1:14" x14ac:dyDescent="0.2">
      <c r="A1660" s="5" t="str">
        <f t="shared" si="26"/>
        <v>Sarcoma - Bone Sarcoma31996-20003</v>
      </c>
      <c r="B1660" s="3" t="s">
        <v>43</v>
      </c>
      <c r="C1660" s="3">
        <v>3</v>
      </c>
      <c r="D1660" s="3" t="s">
        <v>144</v>
      </c>
      <c r="E1660" s="3">
        <v>3</v>
      </c>
      <c r="F1660" s="3">
        <v>502</v>
      </c>
      <c r="G1660" s="3">
        <v>1.0316219882212201</v>
      </c>
      <c r="H1660" s="3">
        <v>0.96428720651286703</v>
      </c>
      <c r="I1660" s="3">
        <v>0.87993224770816802</v>
      </c>
      <c r="J1660" s="3">
        <v>1.0486421653175699</v>
      </c>
      <c r="K1660" s="3">
        <v>1.2162813796298999</v>
      </c>
      <c r="L1660" s="3">
        <v>17.532666468030001</v>
      </c>
      <c r="M1660" s="6" t="s">
        <v>100</v>
      </c>
      <c r="N1660" s="6" t="s">
        <v>198</v>
      </c>
    </row>
    <row r="1661" spans="1:14" x14ac:dyDescent="0.2">
      <c r="A1661" s="5" t="str">
        <f t="shared" si="26"/>
        <v>Sarcoma - Bone Sarcoma31996-20004</v>
      </c>
      <c r="B1661" s="3" t="s">
        <v>43</v>
      </c>
      <c r="C1661" s="3">
        <v>3</v>
      </c>
      <c r="D1661" s="3" t="s">
        <v>144</v>
      </c>
      <c r="E1661" s="3">
        <v>4</v>
      </c>
      <c r="F1661" s="3">
        <v>422</v>
      </c>
      <c r="G1661" s="3">
        <v>0.86130118075615603</v>
      </c>
      <c r="H1661" s="3">
        <v>0.80562255314800202</v>
      </c>
      <c r="I1661" s="3">
        <v>0.72875705226796705</v>
      </c>
      <c r="J1661" s="3">
        <v>0.88248805402803698</v>
      </c>
      <c r="K1661" s="3">
        <v>1.0161533864451899</v>
      </c>
      <c r="L1661" s="3">
        <v>2.042564784838</v>
      </c>
      <c r="M1661" s="6" t="s">
        <v>100</v>
      </c>
      <c r="N1661" s="6" t="s">
        <v>198</v>
      </c>
    </row>
    <row r="1662" spans="1:14" x14ac:dyDescent="0.2">
      <c r="A1662" s="5" t="str">
        <f t="shared" si="26"/>
        <v>Sarcoma - Bone Sarcoma31996-20005</v>
      </c>
      <c r="B1662" s="3" t="s">
        <v>43</v>
      </c>
      <c r="C1662" s="3">
        <v>3</v>
      </c>
      <c r="D1662" s="3" t="s">
        <v>144</v>
      </c>
      <c r="E1662" s="3">
        <v>5</v>
      </c>
      <c r="F1662" s="3">
        <v>450</v>
      </c>
      <c r="G1662" s="3">
        <v>0.89974558793755499</v>
      </c>
      <c r="H1662" s="3">
        <v>0.85738792468131297</v>
      </c>
      <c r="I1662" s="3">
        <v>0.77816932210309597</v>
      </c>
      <c r="J1662" s="3">
        <v>0.93660652725952998</v>
      </c>
      <c r="K1662" s="3">
        <v>1.0814464413362399</v>
      </c>
      <c r="L1662" s="3">
        <v>7.7192187584319996</v>
      </c>
      <c r="M1662" s="6" t="s">
        <v>100</v>
      </c>
      <c r="N1662" s="6" t="s">
        <v>198</v>
      </c>
    </row>
    <row r="1663" spans="1:14" x14ac:dyDescent="0.2">
      <c r="A1663" s="5" t="str">
        <f t="shared" si="26"/>
        <v>Sarcoma - Bone Sarcoma31996-20006</v>
      </c>
      <c r="B1663" s="3" t="s">
        <v>43</v>
      </c>
      <c r="C1663" s="3">
        <v>3</v>
      </c>
      <c r="D1663" s="3" t="s">
        <v>144</v>
      </c>
      <c r="E1663" s="3">
        <v>6</v>
      </c>
      <c r="F1663" s="3">
        <v>2178</v>
      </c>
      <c r="G1663" s="3">
        <v>0.891754670494459</v>
      </c>
      <c r="H1663" s="3">
        <v>0.83692878051468</v>
      </c>
      <c r="I1663" s="3">
        <v>0.80177956501463898</v>
      </c>
      <c r="J1663" s="3">
        <v>0.87207799601472102</v>
      </c>
      <c r="K1663" s="3">
        <v>0</v>
      </c>
      <c r="L1663" s="3">
        <v>25.069096345448003</v>
      </c>
      <c r="M1663" s="6" t="s">
        <v>100</v>
      </c>
      <c r="N1663" s="6" t="s">
        <v>198</v>
      </c>
    </row>
    <row r="1664" spans="1:14" x14ac:dyDescent="0.2">
      <c r="A1664" s="5" t="str">
        <f t="shared" si="26"/>
        <v>Sarcoma - Bone Sarcoma32001-20051</v>
      </c>
      <c r="B1664" s="3" t="s">
        <v>47</v>
      </c>
      <c r="C1664" s="3">
        <v>3</v>
      </c>
      <c r="D1664" s="3" t="s">
        <v>144</v>
      </c>
      <c r="E1664" s="3">
        <v>1</v>
      </c>
      <c r="F1664" s="3">
        <v>444</v>
      </c>
      <c r="G1664" s="3">
        <v>0.89190685527443303</v>
      </c>
      <c r="H1664" s="3">
        <v>0.820271847498933</v>
      </c>
      <c r="I1664" s="3">
        <v>0.743972224389993</v>
      </c>
      <c r="J1664" s="3">
        <v>0.89657147060787301</v>
      </c>
      <c r="K1664" s="3">
        <v>1</v>
      </c>
      <c r="L1664" s="3">
        <v>0</v>
      </c>
      <c r="M1664" s="6" t="s">
        <v>100</v>
      </c>
      <c r="N1664" s="6" t="s">
        <v>198</v>
      </c>
    </row>
    <row r="1665" spans="1:14" x14ac:dyDescent="0.2">
      <c r="A1665" s="5" t="str">
        <f t="shared" si="26"/>
        <v>Sarcoma - Bone Sarcoma32001-20052</v>
      </c>
      <c r="B1665" s="3" t="s">
        <v>47</v>
      </c>
      <c r="C1665" s="3">
        <v>3</v>
      </c>
      <c r="D1665" s="3" t="s">
        <v>144</v>
      </c>
      <c r="E1665" s="3">
        <v>2</v>
      </c>
      <c r="F1665" s="3">
        <v>462</v>
      </c>
      <c r="G1665" s="3">
        <v>0.92793157183534003</v>
      </c>
      <c r="H1665" s="3">
        <v>0.82474365394741</v>
      </c>
      <c r="I1665" s="3">
        <v>0.74953738108021795</v>
      </c>
      <c r="J1665" s="3">
        <v>0.89994992681460195</v>
      </c>
      <c r="K1665" s="3">
        <v>1.0054516151713699</v>
      </c>
      <c r="L1665" s="3">
        <v>2.4063786598760002</v>
      </c>
      <c r="M1665" s="6" t="s">
        <v>100</v>
      </c>
      <c r="N1665" s="6" t="s">
        <v>198</v>
      </c>
    </row>
    <row r="1666" spans="1:14" x14ac:dyDescent="0.2">
      <c r="A1666" s="5" t="str">
        <f t="shared" si="26"/>
        <v>Sarcoma - Bone Sarcoma32001-20053</v>
      </c>
      <c r="B1666" s="3" t="s">
        <v>47</v>
      </c>
      <c r="C1666" s="3">
        <v>3</v>
      </c>
      <c r="D1666" s="3" t="s">
        <v>144</v>
      </c>
      <c r="E1666" s="3">
        <v>3</v>
      </c>
      <c r="F1666" s="3">
        <v>457</v>
      </c>
      <c r="G1666" s="3">
        <v>0.91697105959075897</v>
      </c>
      <c r="H1666" s="3">
        <v>0.85559902900903295</v>
      </c>
      <c r="I1666" s="3">
        <v>0.77715348947404195</v>
      </c>
      <c r="J1666" s="3">
        <v>0.93404456854402496</v>
      </c>
      <c r="K1666" s="3">
        <v>1.0430676508255301</v>
      </c>
      <c r="L1666" s="3">
        <v>1.6960538847360001</v>
      </c>
      <c r="M1666" s="6" t="s">
        <v>100</v>
      </c>
      <c r="N1666" s="6" t="s">
        <v>198</v>
      </c>
    </row>
    <row r="1667" spans="1:14" x14ac:dyDescent="0.2">
      <c r="A1667" s="5" t="str">
        <f t="shared" si="26"/>
        <v>Sarcoma - Bone Sarcoma32001-20054</v>
      </c>
      <c r="B1667" s="3" t="s">
        <v>47</v>
      </c>
      <c r="C1667" s="3">
        <v>3</v>
      </c>
      <c r="D1667" s="3" t="s">
        <v>144</v>
      </c>
      <c r="E1667" s="3">
        <v>4</v>
      </c>
      <c r="F1667" s="3">
        <v>434</v>
      </c>
      <c r="G1667" s="3">
        <v>0.86805972250890895</v>
      </c>
      <c r="H1667" s="3">
        <v>0.82117112654296298</v>
      </c>
      <c r="I1667" s="3">
        <v>0.74391287465418299</v>
      </c>
      <c r="J1667" s="3">
        <v>0.89842937843174298</v>
      </c>
      <c r="K1667" s="3">
        <v>1.0010963183081001</v>
      </c>
      <c r="L1667" s="3">
        <v>-1.2688525084560001</v>
      </c>
      <c r="M1667" s="6" t="s">
        <v>100</v>
      </c>
      <c r="N1667" s="6" t="s">
        <v>198</v>
      </c>
    </row>
    <row r="1668" spans="1:14" x14ac:dyDescent="0.2">
      <c r="A1668" s="5" t="str">
        <f t="shared" si="26"/>
        <v>Sarcoma - Bone Sarcoma32001-20055</v>
      </c>
      <c r="B1668" s="3" t="s">
        <v>47</v>
      </c>
      <c r="C1668" s="3">
        <v>3</v>
      </c>
      <c r="D1668" s="3" t="s">
        <v>144</v>
      </c>
      <c r="E1668" s="3">
        <v>5</v>
      </c>
      <c r="F1668" s="3">
        <v>446</v>
      </c>
      <c r="G1668" s="3">
        <v>0.88976467978556195</v>
      </c>
      <c r="H1668" s="3">
        <v>0.87109827146005303</v>
      </c>
      <c r="I1668" s="3">
        <v>0.79025278214058203</v>
      </c>
      <c r="J1668" s="3">
        <v>0.95194376077952403</v>
      </c>
      <c r="K1668" s="3">
        <v>1.0619629018307699</v>
      </c>
      <c r="L1668" s="3">
        <v>3.8912675127059999</v>
      </c>
      <c r="M1668" s="6" t="s">
        <v>100</v>
      </c>
      <c r="N1668" s="6" t="s">
        <v>198</v>
      </c>
    </row>
    <row r="1669" spans="1:14" x14ac:dyDescent="0.2">
      <c r="A1669" s="5" t="str">
        <f t="shared" si="26"/>
        <v>Sarcoma - Bone Sarcoma32001-20056</v>
      </c>
      <c r="B1669" s="3" t="s">
        <v>47</v>
      </c>
      <c r="C1669" s="3">
        <v>3</v>
      </c>
      <c r="D1669" s="3" t="s">
        <v>144</v>
      </c>
      <c r="E1669" s="3">
        <v>6</v>
      </c>
      <c r="F1669" s="3">
        <v>2243</v>
      </c>
      <c r="G1669" s="3">
        <v>0.89889241306189505</v>
      </c>
      <c r="H1669" s="3">
        <v>0.83844959701230604</v>
      </c>
      <c r="I1669" s="3">
        <v>0.80375048228169699</v>
      </c>
      <c r="J1669" s="3">
        <v>0.87314871174291497</v>
      </c>
      <c r="K1669" s="3">
        <v>0</v>
      </c>
      <c r="L1669" s="3">
        <v>6.7248475488619999</v>
      </c>
      <c r="M1669" s="6" t="s">
        <v>100</v>
      </c>
      <c r="N1669" s="6" t="s">
        <v>198</v>
      </c>
    </row>
    <row r="1670" spans="1:14" x14ac:dyDescent="0.2">
      <c r="A1670" s="5" t="str">
        <f t="shared" si="26"/>
        <v>Sarcoma - Bone Sarcoma32006-20101</v>
      </c>
      <c r="B1670" s="3" t="s">
        <v>48</v>
      </c>
      <c r="C1670" s="3">
        <v>3</v>
      </c>
      <c r="D1670" s="3" t="s">
        <v>144</v>
      </c>
      <c r="E1670" s="3">
        <v>1</v>
      </c>
      <c r="F1670" s="3">
        <v>519</v>
      </c>
      <c r="G1670" s="3">
        <v>1.00848228817519</v>
      </c>
      <c r="H1670" s="3">
        <v>0.91953931510537801</v>
      </c>
      <c r="I1670" s="3">
        <v>0.84042725483230896</v>
      </c>
      <c r="J1670" s="3">
        <v>0.99865137537844695</v>
      </c>
      <c r="K1670" s="3">
        <v>1</v>
      </c>
      <c r="L1670" s="3">
        <v>0</v>
      </c>
      <c r="M1670" s="6" t="s">
        <v>100</v>
      </c>
      <c r="N1670" s="6" t="s">
        <v>198</v>
      </c>
    </row>
    <row r="1671" spans="1:14" x14ac:dyDescent="0.2">
      <c r="A1671" s="5" t="str">
        <f t="shared" si="26"/>
        <v>Sarcoma - Bone Sarcoma32006-20102</v>
      </c>
      <c r="B1671" s="3" t="s">
        <v>48</v>
      </c>
      <c r="C1671" s="3">
        <v>3</v>
      </c>
      <c r="D1671" s="3" t="s">
        <v>144</v>
      </c>
      <c r="E1671" s="3">
        <v>2</v>
      </c>
      <c r="F1671" s="3">
        <v>543</v>
      </c>
      <c r="G1671" s="3">
        <v>1.05480742470205</v>
      </c>
      <c r="H1671" s="3">
        <v>0.95442619558251496</v>
      </c>
      <c r="I1671" s="3">
        <v>0.87414783272164298</v>
      </c>
      <c r="J1671" s="3">
        <v>1.03470455844339</v>
      </c>
      <c r="K1671" s="3">
        <v>1.0379395202619901</v>
      </c>
      <c r="L1671" s="3">
        <v>3.4895868953579998</v>
      </c>
      <c r="M1671" s="6" t="s">
        <v>100</v>
      </c>
      <c r="N1671" s="6" t="s">
        <v>198</v>
      </c>
    </row>
    <row r="1672" spans="1:14" x14ac:dyDescent="0.2">
      <c r="A1672" s="5" t="str">
        <f t="shared" si="26"/>
        <v>Sarcoma - Bone Sarcoma32006-20103</v>
      </c>
      <c r="B1672" s="3" t="s">
        <v>48</v>
      </c>
      <c r="C1672" s="3">
        <v>3</v>
      </c>
      <c r="D1672" s="3" t="s">
        <v>144</v>
      </c>
      <c r="E1672" s="3">
        <v>3</v>
      </c>
      <c r="F1672" s="3">
        <v>498</v>
      </c>
      <c r="G1672" s="3">
        <v>0.96757589073666805</v>
      </c>
      <c r="H1672" s="3">
        <v>0.91658999079864001</v>
      </c>
      <c r="I1672" s="3">
        <v>0.83608616676477199</v>
      </c>
      <c r="J1672" s="3">
        <v>0.99709381483250803</v>
      </c>
      <c r="K1672" s="3">
        <v>0.99679260662563396</v>
      </c>
      <c r="L1672" s="3">
        <v>-4.3586402465100003</v>
      </c>
      <c r="M1672" s="6" t="s">
        <v>100</v>
      </c>
      <c r="N1672" s="6" t="s">
        <v>198</v>
      </c>
    </row>
    <row r="1673" spans="1:14" x14ac:dyDescent="0.2">
      <c r="A1673" s="5" t="str">
        <f t="shared" si="26"/>
        <v>Sarcoma - Bone Sarcoma32006-20104</v>
      </c>
      <c r="B1673" s="3" t="s">
        <v>48</v>
      </c>
      <c r="C1673" s="3">
        <v>3</v>
      </c>
      <c r="D1673" s="3" t="s">
        <v>144</v>
      </c>
      <c r="E1673" s="3">
        <v>4</v>
      </c>
      <c r="F1673" s="3">
        <v>479</v>
      </c>
      <c r="G1673" s="3">
        <v>0.93029649598095399</v>
      </c>
      <c r="H1673" s="3">
        <v>0.87644527411757001</v>
      </c>
      <c r="I1673" s="3">
        <v>0.79795549294901702</v>
      </c>
      <c r="J1673" s="3">
        <v>0.95493505528612299</v>
      </c>
      <c r="K1673" s="3">
        <v>0.95313518380356699</v>
      </c>
      <c r="L1673" s="3">
        <v>-5.6650958586679998</v>
      </c>
      <c r="M1673" s="6" t="s">
        <v>100</v>
      </c>
      <c r="N1673" s="6" t="s">
        <v>198</v>
      </c>
    </row>
    <row r="1674" spans="1:14" x14ac:dyDescent="0.2">
      <c r="A1674" s="5" t="str">
        <f t="shared" si="26"/>
        <v>Sarcoma - Bone Sarcoma32006-20105</v>
      </c>
      <c r="B1674" s="3" t="s">
        <v>48</v>
      </c>
      <c r="C1674" s="3">
        <v>3</v>
      </c>
      <c r="D1674" s="3" t="s">
        <v>144</v>
      </c>
      <c r="E1674" s="3">
        <v>5</v>
      </c>
      <c r="F1674" s="3">
        <v>528</v>
      </c>
      <c r="G1674" s="3">
        <v>1.02566790260296</v>
      </c>
      <c r="H1674" s="3">
        <v>1.0126825976128</v>
      </c>
      <c r="I1674" s="3">
        <v>0.92630274533121304</v>
      </c>
      <c r="J1674" s="3">
        <v>1.0990624498943899</v>
      </c>
      <c r="K1674" s="3">
        <v>1.10129342049584</v>
      </c>
      <c r="L1674" s="3">
        <v>8.1108118728880001</v>
      </c>
      <c r="M1674" s="6" t="s">
        <v>100</v>
      </c>
      <c r="N1674" s="6" t="s">
        <v>198</v>
      </c>
    </row>
    <row r="1675" spans="1:14" x14ac:dyDescent="0.2">
      <c r="A1675" s="5" t="str">
        <f t="shared" si="26"/>
        <v>Sarcoma - Bone Sarcoma32006-20106</v>
      </c>
      <c r="B1675" s="3" t="s">
        <v>48</v>
      </c>
      <c r="C1675" s="3">
        <v>3</v>
      </c>
      <c r="D1675" s="3" t="s">
        <v>144</v>
      </c>
      <c r="E1675" s="3">
        <v>6</v>
      </c>
      <c r="F1675" s="3">
        <v>2567</v>
      </c>
      <c r="G1675" s="3">
        <v>0.99736378141848403</v>
      </c>
      <c r="H1675" s="3">
        <v>0.93312227443792195</v>
      </c>
      <c r="I1675" s="3">
        <v>0.89702439471420303</v>
      </c>
      <c r="J1675" s="3">
        <v>0.96922015416164098</v>
      </c>
      <c r="K1675" s="3">
        <v>0</v>
      </c>
      <c r="L1675" s="3">
        <v>1.5766626630679994</v>
      </c>
      <c r="M1675" s="6" t="s">
        <v>100</v>
      </c>
      <c r="N1675" s="6" t="s">
        <v>198</v>
      </c>
    </row>
    <row r="1676" spans="1:14" x14ac:dyDescent="0.2">
      <c r="A1676" s="5" t="str">
        <f t="shared" si="26"/>
        <v>Sarcoma - Connective/Soft Tissue Sarcoma11996-20001</v>
      </c>
      <c r="B1676" s="3" t="s">
        <v>43</v>
      </c>
      <c r="C1676" s="3">
        <v>1</v>
      </c>
      <c r="D1676" s="3" t="s">
        <v>157</v>
      </c>
      <c r="E1676" s="3">
        <v>1</v>
      </c>
      <c r="F1676" s="3">
        <v>620</v>
      </c>
      <c r="G1676" s="3">
        <v>2.6292875835032099</v>
      </c>
      <c r="H1676" s="3">
        <v>2.3849214971355699</v>
      </c>
      <c r="I1676" s="3">
        <v>2.1971912227829602</v>
      </c>
      <c r="J1676" s="3">
        <v>2.57265177148818</v>
      </c>
      <c r="K1676" s="3">
        <v>1</v>
      </c>
      <c r="L1676" s="3">
        <v>0</v>
      </c>
      <c r="M1676" s="6" t="s">
        <v>100</v>
      </c>
      <c r="N1676" s="6" t="s">
        <v>198</v>
      </c>
    </row>
    <row r="1677" spans="1:14" x14ac:dyDescent="0.2">
      <c r="A1677" s="5" t="str">
        <f t="shared" si="26"/>
        <v>Sarcoma - Connective/Soft Tissue Sarcoma11996-20002</v>
      </c>
      <c r="B1677" s="3" t="s">
        <v>43</v>
      </c>
      <c r="C1677" s="3">
        <v>1</v>
      </c>
      <c r="D1677" s="3" t="s">
        <v>157</v>
      </c>
      <c r="E1677" s="3">
        <v>2</v>
      </c>
      <c r="F1677" s="3">
        <v>646</v>
      </c>
      <c r="G1677" s="3">
        <v>2.7334342249829602</v>
      </c>
      <c r="H1677" s="3">
        <v>2.4040403997068198</v>
      </c>
      <c r="I1677" s="3">
        <v>2.21865241899651</v>
      </c>
      <c r="J1677" s="3">
        <v>2.5894283804171301</v>
      </c>
      <c r="K1677" s="3">
        <v>1.00801657521818</v>
      </c>
      <c r="L1677" s="3">
        <v>1.6726534723040001</v>
      </c>
      <c r="M1677" s="6" t="s">
        <v>100</v>
      </c>
      <c r="N1677" s="6" t="s">
        <v>198</v>
      </c>
    </row>
    <row r="1678" spans="1:14" x14ac:dyDescent="0.2">
      <c r="A1678" s="5" t="str">
        <f t="shared" si="26"/>
        <v>Sarcoma - Connective/Soft Tissue Sarcoma11996-20003</v>
      </c>
      <c r="B1678" s="3" t="s">
        <v>43</v>
      </c>
      <c r="C1678" s="3">
        <v>1</v>
      </c>
      <c r="D1678" s="3" t="s">
        <v>157</v>
      </c>
      <c r="E1678" s="3">
        <v>3</v>
      </c>
      <c r="F1678" s="3">
        <v>627</v>
      </c>
      <c r="G1678" s="3">
        <v>2.64801417308409</v>
      </c>
      <c r="H1678" s="3">
        <v>2.35911331387778</v>
      </c>
      <c r="I1678" s="3">
        <v>2.1744540489072799</v>
      </c>
      <c r="J1678" s="3">
        <v>2.5437725788482801</v>
      </c>
      <c r="K1678" s="3">
        <v>0.989178602612797</v>
      </c>
      <c r="L1678" s="3">
        <v>-0.46016361341199802</v>
      </c>
      <c r="M1678" s="6" t="s">
        <v>100</v>
      </c>
      <c r="N1678" s="6" t="s">
        <v>198</v>
      </c>
    </row>
    <row r="1679" spans="1:14" x14ac:dyDescent="0.2">
      <c r="A1679" s="5" t="str">
        <f t="shared" si="26"/>
        <v>Sarcoma - Connective/Soft Tissue Sarcoma11996-20004</v>
      </c>
      <c r="B1679" s="3" t="s">
        <v>43</v>
      </c>
      <c r="C1679" s="3">
        <v>1</v>
      </c>
      <c r="D1679" s="3" t="s">
        <v>157</v>
      </c>
      <c r="E1679" s="3">
        <v>4</v>
      </c>
      <c r="F1679" s="3">
        <v>549</v>
      </c>
      <c r="G1679" s="3">
        <v>2.3060253586342001</v>
      </c>
      <c r="H1679" s="3">
        <v>2.1394212845988401</v>
      </c>
      <c r="I1679" s="3">
        <v>1.96045706485269</v>
      </c>
      <c r="J1679" s="3">
        <v>2.3183855043449899</v>
      </c>
      <c r="K1679" s="3">
        <v>0.89706151215812102</v>
      </c>
      <c r="L1679" s="3">
        <v>-11.151052245265999</v>
      </c>
      <c r="M1679" s="6" t="s">
        <v>100</v>
      </c>
      <c r="N1679" s="6" t="s">
        <v>198</v>
      </c>
    </row>
    <row r="1680" spans="1:14" x14ac:dyDescent="0.2">
      <c r="A1680" s="5" t="str">
        <f t="shared" si="26"/>
        <v>Sarcoma - Connective/Soft Tissue Sarcoma11996-20005</v>
      </c>
      <c r="B1680" s="3" t="s">
        <v>43</v>
      </c>
      <c r="C1680" s="3">
        <v>1</v>
      </c>
      <c r="D1680" s="3" t="s">
        <v>157</v>
      </c>
      <c r="E1680" s="3">
        <v>5</v>
      </c>
      <c r="F1680" s="3">
        <v>469</v>
      </c>
      <c r="G1680" s="3">
        <v>1.92537793444634</v>
      </c>
      <c r="H1680" s="3">
        <v>1.92695416623455</v>
      </c>
      <c r="I1680" s="3">
        <v>1.7525563530853401</v>
      </c>
      <c r="J1680" s="3">
        <v>2.1013519793837601</v>
      </c>
      <c r="K1680" s="3">
        <v>0.80797383416977697</v>
      </c>
      <c r="L1680" s="3">
        <v>-21.513915307752001</v>
      </c>
      <c r="M1680" s="6" t="s">
        <v>100</v>
      </c>
      <c r="N1680" s="6" t="s">
        <v>198</v>
      </c>
    </row>
    <row r="1681" spans="1:14" x14ac:dyDescent="0.2">
      <c r="A1681" s="5" t="str">
        <f t="shared" si="26"/>
        <v>Sarcoma - Connective/Soft Tissue Sarcoma11996-20006</v>
      </c>
      <c r="B1681" s="3" t="s">
        <v>43</v>
      </c>
      <c r="C1681" s="3">
        <v>1</v>
      </c>
      <c r="D1681" s="3" t="s">
        <v>157</v>
      </c>
      <c r="E1681" s="3">
        <v>6</v>
      </c>
      <c r="F1681" s="3">
        <v>2911</v>
      </c>
      <c r="G1681" s="3">
        <v>2.44502724546523</v>
      </c>
      <c r="H1681" s="3">
        <v>2.2479251959591302</v>
      </c>
      <c r="I1681" s="3">
        <v>2.1662637954683901</v>
      </c>
      <c r="J1681" s="3">
        <v>2.3295865964498699</v>
      </c>
      <c r="K1681" s="3">
        <v>0</v>
      </c>
      <c r="L1681" s="3">
        <v>-31.452477694125996</v>
      </c>
      <c r="M1681" s="6" t="s">
        <v>100</v>
      </c>
      <c r="N1681" s="6" t="s">
        <v>198</v>
      </c>
    </row>
    <row r="1682" spans="1:14" x14ac:dyDescent="0.2">
      <c r="A1682" s="5" t="str">
        <f t="shared" si="26"/>
        <v>Sarcoma - Connective/Soft Tissue Sarcoma12001-20051</v>
      </c>
      <c r="B1682" s="3" t="s">
        <v>47</v>
      </c>
      <c r="C1682" s="3">
        <v>1</v>
      </c>
      <c r="D1682" s="3" t="s">
        <v>157</v>
      </c>
      <c r="E1682" s="3">
        <v>1</v>
      </c>
      <c r="F1682" s="3">
        <v>669</v>
      </c>
      <c r="G1682" s="3">
        <v>2.7170265576146702</v>
      </c>
      <c r="H1682" s="3">
        <v>2.3641091434889998</v>
      </c>
      <c r="I1682" s="3">
        <v>2.18496173292657</v>
      </c>
      <c r="J1682" s="3">
        <v>2.54325655405143</v>
      </c>
      <c r="K1682" s="3">
        <v>1</v>
      </c>
      <c r="L1682" s="3">
        <v>0</v>
      </c>
      <c r="M1682" s="6" t="s">
        <v>100</v>
      </c>
      <c r="N1682" s="6" t="s">
        <v>198</v>
      </c>
    </row>
    <row r="1683" spans="1:14" x14ac:dyDescent="0.2">
      <c r="A1683" s="5" t="str">
        <f t="shared" si="26"/>
        <v>Sarcoma - Connective/Soft Tissue Sarcoma12001-20052</v>
      </c>
      <c r="B1683" s="3" t="s">
        <v>47</v>
      </c>
      <c r="C1683" s="3">
        <v>1</v>
      </c>
      <c r="D1683" s="3" t="s">
        <v>157</v>
      </c>
      <c r="E1683" s="3">
        <v>2</v>
      </c>
      <c r="F1683" s="3">
        <v>695</v>
      </c>
      <c r="G1683" s="3">
        <v>2.8474708211061102</v>
      </c>
      <c r="H1683" s="3">
        <v>2.3941407037080298</v>
      </c>
      <c r="I1683" s="3">
        <v>2.2161434345564102</v>
      </c>
      <c r="J1683" s="3">
        <v>2.5721379728596498</v>
      </c>
      <c r="K1683" s="3">
        <v>1.0127031191862399</v>
      </c>
      <c r="L1683" s="3">
        <v>0.66646957240999904</v>
      </c>
      <c r="M1683" s="6" t="s">
        <v>100</v>
      </c>
      <c r="N1683" s="6" t="s">
        <v>198</v>
      </c>
    </row>
    <row r="1684" spans="1:14" x14ac:dyDescent="0.2">
      <c r="A1684" s="5" t="str">
        <f t="shared" si="26"/>
        <v>Sarcoma - Connective/Soft Tissue Sarcoma12001-20053</v>
      </c>
      <c r="B1684" s="3" t="s">
        <v>47</v>
      </c>
      <c r="C1684" s="3">
        <v>1</v>
      </c>
      <c r="D1684" s="3" t="s">
        <v>157</v>
      </c>
      <c r="E1684" s="3">
        <v>3</v>
      </c>
      <c r="F1684" s="3">
        <v>659</v>
      </c>
      <c r="G1684" s="3">
        <v>2.7082272285658702</v>
      </c>
      <c r="H1684" s="3">
        <v>2.2717564345871399</v>
      </c>
      <c r="I1684" s="3">
        <v>2.0983061044103302</v>
      </c>
      <c r="J1684" s="3">
        <v>2.4452067647639502</v>
      </c>
      <c r="K1684" s="3">
        <v>0.96093551384621301</v>
      </c>
      <c r="L1684" s="3">
        <v>-2.4654635578540001</v>
      </c>
      <c r="M1684" s="6" t="s">
        <v>100</v>
      </c>
      <c r="N1684" s="6" t="s">
        <v>198</v>
      </c>
    </row>
    <row r="1685" spans="1:14" x14ac:dyDescent="0.2">
      <c r="A1685" s="5" t="str">
        <f t="shared" si="26"/>
        <v>Sarcoma - Connective/Soft Tissue Sarcoma12001-20054</v>
      </c>
      <c r="B1685" s="3" t="s">
        <v>47</v>
      </c>
      <c r="C1685" s="3">
        <v>1</v>
      </c>
      <c r="D1685" s="3" t="s">
        <v>157</v>
      </c>
      <c r="E1685" s="3">
        <v>4</v>
      </c>
      <c r="F1685" s="3">
        <v>566</v>
      </c>
      <c r="G1685" s="3">
        <v>2.32301975494358</v>
      </c>
      <c r="H1685" s="3">
        <v>2.1115397301518102</v>
      </c>
      <c r="I1685" s="3">
        <v>1.9375806457551801</v>
      </c>
      <c r="J1685" s="3">
        <v>2.2854988145484398</v>
      </c>
      <c r="K1685" s="3">
        <v>0.89316507910271703</v>
      </c>
      <c r="L1685" s="3">
        <v>-11.953839206624</v>
      </c>
      <c r="M1685" s="6" t="s">
        <v>100</v>
      </c>
      <c r="N1685" s="6" t="s">
        <v>198</v>
      </c>
    </row>
    <row r="1686" spans="1:14" x14ac:dyDescent="0.2">
      <c r="A1686" s="5" t="str">
        <f t="shared" si="26"/>
        <v>Sarcoma - Connective/Soft Tissue Sarcoma12001-20055</v>
      </c>
      <c r="B1686" s="3" t="s">
        <v>47</v>
      </c>
      <c r="C1686" s="3">
        <v>1</v>
      </c>
      <c r="D1686" s="3" t="s">
        <v>157</v>
      </c>
      <c r="E1686" s="3">
        <v>5</v>
      </c>
      <c r="F1686" s="3">
        <v>515</v>
      </c>
      <c r="G1686" s="3">
        <v>2.1063635041070601</v>
      </c>
      <c r="H1686" s="3">
        <v>2.1431216254326899</v>
      </c>
      <c r="I1686" s="3">
        <v>1.9580246699424799</v>
      </c>
      <c r="J1686" s="3">
        <v>2.3282185809229001</v>
      </c>
      <c r="K1686" s="3">
        <v>0.90652397810611596</v>
      </c>
      <c r="L1686" s="3">
        <v>-9.2343941012740007</v>
      </c>
      <c r="M1686" s="6" t="s">
        <v>100</v>
      </c>
      <c r="N1686" s="6" t="s">
        <v>198</v>
      </c>
    </row>
    <row r="1687" spans="1:14" x14ac:dyDescent="0.2">
      <c r="A1687" s="5" t="str">
        <f t="shared" ref="A1687:A1750" si="27">D1687&amp;C1687&amp;B1687&amp;E1687</f>
        <v>Sarcoma - Connective/Soft Tissue Sarcoma12001-20056</v>
      </c>
      <c r="B1687" s="3" t="s">
        <v>47</v>
      </c>
      <c r="C1687" s="3">
        <v>1</v>
      </c>
      <c r="D1687" s="3" t="s">
        <v>157</v>
      </c>
      <c r="E1687" s="3">
        <v>6</v>
      </c>
      <c r="F1687" s="3">
        <v>3104</v>
      </c>
      <c r="G1687" s="3">
        <v>2.5405566225329501</v>
      </c>
      <c r="H1687" s="3">
        <v>2.2641566722012199</v>
      </c>
      <c r="I1687" s="3">
        <v>2.1845037541966201</v>
      </c>
      <c r="J1687" s="3">
        <v>2.3438095902058</v>
      </c>
      <c r="K1687" s="3">
        <v>0</v>
      </c>
      <c r="L1687" s="3">
        <v>-22.987227293342002</v>
      </c>
      <c r="M1687" s="6" t="s">
        <v>100</v>
      </c>
      <c r="N1687" s="6" t="s">
        <v>198</v>
      </c>
    </row>
    <row r="1688" spans="1:14" x14ac:dyDescent="0.2">
      <c r="A1688" s="5" t="str">
        <f t="shared" si="27"/>
        <v>Sarcoma - Connective/Soft Tissue Sarcoma12006-20101</v>
      </c>
      <c r="B1688" s="3" t="s">
        <v>48</v>
      </c>
      <c r="C1688" s="3">
        <v>1</v>
      </c>
      <c r="D1688" s="3" t="s">
        <v>157</v>
      </c>
      <c r="E1688" s="3">
        <v>1</v>
      </c>
      <c r="F1688" s="3">
        <v>822</v>
      </c>
      <c r="G1688" s="3">
        <v>3.2180380506769701</v>
      </c>
      <c r="H1688" s="3">
        <v>2.6373256911732401</v>
      </c>
      <c r="I1688" s="3">
        <v>2.45703058941583</v>
      </c>
      <c r="J1688" s="3">
        <v>2.8176207929306498</v>
      </c>
      <c r="K1688" s="3">
        <v>1</v>
      </c>
      <c r="L1688" s="3">
        <v>0</v>
      </c>
      <c r="M1688" s="6" t="s">
        <v>100</v>
      </c>
      <c r="N1688" s="6" t="s">
        <v>198</v>
      </c>
    </row>
    <row r="1689" spans="1:14" x14ac:dyDescent="0.2">
      <c r="A1689" s="5" t="str">
        <f t="shared" si="27"/>
        <v>Sarcoma - Connective/Soft Tissue Sarcoma12006-20102</v>
      </c>
      <c r="B1689" s="3" t="s">
        <v>48</v>
      </c>
      <c r="C1689" s="3">
        <v>1</v>
      </c>
      <c r="D1689" s="3" t="s">
        <v>157</v>
      </c>
      <c r="E1689" s="3">
        <v>2</v>
      </c>
      <c r="F1689" s="3">
        <v>762</v>
      </c>
      <c r="G1689" s="3">
        <v>3.00780264267435</v>
      </c>
      <c r="H1689" s="3">
        <v>2.3562971801937298</v>
      </c>
      <c r="I1689" s="3">
        <v>2.1889922846185201</v>
      </c>
      <c r="J1689" s="3">
        <v>2.5236020757689399</v>
      </c>
      <c r="K1689" s="3">
        <v>0.89344186350586996</v>
      </c>
      <c r="L1689" s="3">
        <v>-16.598247693156001</v>
      </c>
      <c r="M1689" s="6" t="s">
        <v>100</v>
      </c>
      <c r="N1689" s="6" t="s">
        <v>198</v>
      </c>
    </row>
    <row r="1690" spans="1:14" x14ac:dyDescent="0.2">
      <c r="A1690" s="5" t="str">
        <f t="shared" si="27"/>
        <v>Sarcoma - Connective/Soft Tissue Sarcoma12006-20103</v>
      </c>
      <c r="B1690" s="3" t="s">
        <v>48</v>
      </c>
      <c r="C1690" s="3">
        <v>1</v>
      </c>
      <c r="D1690" s="3" t="s">
        <v>157</v>
      </c>
      <c r="E1690" s="3">
        <v>3</v>
      </c>
      <c r="F1690" s="3">
        <v>726</v>
      </c>
      <c r="G1690" s="3">
        <v>2.87235571664662</v>
      </c>
      <c r="H1690" s="3">
        <v>2.4134381741471098</v>
      </c>
      <c r="I1690" s="3">
        <v>2.2378788344087299</v>
      </c>
      <c r="J1690" s="3">
        <v>2.5889975138854902</v>
      </c>
      <c r="K1690" s="3">
        <v>0.91510812723075796</v>
      </c>
      <c r="L1690" s="3">
        <v>-16.107822714344</v>
      </c>
      <c r="M1690" s="6" t="s">
        <v>100</v>
      </c>
      <c r="N1690" s="6" t="s">
        <v>198</v>
      </c>
    </row>
    <row r="1691" spans="1:14" x14ac:dyDescent="0.2">
      <c r="A1691" s="5" t="str">
        <f t="shared" si="27"/>
        <v>Sarcoma - Connective/Soft Tissue Sarcoma12006-20104</v>
      </c>
      <c r="B1691" s="3" t="s">
        <v>48</v>
      </c>
      <c r="C1691" s="3">
        <v>1</v>
      </c>
      <c r="D1691" s="3" t="s">
        <v>157</v>
      </c>
      <c r="E1691" s="3">
        <v>4</v>
      </c>
      <c r="F1691" s="3">
        <v>702</v>
      </c>
      <c r="G1691" s="3">
        <v>2.7787324997742799</v>
      </c>
      <c r="H1691" s="3">
        <v>2.5346054930368802</v>
      </c>
      <c r="I1691" s="3">
        <v>2.3471069544652301</v>
      </c>
      <c r="J1691" s="3">
        <v>2.7221040316085299</v>
      </c>
      <c r="K1691" s="3">
        <v>0.96105137925127904</v>
      </c>
      <c r="L1691" s="3">
        <v>-7.419411840844</v>
      </c>
      <c r="M1691" s="6" t="s">
        <v>100</v>
      </c>
      <c r="N1691" s="6" t="s">
        <v>198</v>
      </c>
    </row>
    <row r="1692" spans="1:14" x14ac:dyDescent="0.2">
      <c r="A1692" s="5" t="str">
        <f t="shared" si="27"/>
        <v>Sarcoma - Connective/Soft Tissue Sarcoma12006-20105</v>
      </c>
      <c r="B1692" s="3" t="s">
        <v>48</v>
      </c>
      <c r="C1692" s="3">
        <v>1</v>
      </c>
      <c r="D1692" s="3" t="s">
        <v>157</v>
      </c>
      <c r="E1692" s="3">
        <v>5</v>
      </c>
      <c r="F1692" s="3">
        <v>585</v>
      </c>
      <c r="G1692" s="3">
        <v>2.3193799698662998</v>
      </c>
      <c r="H1692" s="3">
        <v>2.35874466356923</v>
      </c>
      <c r="I1692" s="3">
        <v>2.1676013682736799</v>
      </c>
      <c r="J1692" s="3">
        <v>2.54988795886478</v>
      </c>
      <c r="K1692" s="3">
        <v>0.89436988061945499</v>
      </c>
      <c r="L1692" s="3">
        <v>-13.094300224604</v>
      </c>
      <c r="M1692" s="6" t="s">
        <v>100</v>
      </c>
      <c r="N1692" s="6" t="s">
        <v>198</v>
      </c>
    </row>
    <row r="1693" spans="1:14" x14ac:dyDescent="0.2">
      <c r="A1693" s="5" t="str">
        <f t="shared" si="27"/>
        <v>Sarcoma - Connective/Soft Tissue Sarcoma12006-20106</v>
      </c>
      <c r="B1693" s="3" t="s">
        <v>48</v>
      </c>
      <c r="C1693" s="3">
        <v>1</v>
      </c>
      <c r="D1693" s="3" t="s">
        <v>157</v>
      </c>
      <c r="E1693" s="3">
        <v>6</v>
      </c>
      <c r="F1693" s="3">
        <v>3597</v>
      </c>
      <c r="G1693" s="3">
        <v>2.8403657813103602</v>
      </c>
      <c r="H1693" s="3">
        <v>2.4672787880494602</v>
      </c>
      <c r="I1693" s="3">
        <v>2.38664741089719</v>
      </c>
      <c r="J1693" s="3">
        <v>2.54791016520173</v>
      </c>
      <c r="K1693" s="3">
        <v>0</v>
      </c>
      <c r="L1693" s="3">
        <v>-53.219782472947998</v>
      </c>
      <c r="M1693" s="6" t="s">
        <v>100</v>
      </c>
      <c r="N1693" s="6" t="s">
        <v>198</v>
      </c>
    </row>
    <row r="1694" spans="1:14" x14ac:dyDescent="0.2">
      <c r="A1694" s="5" t="str">
        <f t="shared" si="27"/>
        <v>Sarcoma - Connective/Soft Tissue Sarcoma21996-20001</v>
      </c>
      <c r="B1694" s="3" t="s">
        <v>43</v>
      </c>
      <c r="C1694" s="3">
        <v>2</v>
      </c>
      <c r="D1694" s="3" t="s">
        <v>157</v>
      </c>
      <c r="E1694" s="3">
        <v>1</v>
      </c>
      <c r="F1694" s="3">
        <v>458</v>
      </c>
      <c r="G1694" s="3">
        <v>1.8686412901099501</v>
      </c>
      <c r="H1694" s="3">
        <v>1.5445559563667599</v>
      </c>
      <c r="I1694" s="3">
        <v>1.40309813048873</v>
      </c>
      <c r="J1694" s="3">
        <v>1.68601378224479</v>
      </c>
      <c r="K1694" s="3">
        <v>1</v>
      </c>
      <c r="L1694" s="3">
        <v>0</v>
      </c>
      <c r="M1694" s="6" t="s">
        <v>100</v>
      </c>
      <c r="N1694" s="6" t="s">
        <v>198</v>
      </c>
    </row>
    <row r="1695" spans="1:14" x14ac:dyDescent="0.2">
      <c r="A1695" s="5" t="str">
        <f t="shared" si="27"/>
        <v>Sarcoma - Connective/Soft Tissue Sarcoma21996-20002</v>
      </c>
      <c r="B1695" s="3" t="s">
        <v>43</v>
      </c>
      <c r="C1695" s="3">
        <v>2</v>
      </c>
      <c r="D1695" s="3" t="s">
        <v>157</v>
      </c>
      <c r="E1695" s="3">
        <v>2</v>
      </c>
      <c r="F1695" s="3">
        <v>528</v>
      </c>
      <c r="G1695" s="3">
        <v>2.1253494046244201</v>
      </c>
      <c r="H1695" s="3">
        <v>1.7208057184315799</v>
      </c>
      <c r="I1695" s="3">
        <v>1.57402434377991</v>
      </c>
      <c r="J1695" s="3">
        <v>1.8675870930832501</v>
      </c>
      <c r="K1695" s="3">
        <v>1.11411031198857</v>
      </c>
      <c r="L1695" s="3">
        <v>10.607631450434001</v>
      </c>
      <c r="M1695" s="6" t="s">
        <v>100</v>
      </c>
      <c r="N1695" s="6" t="s">
        <v>198</v>
      </c>
    </row>
    <row r="1696" spans="1:14" x14ac:dyDescent="0.2">
      <c r="A1696" s="5" t="str">
        <f t="shared" si="27"/>
        <v>Sarcoma - Connective/Soft Tissue Sarcoma21996-20003</v>
      </c>
      <c r="B1696" s="3" t="s">
        <v>43</v>
      </c>
      <c r="C1696" s="3">
        <v>2</v>
      </c>
      <c r="D1696" s="3" t="s">
        <v>157</v>
      </c>
      <c r="E1696" s="3">
        <v>3</v>
      </c>
      <c r="F1696" s="3">
        <v>487</v>
      </c>
      <c r="G1696" s="3">
        <v>1.9493166464356699</v>
      </c>
      <c r="H1696" s="3">
        <v>1.5642922052622901</v>
      </c>
      <c r="I1696" s="3">
        <v>1.42535790695114</v>
      </c>
      <c r="J1696" s="3">
        <v>1.70322650357344</v>
      </c>
      <c r="K1696" s="3">
        <v>1.0127779435987301</v>
      </c>
      <c r="L1696" s="3">
        <v>2.9047288393059998</v>
      </c>
      <c r="M1696" s="6" t="s">
        <v>100</v>
      </c>
      <c r="N1696" s="6" t="s">
        <v>198</v>
      </c>
    </row>
    <row r="1697" spans="1:14" x14ac:dyDescent="0.2">
      <c r="A1697" s="5" t="str">
        <f t="shared" si="27"/>
        <v>Sarcoma - Connective/Soft Tissue Sarcoma21996-20004</v>
      </c>
      <c r="B1697" s="3" t="s">
        <v>43</v>
      </c>
      <c r="C1697" s="3">
        <v>2</v>
      </c>
      <c r="D1697" s="3" t="s">
        <v>157</v>
      </c>
      <c r="E1697" s="3">
        <v>4</v>
      </c>
      <c r="F1697" s="3">
        <v>457</v>
      </c>
      <c r="G1697" s="3">
        <v>1.8143243487885701</v>
      </c>
      <c r="H1697" s="3">
        <v>1.4939050145234201</v>
      </c>
      <c r="I1697" s="3">
        <v>1.3569364335585099</v>
      </c>
      <c r="J1697" s="3">
        <v>1.63087359548833</v>
      </c>
      <c r="K1697" s="3">
        <v>0.96720679387849295</v>
      </c>
      <c r="L1697" s="3">
        <v>-0.112264033586</v>
      </c>
      <c r="M1697" s="6" t="s">
        <v>100</v>
      </c>
      <c r="N1697" s="6" t="s">
        <v>198</v>
      </c>
    </row>
    <row r="1698" spans="1:14" x14ac:dyDescent="0.2">
      <c r="A1698" s="5" t="str">
        <f t="shared" si="27"/>
        <v>Sarcoma - Connective/Soft Tissue Sarcoma21996-20005</v>
      </c>
      <c r="B1698" s="3" t="s">
        <v>43</v>
      </c>
      <c r="C1698" s="3">
        <v>2</v>
      </c>
      <c r="D1698" s="3" t="s">
        <v>157</v>
      </c>
      <c r="E1698" s="3">
        <v>5</v>
      </c>
      <c r="F1698" s="3">
        <v>390</v>
      </c>
      <c r="G1698" s="3">
        <v>1.5201546784670199</v>
      </c>
      <c r="H1698" s="3">
        <v>1.3486245797782901</v>
      </c>
      <c r="I1698" s="3">
        <v>1.2147756698491901</v>
      </c>
      <c r="J1698" s="3">
        <v>1.4824734897073899</v>
      </c>
      <c r="K1698" s="3">
        <v>0.87314711663191802</v>
      </c>
      <c r="L1698" s="3">
        <v>-8.5203508195320001</v>
      </c>
      <c r="M1698" s="6" t="s">
        <v>100</v>
      </c>
      <c r="N1698" s="6" t="s">
        <v>198</v>
      </c>
    </row>
    <row r="1699" spans="1:14" x14ac:dyDescent="0.2">
      <c r="A1699" s="5" t="str">
        <f t="shared" si="27"/>
        <v>Sarcoma - Connective/Soft Tissue Sarcoma21996-20006</v>
      </c>
      <c r="B1699" s="3" t="s">
        <v>43</v>
      </c>
      <c r="C1699" s="3">
        <v>2</v>
      </c>
      <c r="D1699" s="3" t="s">
        <v>157</v>
      </c>
      <c r="E1699" s="3">
        <v>6</v>
      </c>
      <c r="F1699" s="3">
        <v>2320</v>
      </c>
      <c r="G1699" s="3">
        <v>1.85333714002391</v>
      </c>
      <c r="H1699" s="3">
        <v>1.54371615745027</v>
      </c>
      <c r="I1699" s="3">
        <v>1.48089881941409</v>
      </c>
      <c r="J1699" s="3">
        <v>1.6065334954864501</v>
      </c>
      <c r="K1699" s="3">
        <v>0</v>
      </c>
      <c r="L1699" s="3">
        <v>4.8797454366220006</v>
      </c>
      <c r="M1699" s="6" t="s">
        <v>100</v>
      </c>
      <c r="N1699" s="6" t="s">
        <v>198</v>
      </c>
    </row>
    <row r="1700" spans="1:14" x14ac:dyDescent="0.2">
      <c r="A1700" s="5" t="str">
        <f t="shared" si="27"/>
        <v>Sarcoma - Connective/Soft Tissue Sarcoma22001-20051</v>
      </c>
      <c r="B1700" s="3" t="s">
        <v>47</v>
      </c>
      <c r="C1700" s="3">
        <v>2</v>
      </c>
      <c r="D1700" s="3" t="s">
        <v>157</v>
      </c>
      <c r="E1700" s="3">
        <v>1</v>
      </c>
      <c r="F1700" s="3">
        <v>509</v>
      </c>
      <c r="G1700" s="3">
        <v>2.0231748518332502</v>
      </c>
      <c r="H1700" s="3">
        <v>1.6199932825865699</v>
      </c>
      <c r="I1700" s="3">
        <v>1.4792556005419</v>
      </c>
      <c r="J1700" s="3">
        <v>1.7607309646312399</v>
      </c>
      <c r="K1700" s="3">
        <v>1</v>
      </c>
      <c r="L1700" s="3">
        <v>0</v>
      </c>
      <c r="M1700" s="6" t="s">
        <v>100</v>
      </c>
      <c r="N1700" s="6" t="s">
        <v>198</v>
      </c>
    </row>
    <row r="1701" spans="1:14" x14ac:dyDescent="0.2">
      <c r="A1701" s="5" t="str">
        <f t="shared" si="27"/>
        <v>Sarcoma - Connective/Soft Tissue Sarcoma22001-20052</v>
      </c>
      <c r="B1701" s="3" t="s">
        <v>47</v>
      </c>
      <c r="C1701" s="3">
        <v>2</v>
      </c>
      <c r="D1701" s="3" t="s">
        <v>157</v>
      </c>
      <c r="E1701" s="3">
        <v>2</v>
      </c>
      <c r="F1701" s="3">
        <v>567</v>
      </c>
      <c r="G1701" s="3">
        <v>2.2339959896028998</v>
      </c>
      <c r="H1701" s="3">
        <v>1.77073721345288</v>
      </c>
      <c r="I1701" s="3">
        <v>1.6249838262159599</v>
      </c>
      <c r="J1701" s="3">
        <v>1.9164906006897999</v>
      </c>
      <c r="K1701" s="3">
        <v>1.0930521950224501</v>
      </c>
      <c r="L1701" s="3">
        <v>5.4285168983840002</v>
      </c>
      <c r="M1701" s="6" t="s">
        <v>100</v>
      </c>
      <c r="N1701" s="6" t="s">
        <v>198</v>
      </c>
    </row>
    <row r="1702" spans="1:14" x14ac:dyDescent="0.2">
      <c r="A1702" s="5" t="str">
        <f t="shared" si="27"/>
        <v>Sarcoma - Connective/Soft Tissue Sarcoma22001-20053</v>
      </c>
      <c r="B1702" s="3" t="s">
        <v>47</v>
      </c>
      <c r="C1702" s="3">
        <v>2</v>
      </c>
      <c r="D1702" s="3" t="s">
        <v>157</v>
      </c>
      <c r="E1702" s="3">
        <v>3</v>
      </c>
      <c r="F1702" s="3">
        <v>542</v>
      </c>
      <c r="G1702" s="3">
        <v>2.1250955949944199</v>
      </c>
      <c r="H1702" s="3">
        <v>1.65206757866571</v>
      </c>
      <c r="I1702" s="3">
        <v>1.5129813163351</v>
      </c>
      <c r="J1702" s="3">
        <v>1.7911538409963199</v>
      </c>
      <c r="K1702" s="3">
        <v>1.0197990302947</v>
      </c>
      <c r="L1702" s="3">
        <v>0.65776885388599804</v>
      </c>
      <c r="M1702" s="6" t="s">
        <v>100</v>
      </c>
      <c r="N1702" s="6" t="s">
        <v>198</v>
      </c>
    </row>
    <row r="1703" spans="1:14" x14ac:dyDescent="0.2">
      <c r="A1703" s="5" t="str">
        <f t="shared" si="27"/>
        <v>Sarcoma - Connective/Soft Tissue Sarcoma22001-20054</v>
      </c>
      <c r="B1703" s="3" t="s">
        <v>47</v>
      </c>
      <c r="C1703" s="3">
        <v>2</v>
      </c>
      <c r="D1703" s="3" t="s">
        <v>157</v>
      </c>
      <c r="E1703" s="3">
        <v>4</v>
      </c>
      <c r="F1703" s="3">
        <v>454</v>
      </c>
      <c r="G1703" s="3">
        <v>1.7712426812369499</v>
      </c>
      <c r="H1703" s="3">
        <v>1.4302983064334001</v>
      </c>
      <c r="I1703" s="3">
        <v>1.2987289442515999</v>
      </c>
      <c r="J1703" s="3">
        <v>1.5618676686152</v>
      </c>
      <c r="K1703" s="3">
        <v>0.88290385016270001</v>
      </c>
      <c r="L1703" s="3">
        <v>-11.938998422939999</v>
      </c>
      <c r="M1703" s="6" t="s">
        <v>100</v>
      </c>
      <c r="N1703" s="6" t="s">
        <v>198</v>
      </c>
    </row>
    <row r="1704" spans="1:14" x14ac:dyDescent="0.2">
      <c r="A1704" s="5" t="str">
        <f t="shared" si="27"/>
        <v>Sarcoma - Connective/Soft Tissue Sarcoma22001-20055</v>
      </c>
      <c r="B1704" s="3" t="s">
        <v>47</v>
      </c>
      <c r="C1704" s="3">
        <v>2</v>
      </c>
      <c r="D1704" s="3" t="s">
        <v>157</v>
      </c>
      <c r="E1704" s="3">
        <v>5</v>
      </c>
      <c r="F1704" s="3">
        <v>397</v>
      </c>
      <c r="G1704" s="3">
        <v>1.5461974991949601</v>
      </c>
      <c r="H1704" s="3">
        <v>1.4686859577151501</v>
      </c>
      <c r="I1704" s="3">
        <v>1.3242119366196701</v>
      </c>
      <c r="J1704" s="3">
        <v>1.6131599788106299</v>
      </c>
      <c r="K1704" s="3">
        <v>0.90660002945824503</v>
      </c>
      <c r="L1704" s="3">
        <v>-12.000806034111999</v>
      </c>
      <c r="M1704" s="6" t="s">
        <v>100</v>
      </c>
      <c r="N1704" s="6" t="s">
        <v>198</v>
      </c>
    </row>
    <row r="1705" spans="1:14" x14ac:dyDescent="0.2">
      <c r="A1705" s="5" t="str">
        <f t="shared" si="27"/>
        <v>Sarcoma - Connective/Soft Tissue Sarcoma22001-20056</v>
      </c>
      <c r="B1705" s="3" t="s">
        <v>47</v>
      </c>
      <c r="C1705" s="3">
        <v>2</v>
      </c>
      <c r="D1705" s="3" t="s">
        <v>157</v>
      </c>
      <c r="E1705" s="3">
        <v>6</v>
      </c>
      <c r="F1705" s="3">
        <v>2469</v>
      </c>
      <c r="G1705" s="3">
        <v>1.9387308290616101</v>
      </c>
      <c r="H1705" s="3">
        <v>1.5941060412416601</v>
      </c>
      <c r="I1705" s="3">
        <v>1.53122601213877</v>
      </c>
      <c r="J1705" s="3">
        <v>1.65698607034455</v>
      </c>
      <c r="K1705" s="3">
        <v>0</v>
      </c>
      <c r="L1705" s="3">
        <v>-17.853518704782001</v>
      </c>
      <c r="M1705" s="6" t="s">
        <v>100</v>
      </c>
      <c r="N1705" s="6" t="s">
        <v>198</v>
      </c>
    </row>
    <row r="1706" spans="1:14" x14ac:dyDescent="0.2">
      <c r="A1706" s="5" t="str">
        <f t="shared" si="27"/>
        <v>Sarcoma - Connective/Soft Tissue Sarcoma22006-20101</v>
      </c>
      <c r="B1706" s="3" t="s">
        <v>48</v>
      </c>
      <c r="C1706" s="3">
        <v>2</v>
      </c>
      <c r="D1706" s="3" t="s">
        <v>157</v>
      </c>
      <c r="E1706" s="3">
        <v>1</v>
      </c>
      <c r="F1706" s="3">
        <v>573</v>
      </c>
      <c r="G1706" s="3">
        <v>2.2106517302227102</v>
      </c>
      <c r="H1706" s="3">
        <v>1.71701851484429</v>
      </c>
      <c r="I1706" s="3">
        <v>1.5764287389607501</v>
      </c>
      <c r="J1706" s="3">
        <v>1.85760829072783</v>
      </c>
      <c r="K1706" s="3">
        <v>1</v>
      </c>
      <c r="L1706" s="3">
        <v>0</v>
      </c>
      <c r="M1706" s="6" t="s">
        <v>100</v>
      </c>
      <c r="N1706" s="6" t="s">
        <v>198</v>
      </c>
    </row>
    <row r="1707" spans="1:14" x14ac:dyDescent="0.2">
      <c r="A1707" s="5" t="str">
        <f t="shared" si="27"/>
        <v>Sarcoma - Connective/Soft Tissue Sarcoma22006-20102</v>
      </c>
      <c r="B1707" s="3" t="s">
        <v>48</v>
      </c>
      <c r="C1707" s="3">
        <v>2</v>
      </c>
      <c r="D1707" s="3" t="s">
        <v>157</v>
      </c>
      <c r="E1707" s="3">
        <v>2</v>
      </c>
      <c r="F1707" s="3">
        <v>607</v>
      </c>
      <c r="G1707" s="3">
        <v>2.32171362201783</v>
      </c>
      <c r="H1707" s="3">
        <v>1.73559459086961</v>
      </c>
      <c r="I1707" s="3">
        <v>1.5975211926313699</v>
      </c>
      <c r="J1707" s="3">
        <v>1.87366798910785</v>
      </c>
      <c r="K1707" s="3">
        <v>1.0108187977384799</v>
      </c>
      <c r="L1707" s="3">
        <v>1.017894188404</v>
      </c>
      <c r="M1707" s="6" t="s">
        <v>100</v>
      </c>
      <c r="N1707" s="6" t="s">
        <v>198</v>
      </c>
    </row>
    <row r="1708" spans="1:14" x14ac:dyDescent="0.2">
      <c r="A1708" s="5" t="str">
        <f t="shared" si="27"/>
        <v>Sarcoma - Connective/Soft Tissue Sarcoma22006-20103</v>
      </c>
      <c r="B1708" s="3" t="s">
        <v>48</v>
      </c>
      <c r="C1708" s="3">
        <v>2</v>
      </c>
      <c r="D1708" s="3" t="s">
        <v>157</v>
      </c>
      <c r="E1708" s="3">
        <v>3</v>
      </c>
      <c r="F1708" s="3">
        <v>623</v>
      </c>
      <c r="G1708" s="3">
        <v>2.37846084186824</v>
      </c>
      <c r="H1708" s="3">
        <v>1.8529674827503599</v>
      </c>
      <c r="I1708" s="3">
        <v>1.7074618365229499</v>
      </c>
      <c r="J1708" s="3">
        <v>1.99847312897777</v>
      </c>
      <c r="K1708" s="3">
        <v>1.0791773453406199</v>
      </c>
      <c r="L1708" s="3">
        <v>7.3932529092039996</v>
      </c>
      <c r="M1708" s="6" t="s">
        <v>100</v>
      </c>
      <c r="N1708" s="6" t="s">
        <v>198</v>
      </c>
    </row>
    <row r="1709" spans="1:14" x14ac:dyDescent="0.2">
      <c r="A1709" s="5" t="str">
        <f t="shared" si="27"/>
        <v>Sarcoma - Connective/Soft Tissue Sarcoma22006-20104</v>
      </c>
      <c r="B1709" s="3" t="s">
        <v>48</v>
      </c>
      <c r="C1709" s="3">
        <v>2</v>
      </c>
      <c r="D1709" s="3" t="s">
        <v>157</v>
      </c>
      <c r="E1709" s="3">
        <v>4</v>
      </c>
      <c r="F1709" s="3">
        <v>540</v>
      </c>
      <c r="G1709" s="3">
        <v>2.0590533448863999</v>
      </c>
      <c r="H1709" s="3">
        <v>1.70251432903448</v>
      </c>
      <c r="I1709" s="3">
        <v>1.5589158079195999</v>
      </c>
      <c r="J1709" s="3">
        <v>1.84611285014936</v>
      </c>
      <c r="K1709" s="3">
        <v>0.99155269108375099</v>
      </c>
      <c r="L1709" s="3">
        <v>-1.6669957844559999</v>
      </c>
      <c r="M1709" s="6" t="s">
        <v>100</v>
      </c>
      <c r="N1709" s="6" t="s">
        <v>198</v>
      </c>
    </row>
    <row r="1710" spans="1:14" x14ac:dyDescent="0.2">
      <c r="A1710" s="5" t="str">
        <f t="shared" si="27"/>
        <v>Sarcoma - Connective/Soft Tissue Sarcoma22006-20105</v>
      </c>
      <c r="B1710" s="3" t="s">
        <v>48</v>
      </c>
      <c r="C1710" s="3">
        <v>2</v>
      </c>
      <c r="D1710" s="3" t="s">
        <v>157</v>
      </c>
      <c r="E1710" s="3">
        <v>5</v>
      </c>
      <c r="F1710" s="3">
        <v>452</v>
      </c>
      <c r="G1710" s="3">
        <v>1.721485506406</v>
      </c>
      <c r="H1710" s="3">
        <v>1.63051751286473</v>
      </c>
      <c r="I1710" s="3">
        <v>1.48019905150429</v>
      </c>
      <c r="J1710" s="3">
        <v>1.78083597422517</v>
      </c>
      <c r="K1710" s="3">
        <v>0.94962139241264598</v>
      </c>
      <c r="L1710" s="3">
        <v>-5.8793080279980003</v>
      </c>
      <c r="M1710" s="6" t="s">
        <v>100</v>
      </c>
      <c r="N1710" s="6" t="s">
        <v>198</v>
      </c>
    </row>
    <row r="1711" spans="1:14" x14ac:dyDescent="0.2">
      <c r="A1711" s="5" t="str">
        <f t="shared" si="27"/>
        <v>Sarcoma - Connective/Soft Tissue Sarcoma22006-20106</v>
      </c>
      <c r="B1711" s="3" t="s">
        <v>48</v>
      </c>
      <c r="C1711" s="3">
        <v>2</v>
      </c>
      <c r="D1711" s="3" t="s">
        <v>157</v>
      </c>
      <c r="E1711" s="3">
        <v>6</v>
      </c>
      <c r="F1711" s="3">
        <v>2795</v>
      </c>
      <c r="G1711" s="3">
        <v>2.1378326569916601</v>
      </c>
      <c r="H1711" s="3">
        <v>1.7322875567860101</v>
      </c>
      <c r="I1711" s="3">
        <v>1.6680653608749001</v>
      </c>
      <c r="J1711" s="3">
        <v>1.7965097526971201</v>
      </c>
      <c r="K1711" s="3">
        <v>0</v>
      </c>
      <c r="L1711" s="3">
        <v>0.86484328515399955</v>
      </c>
      <c r="M1711" s="6" t="s">
        <v>100</v>
      </c>
      <c r="N1711" s="6" t="s">
        <v>198</v>
      </c>
    </row>
    <row r="1712" spans="1:14" x14ac:dyDescent="0.2">
      <c r="A1712" s="5" t="str">
        <f t="shared" si="27"/>
        <v>Sarcoma - Connective/Soft Tissue Sarcoma31996-20001</v>
      </c>
      <c r="B1712" s="3" t="s">
        <v>43</v>
      </c>
      <c r="C1712" s="3">
        <v>3</v>
      </c>
      <c r="D1712" s="3" t="s">
        <v>157</v>
      </c>
      <c r="E1712" s="3">
        <v>1</v>
      </c>
      <c r="F1712" s="3">
        <v>1078</v>
      </c>
      <c r="G1712" s="3">
        <v>2.2416154070427399</v>
      </c>
      <c r="H1712" s="3">
        <v>1.9173638737588701</v>
      </c>
      <c r="I1712" s="3">
        <v>1.80290453536694</v>
      </c>
      <c r="J1712" s="3">
        <v>2.0318232121508002</v>
      </c>
      <c r="K1712" s="3">
        <v>1</v>
      </c>
      <c r="L1712" s="3">
        <v>0</v>
      </c>
      <c r="M1712" s="6" t="s">
        <v>100</v>
      </c>
      <c r="N1712" s="6" t="s">
        <v>198</v>
      </c>
    </row>
    <row r="1713" spans="1:14" x14ac:dyDescent="0.2">
      <c r="A1713" s="5" t="str">
        <f t="shared" si="27"/>
        <v>Sarcoma - Connective/Soft Tissue Sarcoma31996-20002</v>
      </c>
      <c r="B1713" s="3" t="s">
        <v>43</v>
      </c>
      <c r="C1713" s="3">
        <v>3</v>
      </c>
      <c r="D1713" s="3" t="s">
        <v>157</v>
      </c>
      <c r="E1713" s="3">
        <v>2</v>
      </c>
      <c r="F1713" s="3">
        <v>1174</v>
      </c>
      <c r="G1713" s="3">
        <v>2.4218045918075202</v>
      </c>
      <c r="H1713" s="3">
        <v>2.0077395145305399</v>
      </c>
      <c r="I1713" s="3">
        <v>1.8928899403394901</v>
      </c>
      <c r="J1713" s="3">
        <v>2.1225890887215901</v>
      </c>
      <c r="K1713" s="3">
        <v>1.0471353622588599</v>
      </c>
      <c r="L1713" s="3">
        <v>11.899104784367999</v>
      </c>
      <c r="M1713" s="6" t="s">
        <v>100</v>
      </c>
      <c r="N1713" s="6" t="s">
        <v>198</v>
      </c>
    </row>
    <row r="1714" spans="1:14" x14ac:dyDescent="0.2">
      <c r="A1714" s="5" t="str">
        <f t="shared" si="27"/>
        <v>Sarcoma - Connective/Soft Tissue Sarcoma31996-20003</v>
      </c>
      <c r="B1714" s="3" t="s">
        <v>43</v>
      </c>
      <c r="C1714" s="3">
        <v>3</v>
      </c>
      <c r="D1714" s="3" t="s">
        <v>157</v>
      </c>
      <c r="E1714" s="3">
        <v>3</v>
      </c>
      <c r="F1714" s="3">
        <v>1114</v>
      </c>
      <c r="G1714" s="3">
        <v>2.2892966033434998</v>
      </c>
      <c r="H1714" s="3">
        <v>1.9082252678501199</v>
      </c>
      <c r="I1714" s="3">
        <v>1.79616720301865</v>
      </c>
      <c r="J1714" s="3">
        <v>2.0202833326815899</v>
      </c>
      <c r="K1714" s="3">
        <v>0.99523376546631503</v>
      </c>
      <c r="L1714" s="3">
        <v>1.593179150054</v>
      </c>
      <c r="M1714" s="6" t="s">
        <v>100</v>
      </c>
      <c r="N1714" s="6" t="s">
        <v>198</v>
      </c>
    </row>
    <row r="1715" spans="1:14" x14ac:dyDescent="0.2">
      <c r="A1715" s="5" t="str">
        <f t="shared" si="27"/>
        <v>Sarcoma - Connective/Soft Tissue Sarcoma31996-20004</v>
      </c>
      <c r="B1715" s="3" t="s">
        <v>43</v>
      </c>
      <c r="C1715" s="3">
        <v>3</v>
      </c>
      <c r="D1715" s="3" t="s">
        <v>157</v>
      </c>
      <c r="E1715" s="3">
        <v>4</v>
      </c>
      <c r="F1715" s="3">
        <v>1006</v>
      </c>
      <c r="G1715" s="3">
        <v>2.0532440470158599</v>
      </c>
      <c r="H1715" s="3">
        <v>1.7750736659455699</v>
      </c>
      <c r="I1715" s="3">
        <v>1.6653820430174899</v>
      </c>
      <c r="J1715" s="3">
        <v>1.8847652888736499</v>
      </c>
      <c r="K1715" s="3">
        <v>0.92578862585204102</v>
      </c>
      <c r="L1715" s="3">
        <v>-12.599151420664001</v>
      </c>
      <c r="M1715" s="6" t="s">
        <v>100</v>
      </c>
      <c r="N1715" s="6" t="s">
        <v>198</v>
      </c>
    </row>
    <row r="1716" spans="1:14" x14ac:dyDescent="0.2">
      <c r="A1716" s="5" t="str">
        <f t="shared" si="27"/>
        <v>Sarcoma - Connective/Soft Tissue Sarcoma31996-20005</v>
      </c>
      <c r="B1716" s="3" t="s">
        <v>43</v>
      </c>
      <c r="C1716" s="3">
        <v>3</v>
      </c>
      <c r="D1716" s="3" t="s">
        <v>157</v>
      </c>
      <c r="E1716" s="3">
        <v>5</v>
      </c>
      <c r="F1716" s="3">
        <v>859</v>
      </c>
      <c r="G1716" s="3">
        <v>1.7175143556407999</v>
      </c>
      <c r="H1716" s="3">
        <v>1.5946612543665999</v>
      </c>
      <c r="I1716" s="3">
        <v>1.4880193402322801</v>
      </c>
      <c r="J1716" s="3">
        <v>1.7013031685009199</v>
      </c>
      <c r="K1716" s="3">
        <v>0.83169463876481897</v>
      </c>
      <c r="L1716" s="3">
        <v>-31.312736899457999</v>
      </c>
      <c r="M1716" s="6" t="s">
        <v>100</v>
      </c>
      <c r="N1716" s="6" t="s">
        <v>198</v>
      </c>
    </row>
    <row r="1717" spans="1:14" x14ac:dyDescent="0.2">
      <c r="A1717" s="5" t="str">
        <f t="shared" si="27"/>
        <v>Sarcoma - Connective/Soft Tissue Sarcoma31996-20006</v>
      </c>
      <c r="B1717" s="3" t="s">
        <v>43</v>
      </c>
      <c r="C1717" s="3">
        <v>3</v>
      </c>
      <c r="D1717" s="3" t="s">
        <v>157</v>
      </c>
      <c r="E1717" s="3">
        <v>6</v>
      </c>
      <c r="F1717" s="3">
        <v>5231</v>
      </c>
      <c r="G1717" s="3">
        <v>2.1417670713299</v>
      </c>
      <c r="H1717" s="3">
        <v>1.8467246057256601</v>
      </c>
      <c r="I1717" s="3">
        <v>1.7966790118677001</v>
      </c>
      <c r="J1717" s="3">
        <v>1.8967701995836199</v>
      </c>
      <c r="K1717" s="3">
        <v>0</v>
      </c>
      <c r="L1717" s="3">
        <v>-30.419604385699998</v>
      </c>
      <c r="M1717" s="6" t="s">
        <v>100</v>
      </c>
      <c r="N1717" s="6" t="s">
        <v>198</v>
      </c>
    </row>
    <row r="1718" spans="1:14" x14ac:dyDescent="0.2">
      <c r="A1718" s="5" t="str">
        <f t="shared" si="27"/>
        <v>Sarcoma - Connective/Soft Tissue Sarcoma32001-20051</v>
      </c>
      <c r="B1718" s="3" t="s">
        <v>47</v>
      </c>
      <c r="C1718" s="3">
        <v>3</v>
      </c>
      <c r="D1718" s="3" t="s">
        <v>157</v>
      </c>
      <c r="E1718" s="3">
        <v>1</v>
      </c>
      <c r="F1718" s="3">
        <v>1178</v>
      </c>
      <c r="G1718" s="3">
        <v>2.3663654853902698</v>
      </c>
      <c r="H1718" s="3">
        <v>1.96355351013438</v>
      </c>
      <c r="I1718" s="3">
        <v>1.85142238829789</v>
      </c>
      <c r="J1718" s="3">
        <v>2.0756846319708702</v>
      </c>
      <c r="K1718" s="3">
        <v>1</v>
      </c>
      <c r="L1718" s="3">
        <v>0</v>
      </c>
      <c r="M1718" s="6" t="s">
        <v>100</v>
      </c>
      <c r="N1718" s="6" t="s">
        <v>198</v>
      </c>
    </row>
    <row r="1719" spans="1:14" x14ac:dyDescent="0.2">
      <c r="A1719" s="5" t="str">
        <f t="shared" si="27"/>
        <v>Sarcoma - Connective/Soft Tissue Sarcoma32001-20052</v>
      </c>
      <c r="B1719" s="3" t="s">
        <v>47</v>
      </c>
      <c r="C1719" s="3">
        <v>3</v>
      </c>
      <c r="D1719" s="3" t="s">
        <v>157</v>
      </c>
      <c r="E1719" s="3">
        <v>2</v>
      </c>
      <c r="F1719" s="3">
        <v>1262</v>
      </c>
      <c r="G1719" s="3">
        <v>2.5347394884333299</v>
      </c>
      <c r="H1719" s="3">
        <v>2.0475537419704399</v>
      </c>
      <c r="I1719" s="3">
        <v>1.9345841127441099</v>
      </c>
      <c r="J1719" s="3">
        <v>2.1605233711967702</v>
      </c>
      <c r="K1719" s="3">
        <v>1.04277970088542</v>
      </c>
      <c r="L1719" s="3">
        <v>5.3297597558999996</v>
      </c>
      <c r="M1719" s="6" t="s">
        <v>100</v>
      </c>
      <c r="N1719" s="6" t="s">
        <v>198</v>
      </c>
    </row>
    <row r="1720" spans="1:14" x14ac:dyDescent="0.2">
      <c r="A1720" s="5" t="str">
        <f t="shared" si="27"/>
        <v>Sarcoma - Connective/Soft Tissue Sarcoma32001-20053</v>
      </c>
      <c r="B1720" s="3" t="s">
        <v>47</v>
      </c>
      <c r="C1720" s="3">
        <v>3</v>
      </c>
      <c r="D1720" s="3" t="s">
        <v>157</v>
      </c>
      <c r="E1720" s="3">
        <v>3</v>
      </c>
      <c r="F1720" s="3">
        <v>1201</v>
      </c>
      <c r="G1720" s="3">
        <v>2.40980797060941</v>
      </c>
      <c r="H1720" s="3">
        <v>1.9097662557247801</v>
      </c>
      <c r="I1720" s="3">
        <v>1.8017560525445899</v>
      </c>
      <c r="J1720" s="3">
        <v>2.01777645890497</v>
      </c>
      <c r="K1720" s="3">
        <v>0.97260718685180503</v>
      </c>
      <c r="L1720" s="3">
        <v>-3.4917511172259998</v>
      </c>
      <c r="M1720" s="6" t="s">
        <v>100</v>
      </c>
      <c r="N1720" s="6" t="s">
        <v>198</v>
      </c>
    </row>
    <row r="1721" spans="1:14" x14ac:dyDescent="0.2">
      <c r="A1721" s="5" t="str">
        <f t="shared" si="27"/>
        <v>Sarcoma - Connective/Soft Tissue Sarcoma32001-20054</v>
      </c>
      <c r="B1721" s="3" t="s">
        <v>47</v>
      </c>
      <c r="C1721" s="3">
        <v>3</v>
      </c>
      <c r="D1721" s="3" t="s">
        <v>157</v>
      </c>
      <c r="E1721" s="3">
        <v>4</v>
      </c>
      <c r="F1721" s="3">
        <v>1020</v>
      </c>
      <c r="G1721" s="3">
        <v>2.0401403616568801</v>
      </c>
      <c r="H1721" s="3">
        <v>1.72775030480862</v>
      </c>
      <c r="I1721" s="3">
        <v>1.6217183022481301</v>
      </c>
      <c r="J1721" s="3">
        <v>1.83378230736911</v>
      </c>
      <c r="K1721" s="3">
        <v>0.87990996725644699</v>
      </c>
      <c r="L1721" s="3">
        <v>-26.178581801454001</v>
      </c>
      <c r="M1721" s="6" t="s">
        <v>100</v>
      </c>
      <c r="N1721" s="6" t="s">
        <v>198</v>
      </c>
    </row>
    <row r="1722" spans="1:14" x14ac:dyDescent="0.2">
      <c r="A1722" s="5" t="str">
        <f t="shared" si="27"/>
        <v>Sarcoma - Connective/Soft Tissue Sarcoma32001-20055</v>
      </c>
      <c r="B1722" s="3" t="s">
        <v>47</v>
      </c>
      <c r="C1722" s="3">
        <v>3</v>
      </c>
      <c r="D1722" s="3" t="s">
        <v>157</v>
      </c>
      <c r="E1722" s="3">
        <v>5</v>
      </c>
      <c r="F1722" s="3">
        <v>912</v>
      </c>
      <c r="G1722" s="3">
        <v>1.8194291209964899</v>
      </c>
      <c r="H1722" s="3">
        <v>1.76089502815441</v>
      </c>
      <c r="I1722" s="3">
        <v>1.6466092684873199</v>
      </c>
      <c r="J1722" s="3">
        <v>1.8751807878215001</v>
      </c>
      <c r="K1722" s="3">
        <v>0.89678993674784002</v>
      </c>
      <c r="L1722" s="3">
        <v>-23.101651743994001</v>
      </c>
      <c r="M1722" s="6" t="s">
        <v>100</v>
      </c>
      <c r="N1722" s="6" t="s">
        <v>198</v>
      </c>
    </row>
    <row r="1723" spans="1:14" x14ac:dyDescent="0.2">
      <c r="A1723" s="5" t="str">
        <f t="shared" si="27"/>
        <v>Sarcoma - Connective/Soft Tissue Sarcoma32001-20056</v>
      </c>
      <c r="B1723" s="3" t="s">
        <v>47</v>
      </c>
      <c r="C1723" s="3">
        <v>3</v>
      </c>
      <c r="D1723" s="3" t="s">
        <v>157</v>
      </c>
      <c r="E1723" s="3">
        <v>6</v>
      </c>
      <c r="F1723" s="3">
        <v>5573</v>
      </c>
      <c r="G1723" s="3">
        <v>2.2334050013347899</v>
      </c>
      <c r="H1723" s="3">
        <v>1.8877966007471201</v>
      </c>
      <c r="I1723" s="3">
        <v>1.8382325549524301</v>
      </c>
      <c r="J1723" s="3">
        <v>1.9373606465418101</v>
      </c>
      <c r="K1723" s="3">
        <v>0</v>
      </c>
      <c r="L1723" s="3">
        <v>-47.442224906774001</v>
      </c>
      <c r="M1723" s="6" t="s">
        <v>100</v>
      </c>
      <c r="N1723" s="6" t="s">
        <v>198</v>
      </c>
    </row>
    <row r="1724" spans="1:14" x14ac:dyDescent="0.2">
      <c r="A1724" s="5" t="str">
        <f t="shared" si="27"/>
        <v>Sarcoma - Connective/Soft Tissue Sarcoma32006-20101</v>
      </c>
      <c r="B1724" s="3" t="s">
        <v>48</v>
      </c>
      <c r="C1724" s="3">
        <v>3</v>
      </c>
      <c r="D1724" s="3" t="s">
        <v>157</v>
      </c>
      <c r="E1724" s="3">
        <v>1</v>
      </c>
      <c r="F1724" s="3">
        <v>1395</v>
      </c>
      <c r="G1724" s="3">
        <v>2.7106604855576002</v>
      </c>
      <c r="H1724" s="3">
        <v>2.1492745236897699</v>
      </c>
      <c r="I1724" s="3">
        <v>2.0364870527741399</v>
      </c>
      <c r="J1724" s="3">
        <v>2.2620619946053999</v>
      </c>
      <c r="K1724" s="3">
        <v>1</v>
      </c>
      <c r="L1724" s="3">
        <v>0</v>
      </c>
      <c r="M1724" s="6" t="s">
        <v>100</v>
      </c>
      <c r="N1724" s="6" t="s">
        <v>198</v>
      </c>
    </row>
    <row r="1725" spans="1:14" x14ac:dyDescent="0.2">
      <c r="A1725" s="5" t="str">
        <f t="shared" si="27"/>
        <v>Sarcoma - Connective/Soft Tissue Sarcoma32006-20102</v>
      </c>
      <c r="B1725" s="3" t="s">
        <v>48</v>
      </c>
      <c r="C1725" s="3">
        <v>3</v>
      </c>
      <c r="D1725" s="3" t="s">
        <v>157</v>
      </c>
      <c r="E1725" s="3">
        <v>2</v>
      </c>
      <c r="F1725" s="3">
        <v>1369</v>
      </c>
      <c r="G1725" s="3">
        <v>2.6593579455195302</v>
      </c>
      <c r="H1725" s="3">
        <v>2.01639994601465</v>
      </c>
      <c r="I1725" s="3">
        <v>1.90958524617171</v>
      </c>
      <c r="J1725" s="3">
        <v>2.12321464585759</v>
      </c>
      <c r="K1725" s="3">
        <v>0.93817700986517105</v>
      </c>
      <c r="L1725" s="3">
        <v>-16.862768424245999</v>
      </c>
      <c r="M1725" s="6" t="s">
        <v>100</v>
      </c>
      <c r="N1725" s="6" t="s">
        <v>198</v>
      </c>
    </row>
    <row r="1726" spans="1:14" x14ac:dyDescent="0.2">
      <c r="A1726" s="5" t="str">
        <f t="shared" si="27"/>
        <v>Sarcoma - Connective/Soft Tissue Sarcoma32006-20103</v>
      </c>
      <c r="B1726" s="3" t="s">
        <v>48</v>
      </c>
      <c r="C1726" s="3">
        <v>3</v>
      </c>
      <c r="D1726" s="3" t="s">
        <v>157</v>
      </c>
      <c r="E1726" s="3">
        <v>3</v>
      </c>
      <c r="F1726" s="3">
        <v>1349</v>
      </c>
      <c r="G1726" s="3">
        <v>2.6210037682806502</v>
      </c>
      <c r="H1726" s="3">
        <v>2.1075284403189101</v>
      </c>
      <c r="I1726" s="3">
        <v>1.9950618469475301</v>
      </c>
      <c r="J1726" s="3">
        <v>2.2199950336902901</v>
      </c>
      <c r="K1726" s="3">
        <v>0.98057666300385504</v>
      </c>
      <c r="L1726" s="3">
        <v>-11.079212810997999</v>
      </c>
      <c r="M1726" s="6" t="s">
        <v>100</v>
      </c>
      <c r="N1726" s="6" t="s">
        <v>198</v>
      </c>
    </row>
    <row r="1727" spans="1:14" x14ac:dyDescent="0.2">
      <c r="A1727" s="5" t="str">
        <f t="shared" si="27"/>
        <v>Sarcoma - Connective/Soft Tissue Sarcoma32006-20104</v>
      </c>
      <c r="B1727" s="3" t="s">
        <v>48</v>
      </c>
      <c r="C1727" s="3">
        <v>3</v>
      </c>
      <c r="D1727" s="3" t="s">
        <v>157</v>
      </c>
      <c r="E1727" s="3">
        <v>4</v>
      </c>
      <c r="F1727" s="3">
        <v>1242</v>
      </c>
      <c r="G1727" s="3">
        <v>2.4121675323764999</v>
      </c>
      <c r="H1727" s="3">
        <v>2.07744888006469</v>
      </c>
      <c r="I1727" s="3">
        <v>1.96191067420182</v>
      </c>
      <c r="J1727" s="3">
        <v>2.1929870859275602</v>
      </c>
      <c r="K1727" s="3">
        <v>0.96658144744498697</v>
      </c>
      <c r="L1727" s="3">
        <v>-12.172058596108</v>
      </c>
      <c r="M1727" s="6" t="s">
        <v>100</v>
      </c>
      <c r="N1727" s="6" t="s">
        <v>198</v>
      </c>
    </row>
    <row r="1728" spans="1:14" x14ac:dyDescent="0.2">
      <c r="A1728" s="5" t="str">
        <f t="shared" si="27"/>
        <v>Sarcoma - Connective/Soft Tissue Sarcoma32006-20105</v>
      </c>
      <c r="B1728" s="3" t="s">
        <v>48</v>
      </c>
      <c r="C1728" s="3">
        <v>3</v>
      </c>
      <c r="D1728" s="3" t="s">
        <v>157</v>
      </c>
      <c r="E1728" s="3">
        <v>5</v>
      </c>
      <c r="F1728" s="3">
        <v>1037</v>
      </c>
      <c r="G1728" s="3">
        <v>2.0144273011349898</v>
      </c>
      <c r="H1728" s="3">
        <v>1.9536872481948799</v>
      </c>
      <c r="I1728" s="3">
        <v>1.83477632934382</v>
      </c>
      <c r="J1728" s="3">
        <v>2.0725981670459399</v>
      </c>
      <c r="K1728" s="3">
        <v>0.90899846746468205</v>
      </c>
      <c r="L1728" s="3">
        <v>-22.084135057579999</v>
      </c>
      <c r="M1728" s="6" t="s">
        <v>100</v>
      </c>
      <c r="N1728" s="6" t="s">
        <v>198</v>
      </c>
    </row>
    <row r="1729" spans="1:14" x14ac:dyDescent="0.2">
      <c r="A1729" s="5" t="str">
        <f t="shared" si="27"/>
        <v>Sarcoma - Connective/Soft Tissue Sarcoma32006-20106</v>
      </c>
      <c r="B1729" s="3" t="s">
        <v>48</v>
      </c>
      <c r="C1729" s="3">
        <v>3</v>
      </c>
      <c r="D1729" s="3" t="s">
        <v>157</v>
      </c>
      <c r="E1729" s="3">
        <v>6</v>
      </c>
      <c r="F1729" s="3">
        <v>6392</v>
      </c>
      <c r="G1729" s="3">
        <v>2.4835018663135799</v>
      </c>
      <c r="H1729" s="3">
        <v>2.0668140845319001</v>
      </c>
      <c r="I1729" s="3">
        <v>2.0161454616691699</v>
      </c>
      <c r="J1729" s="3">
        <v>2.1174827073946298</v>
      </c>
      <c r="K1729" s="3">
        <v>0</v>
      </c>
      <c r="L1729" s="3">
        <v>-62.198174888932002</v>
      </c>
      <c r="M1729" s="6" t="s">
        <v>100</v>
      </c>
      <c r="N1729" s="6" t="s">
        <v>198</v>
      </c>
    </row>
    <row r="1730" spans="1:14" x14ac:dyDescent="0.2">
      <c r="A1730" s="5" t="str">
        <f t="shared" si="27"/>
        <v>UpperGI - Small Intestine11996-20001</v>
      </c>
      <c r="B1730" s="3" t="s">
        <v>43</v>
      </c>
      <c r="C1730" s="3">
        <v>1</v>
      </c>
      <c r="D1730" s="3" t="s">
        <v>128</v>
      </c>
      <c r="E1730" s="3">
        <v>1</v>
      </c>
      <c r="F1730" s="3">
        <v>307</v>
      </c>
      <c r="G1730" s="3">
        <v>1.30192143247659</v>
      </c>
      <c r="H1730" s="3">
        <v>1.1239611894692301</v>
      </c>
      <c r="I1730" s="3">
        <v>0.99823139695382601</v>
      </c>
      <c r="J1730" s="3">
        <v>1.24969098198463</v>
      </c>
      <c r="K1730" s="3">
        <v>1</v>
      </c>
      <c r="L1730" s="3">
        <v>0</v>
      </c>
      <c r="M1730" s="6" t="s">
        <v>100</v>
      </c>
      <c r="N1730" s="6" t="s">
        <v>173</v>
      </c>
    </row>
    <row r="1731" spans="1:14" x14ac:dyDescent="0.2">
      <c r="A1731" s="5" t="str">
        <f t="shared" si="27"/>
        <v>UpperGI - Small Intestine11996-20002</v>
      </c>
      <c r="B1731" s="3" t="s">
        <v>43</v>
      </c>
      <c r="C1731" s="3">
        <v>1</v>
      </c>
      <c r="D1731" s="3" t="s">
        <v>128</v>
      </c>
      <c r="E1731" s="3">
        <v>2</v>
      </c>
      <c r="F1731" s="3">
        <v>351</v>
      </c>
      <c r="G1731" s="3">
        <v>1.4851941377229401</v>
      </c>
      <c r="H1731" s="3">
        <v>1.2495191889624999</v>
      </c>
      <c r="I1731" s="3">
        <v>1.1187981643924001</v>
      </c>
      <c r="J1731" s="3">
        <v>1.3802402135326</v>
      </c>
      <c r="K1731" s="3">
        <v>1.1117102624802999</v>
      </c>
      <c r="L1731" s="3">
        <v>6.540299505658</v>
      </c>
      <c r="M1731" s="6" t="s">
        <v>100</v>
      </c>
      <c r="N1731" s="6" t="s">
        <v>173</v>
      </c>
    </row>
    <row r="1732" spans="1:14" x14ac:dyDescent="0.2">
      <c r="A1732" s="5" t="str">
        <f t="shared" si="27"/>
        <v>UpperGI - Small Intestine11996-20003</v>
      </c>
      <c r="B1732" s="3" t="s">
        <v>43</v>
      </c>
      <c r="C1732" s="3">
        <v>1</v>
      </c>
      <c r="D1732" s="3" t="s">
        <v>128</v>
      </c>
      <c r="E1732" s="3">
        <v>3</v>
      </c>
      <c r="F1732" s="3">
        <v>335</v>
      </c>
      <c r="G1732" s="3">
        <v>1.4148082104994699</v>
      </c>
      <c r="H1732" s="3">
        <v>1.2295973811584799</v>
      </c>
      <c r="I1732" s="3">
        <v>1.0979244215323201</v>
      </c>
      <c r="J1732" s="3">
        <v>1.36127034078464</v>
      </c>
      <c r="K1732" s="3">
        <v>1.09398562217183</v>
      </c>
      <c r="L1732" s="3">
        <v>4.9019263102900004</v>
      </c>
      <c r="M1732" s="6" t="s">
        <v>100</v>
      </c>
      <c r="N1732" s="6" t="s">
        <v>173</v>
      </c>
    </row>
    <row r="1733" spans="1:14" x14ac:dyDescent="0.2">
      <c r="A1733" s="5" t="str">
        <f t="shared" si="27"/>
        <v>UpperGI - Small Intestine11996-20004</v>
      </c>
      <c r="B1733" s="3" t="s">
        <v>43</v>
      </c>
      <c r="C1733" s="3">
        <v>1</v>
      </c>
      <c r="D1733" s="3" t="s">
        <v>128</v>
      </c>
      <c r="E1733" s="3">
        <v>4</v>
      </c>
      <c r="F1733" s="3">
        <v>265</v>
      </c>
      <c r="G1733" s="3">
        <v>1.1131087796685999</v>
      </c>
      <c r="H1733" s="3">
        <v>1.0221800880812</v>
      </c>
      <c r="I1733" s="3">
        <v>0.89910772170109698</v>
      </c>
      <c r="J1733" s="3">
        <v>1.1452524544613001</v>
      </c>
      <c r="K1733" s="3">
        <v>0.90944429190113796</v>
      </c>
      <c r="L1733" s="3">
        <v>-5.5811281022539996</v>
      </c>
      <c r="M1733" s="6" t="s">
        <v>100</v>
      </c>
      <c r="N1733" s="6" t="s">
        <v>173</v>
      </c>
    </row>
    <row r="1734" spans="1:14" x14ac:dyDescent="0.2">
      <c r="A1734" s="5" t="str">
        <f t="shared" si="27"/>
        <v>UpperGI - Small Intestine11996-20005</v>
      </c>
      <c r="B1734" s="3" t="s">
        <v>43</v>
      </c>
      <c r="C1734" s="3">
        <v>1</v>
      </c>
      <c r="D1734" s="3" t="s">
        <v>128</v>
      </c>
      <c r="E1734" s="3">
        <v>5</v>
      </c>
      <c r="F1734" s="3">
        <v>300</v>
      </c>
      <c r="G1734" s="3">
        <v>1.2315850326948901</v>
      </c>
      <c r="H1734" s="3">
        <v>1.2389546357329699</v>
      </c>
      <c r="I1734" s="3">
        <v>1.09875372041195</v>
      </c>
      <c r="J1734" s="3">
        <v>1.3791555510539899</v>
      </c>
      <c r="K1734" s="3">
        <v>1.1023108692196499</v>
      </c>
      <c r="L1734" s="3">
        <v>5.0060414059819998</v>
      </c>
      <c r="M1734" s="6" t="s">
        <v>100</v>
      </c>
      <c r="N1734" s="6" t="s">
        <v>173</v>
      </c>
    </row>
    <row r="1735" spans="1:14" x14ac:dyDescent="0.2">
      <c r="A1735" s="5" t="str">
        <f t="shared" si="27"/>
        <v>UpperGI - Small Intestine11996-20006</v>
      </c>
      <c r="B1735" s="3" t="s">
        <v>43</v>
      </c>
      <c r="C1735" s="3">
        <v>1</v>
      </c>
      <c r="D1735" s="3" t="s">
        <v>128</v>
      </c>
      <c r="E1735" s="3">
        <v>6</v>
      </c>
      <c r="F1735" s="3">
        <v>1558</v>
      </c>
      <c r="G1735" s="3">
        <v>1.30860613137576</v>
      </c>
      <c r="H1735" s="3">
        <v>1.17367009552098</v>
      </c>
      <c r="I1735" s="3">
        <v>1.11539025108922</v>
      </c>
      <c r="J1735" s="3">
        <v>1.23194993995274</v>
      </c>
      <c r="K1735" s="3">
        <v>0</v>
      </c>
      <c r="L1735" s="3">
        <v>10.867139119676001</v>
      </c>
      <c r="M1735" s="6" t="s">
        <v>100</v>
      </c>
      <c r="N1735" s="6" t="s">
        <v>173</v>
      </c>
    </row>
    <row r="1736" spans="1:14" x14ac:dyDescent="0.2">
      <c r="A1736" s="5" t="str">
        <f t="shared" si="27"/>
        <v>UpperGI - Small Intestine12001-20051</v>
      </c>
      <c r="B1736" s="3" t="s">
        <v>47</v>
      </c>
      <c r="C1736" s="3">
        <v>1</v>
      </c>
      <c r="D1736" s="3" t="s">
        <v>128</v>
      </c>
      <c r="E1736" s="3">
        <v>1</v>
      </c>
      <c r="F1736" s="3">
        <v>367</v>
      </c>
      <c r="G1736" s="3">
        <v>1.49050634774975</v>
      </c>
      <c r="H1736" s="3">
        <v>1.2087483133188199</v>
      </c>
      <c r="I1736" s="3">
        <v>1.08507986254364</v>
      </c>
      <c r="J1736" s="3">
        <v>1.3324167640939999</v>
      </c>
      <c r="K1736" s="3">
        <v>1</v>
      </c>
      <c r="L1736" s="3">
        <v>0</v>
      </c>
      <c r="M1736" s="6" t="s">
        <v>100</v>
      </c>
      <c r="N1736" s="6" t="s">
        <v>173</v>
      </c>
    </row>
    <row r="1737" spans="1:14" x14ac:dyDescent="0.2">
      <c r="A1737" s="5" t="str">
        <f t="shared" si="27"/>
        <v>UpperGI - Small Intestine12001-20052</v>
      </c>
      <c r="B1737" s="3" t="s">
        <v>47</v>
      </c>
      <c r="C1737" s="3">
        <v>1</v>
      </c>
      <c r="D1737" s="3" t="s">
        <v>128</v>
      </c>
      <c r="E1737" s="3">
        <v>2</v>
      </c>
      <c r="F1737" s="3">
        <v>361</v>
      </c>
      <c r="G1737" s="3">
        <v>1.47904599484792</v>
      </c>
      <c r="H1737" s="3">
        <v>1.1562169513579501</v>
      </c>
      <c r="I1737" s="3">
        <v>1.0369440447968099</v>
      </c>
      <c r="J1737" s="3">
        <v>1.2754898579190901</v>
      </c>
      <c r="K1737" s="3">
        <v>0.95654069471532099</v>
      </c>
      <c r="L1737" s="3">
        <v>-4.6028201446999999</v>
      </c>
      <c r="M1737" s="6" t="s">
        <v>100</v>
      </c>
      <c r="N1737" s="6" t="s">
        <v>173</v>
      </c>
    </row>
    <row r="1738" spans="1:14" x14ac:dyDescent="0.2">
      <c r="A1738" s="5" t="str">
        <f t="shared" si="27"/>
        <v>UpperGI - Small Intestine12001-20053</v>
      </c>
      <c r="B1738" s="3" t="s">
        <v>47</v>
      </c>
      <c r="C1738" s="3">
        <v>1</v>
      </c>
      <c r="D1738" s="3" t="s">
        <v>128</v>
      </c>
      <c r="E1738" s="3">
        <v>3</v>
      </c>
      <c r="F1738" s="3">
        <v>378</v>
      </c>
      <c r="G1738" s="3">
        <v>1.55342927526237</v>
      </c>
      <c r="H1738" s="3">
        <v>1.2645404978347401</v>
      </c>
      <c r="I1738" s="3">
        <v>1.1370602456487</v>
      </c>
      <c r="J1738" s="3">
        <v>1.39202075002078</v>
      </c>
      <c r="K1738" s="3">
        <v>1.0461569905837</v>
      </c>
      <c r="L1738" s="3">
        <v>1.9313480683799999</v>
      </c>
      <c r="M1738" s="6" t="s">
        <v>100</v>
      </c>
      <c r="N1738" s="6" t="s">
        <v>173</v>
      </c>
    </row>
    <row r="1739" spans="1:14" x14ac:dyDescent="0.2">
      <c r="A1739" s="5" t="str">
        <f t="shared" si="27"/>
        <v>UpperGI - Small Intestine12001-20054</v>
      </c>
      <c r="B1739" s="3" t="s">
        <v>47</v>
      </c>
      <c r="C1739" s="3">
        <v>1</v>
      </c>
      <c r="D1739" s="3" t="s">
        <v>128</v>
      </c>
      <c r="E1739" s="3">
        <v>4</v>
      </c>
      <c r="F1739" s="3">
        <v>338</v>
      </c>
      <c r="G1739" s="3">
        <v>1.38724501266949</v>
      </c>
      <c r="H1739" s="3">
        <v>1.2495242925651999</v>
      </c>
      <c r="I1739" s="3">
        <v>1.11631257586988</v>
      </c>
      <c r="J1739" s="3">
        <v>1.3827360092605201</v>
      </c>
      <c r="K1739" s="3">
        <v>1.0337340526535499</v>
      </c>
      <c r="L1739" s="3">
        <v>0.29318110578200102</v>
      </c>
      <c r="M1739" s="6" t="s">
        <v>100</v>
      </c>
      <c r="N1739" s="6" t="s">
        <v>173</v>
      </c>
    </row>
    <row r="1740" spans="1:14" x14ac:dyDescent="0.2">
      <c r="A1740" s="5" t="str">
        <f t="shared" si="27"/>
        <v>UpperGI - Small Intestine12001-20055</v>
      </c>
      <c r="B1740" s="3" t="s">
        <v>47</v>
      </c>
      <c r="C1740" s="3">
        <v>1</v>
      </c>
      <c r="D1740" s="3" t="s">
        <v>128</v>
      </c>
      <c r="E1740" s="3">
        <v>5</v>
      </c>
      <c r="F1740" s="3">
        <v>333</v>
      </c>
      <c r="G1740" s="3">
        <v>1.3619787317818499</v>
      </c>
      <c r="H1740" s="3">
        <v>1.3950646419227799</v>
      </c>
      <c r="I1740" s="3">
        <v>1.2452244618757999</v>
      </c>
      <c r="J1740" s="3">
        <v>1.5449048219697601</v>
      </c>
      <c r="K1740" s="3">
        <v>1.1541398871469</v>
      </c>
      <c r="L1740" s="3">
        <v>8.7440895858419996</v>
      </c>
      <c r="M1740" s="6" t="s">
        <v>100</v>
      </c>
      <c r="N1740" s="6" t="s">
        <v>173</v>
      </c>
    </row>
    <row r="1741" spans="1:14" x14ac:dyDescent="0.2">
      <c r="A1741" s="5" t="str">
        <f t="shared" si="27"/>
        <v>UpperGI - Small Intestine12001-20056</v>
      </c>
      <c r="B1741" s="3" t="s">
        <v>47</v>
      </c>
      <c r="C1741" s="3">
        <v>1</v>
      </c>
      <c r="D1741" s="3" t="s">
        <v>128</v>
      </c>
      <c r="E1741" s="3">
        <v>6</v>
      </c>
      <c r="F1741" s="3">
        <v>1777</v>
      </c>
      <c r="G1741" s="3">
        <v>1.45443592726838</v>
      </c>
      <c r="H1741" s="3">
        <v>1.2486771949800199</v>
      </c>
      <c r="I1741" s="3">
        <v>1.1906191326123201</v>
      </c>
      <c r="J1741" s="3">
        <v>1.30673525734772</v>
      </c>
      <c r="K1741" s="3">
        <v>0</v>
      </c>
      <c r="L1741" s="3">
        <v>6.3657986153040014</v>
      </c>
      <c r="M1741" s="6" t="s">
        <v>100</v>
      </c>
      <c r="N1741" s="6" t="s">
        <v>173</v>
      </c>
    </row>
    <row r="1742" spans="1:14" x14ac:dyDescent="0.2">
      <c r="A1742" s="5" t="str">
        <f t="shared" si="27"/>
        <v>UpperGI - Small Intestine12006-20101</v>
      </c>
      <c r="B1742" s="3" t="s">
        <v>48</v>
      </c>
      <c r="C1742" s="3">
        <v>1</v>
      </c>
      <c r="D1742" s="3" t="s">
        <v>128</v>
      </c>
      <c r="E1742" s="3">
        <v>1</v>
      </c>
      <c r="F1742" s="3">
        <v>540</v>
      </c>
      <c r="G1742" s="3">
        <v>2.1140395953352402</v>
      </c>
      <c r="H1742" s="3">
        <v>1.62080416032809</v>
      </c>
      <c r="I1742" s="3">
        <v>1.4840974809946199</v>
      </c>
      <c r="J1742" s="3">
        <v>1.75751083966156</v>
      </c>
      <c r="K1742" s="3">
        <v>1</v>
      </c>
      <c r="L1742" s="3">
        <v>0</v>
      </c>
      <c r="M1742" s="6" t="s">
        <v>100</v>
      </c>
      <c r="N1742" s="6" t="s">
        <v>173</v>
      </c>
    </row>
    <row r="1743" spans="1:14" x14ac:dyDescent="0.2">
      <c r="A1743" s="5" t="str">
        <f t="shared" si="27"/>
        <v>UpperGI - Small Intestine12006-20102</v>
      </c>
      <c r="B1743" s="3" t="s">
        <v>48</v>
      </c>
      <c r="C1743" s="3">
        <v>1</v>
      </c>
      <c r="D1743" s="3" t="s">
        <v>128</v>
      </c>
      <c r="E1743" s="3">
        <v>2</v>
      </c>
      <c r="F1743" s="3">
        <v>503</v>
      </c>
      <c r="G1743" s="3">
        <v>1.98546552397008</v>
      </c>
      <c r="H1743" s="3">
        <v>1.47015902617052</v>
      </c>
      <c r="I1743" s="3">
        <v>1.3416787701116699</v>
      </c>
      <c r="J1743" s="3">
        <v>1.59863928222937</v>
      </c>
      <c r="K1743" s="3">
        <v>0.90705531374803405</v>
      </c>
      <c r="L1743" s="3">
        <v>-11.483843777718</v>
      </c>
      <c r="M1743" s="6" t="s">
        <v>100</v>
      </c>
      <c r="N1743" s="6" t="s">
        <v>173</v>
      </c>
    </row>
    <row r="1744" spans="1:14" x14ac:dyDescent="0.2">
      <c r="A1744" s="5" t="str">
        <f t="shared" si="27"/>
        <v>UpperGI - Small Intestine12006-20103</v>
      </c>
      <c r="B1744" s="3" t="s">
        <v>48</v>
      </c>
      <c r="C1744" s="3">
        <v>1</v>
      </c>
      <c r="D1744" s="3" t="s">
        <v>128</v>
      </c>
      <c r="E1744" s="3">
        <v>3</v>
      </c>
      <c r="F1744" s="3">
        <v>498</v>
      </c>
      <c r="G1744" s="3">
        <v>1.9702935907576</v>
      </c>
      <c r="H1744" s="3">
        <v>1.54144137198251</v>
      </c>
      <c r="I1744" s="3">
        <v>1.40605703851354</v>
      </c>
      <c r="J1744" s="3">
        <v>1.6768257054514799</v>
      </c>
      <c r="K1744" s="3">
        <v>0.951034930506647</v>
      </c>
      <c r="L1744" s="3">
        <v>-5.5404378960080001</v>
      </c>
      <c r="M1744" s="6" t="s">
        <v>100</v>
      </c>
      <c r="N1744" s="6" t="s">
        <v>173</v>
      </c>
    </row>
    <row r="1745" spans="1:14" x14ac:dyDescent="0.2">
      <c r="A1745" s="5" t="str">
        <f t="shared" si="27"/>
        <v>UpperGI - Small Intestine12006-20104</v>
      </c>
      <c r="B1745" s="3" t="s">
        <v>48</v>
      </c>
      <c r="C1745" s="3">
        <v>1</v>
      </c>
      <c r="D1745" s="3" t="s">
        <v>128</v>
      </c>
      <c r="E1745" s="3">
        <v>4</v>
      </c>
      <c r="F1745" s="3">
        <v>478</v>
      </c>
      <c r="G1745" s="3">
        <v>1.89207141722522</v>
      </c>
      <c r="H1745" s="3">
        <v>1.6977320101008899</v>
      </c>
      <c r="I1745" s="3">
        <v>1.54553319890172</v>
      </c>
      <c r="J1745" s="3">
        <v>1.84993082130006</v>
      </c>
      <c r="K1745" s="3">
        <v>1.04746276672761</v>
      </c>
      <c r="L1745" s="3">
        <v>2.8146497146659999</v>
      </c>
      <c r="M1745" s="6" t="s">
        <v>100</v>
      </c>
      <c r="N1745" s="6" t="s">
        <v>173</v>
      </c>
    </row>
    <row r="1746" spans="1:14" x14ac:dyDescent="0.2">
      <c r="A1746" s="5" t="str">
        <f t="shared" si="27"/>
        <v>UpperGI - Small Intestine12006-20105</v>
      </c>
      <c r="B1746" s="3" t="s">
        <v>48</v>
      </c>
      <c r="C1746" s="3">
        <v>1</v>
      </c>
      <c r="D1746" s="3" t="s">
        <v>128</v>
      </c>
      <c r="E1746" s="3">
        <v>5</v>
      </c>
      <c r="F1746" s="3">
        <v>388</v>
      </c>
      <c r="G1746" s="3">
        <v>1.5383238090737199</v>
      </c>
      <c r="H1746" s="3">
        <v>1.6244492579399601</v>
      </c>
      <c r="I1746" s="3">
        <v>1.4628101821386199</v>
      </c>
      <c r="J1746" s="3">
        <v>1.7860883337413</v>
      </c>
      <c r="K1746" s="3">
        <v>1.00224894388914</v>
      </c>
      <c r="L1746" s="3">
        <v>-1.1696186491260001</v>
      </c>
      <c r="M1746" s="6" t="s">
        <v>100</v>
      </c>
      <c r="N1746" s="6" t="s">
        <v>173</v>
      </c>
    </row>
    <row r="1747" spans="1:14" x14ac:dyDescent="0.2">
      <c r="A1747" s="5" t="str">
        <f t="shared" si="27"/>
        <v>UpperGI - Small Intestine12006-20106</v>
      </c>
      <c r="B1747" s="3" t="s">
        <v>48</v>
      </c>
      <c r="C1747" s="3">
        <v>1</v>
      </c>
      <c r="D1747" s="3" t="s">
        <v>128</v>
      </c>
      <c r="E1747" s="3">
        <v>6</v>
      </c>
      <c r="F1747" s="3">
        <v>2407</v>
      </c>
      <c r="G1747" s="3">
        <v>1.90068402435753</v>
      </c>
      <c r="H1747" s="3">
        <v>1.5838919178209001</v>
      </c>
      <c r="I1747" s="3">
        <v>1.52061525466204</v>
      </c>
      <c r="J1747" s="3">
        <v>1.64716858097976</v>
      </c>
      <c r="K1747" s="3">
        <v>0</v>
      </c>
      <c r="L1747" s="3">
        <v>-15.379250608186002</v>
      </c>
      <c r="M1747" s="6" t="s">
        <v>100</v>
      </c>
      <c r="N1747" s="6" t="s">
        <v>173</v>
      </c>
    </row>
    <row r="1748" spans="1:14" x14ac:dyDescent="0.2">
      <c r="A1748" s="5" t="str">
        <f t="shared" si="27"/>
        <v>UpperGI - Small Intestine21996-20001</v>
      </c>
      <c r="B1748" s="3" t="s">
        <v>43</v>
      </c>
      <c r="C1748" s="3">
        <v>2</v>
      </c>
      <c r="D1748" s="3" t="s">
        <v>128</v>
      </c>
      <c r="E1748" s="3">
        <v>1</v>
      </c>
      <c r="F1748" s="3">
        <v>237</v>
      </c>
      <c r="G1748" s="3">
        <v>0.96696066758964505</v>
      </c>
      <c r="H1748" s="3">
        <v>0.69500212922312399</v>
      </c>
      <c r="I1748" s="3">
        <v>0.60651745964830805</v>
      </c>
      <c r="J1748" s="3">
        <v>0.78348679879794003</v>
      </c>
      <c r="K1748" s="3">
        <v>1</v>
      </c>
      <c r="L1748" s="3">
        <v>0</v>
      </c>
      <c r="M1748" s="6" t="s">
        <v>100</v>
      </c>
      <c r="N1748" s="6" t="s">
        <v>173</v>
      </c>
    </row>
    <row r="1749" spans="1:14" x14ac:dyDescent="0.2">
      <c r="A1749" s="5" t="str">
        <f t="shared" si="27"/>
        <v>UpperGI - Small Intestine21996-20002</v>
      </c>
      <c r="B1749" s="3" t="s">
        <v>43</v>
      </c>
      <c r="C1749" s="3">
        <v>2</v>
      </c>
      <c r="D1749" s="3" t="s">
        <v>128</v>
      </c>
      <c r="E1749" s="3">
        <v>2</v>
      </c>
      <c r="F1749" s="3">
        <v>297</v>
      </c>
      <c r="G1749" s="3">
        <v>1.19550904010124</v>
      </c>
      <c r="H1749" s="3">
        <v>0.82070665957091604</v>
      </c>
      <c r="I1749" s="3">
        <v>0.72736708777436299</v>
      </c>
      <c r="J1749" s="3">
        <v>0.91404623136746899</v>
      </c>
      <c r="K1749" s="3">
        <v>1.1808692737219499</v>
      </c>
      <c r="L1749" s="3">
        <v>9.4155602923299995</v>
      </c>
      <c r="M1749" s="6" t="s">
        <v>100</v>
      </c>
      <c r="N1749" s="6" t="s">
        <v>173</v>
      </c>
    </row>
    <row r="1750" spans="1:14" x14ac:dyDescent="0.2">
      <c r="A1750" s="5" t="str">
        <f t="shared" si="27"/>
        <v>UpperGI - Small Intestine21996-20003</v>
      </c>
      <c r="B1750" s="3" t="s">
        <v>43</v>
      </c>
      <c r="C1750" s="3">
        <v>2</v>
      </c>
      <c r="D1750" s="3" t="s">
        <v>128</v>
      </c>
      <c r="E1750" s="3">
        <v>3</v>
      </c>
      <c r="F1750" s="3">
        <v>277</v>
      </c>
      <c r="G1750" s="3">
        <v>1.10874889335253</v>
      </c>
      <c r="H1750" s="3">
        <v>0.77688082998993502</v>
      </c>
      <c r="I1750" s="3">
        <v>0.68539146949310603</v>
      </c>
      <c r="J1750" s="3">
        <v>0.868370190486764</v>
      </c>
      <c r="K1750" s="3">
        <v>1.1178107193115201</v>
      </c>
      <c r="L1750" s="3">
        <v>5.2770916474540002</v>
      </c>
      <c r="M1750" s="6" t="s">
        <v>100</v>
      </c>
      <c r="N1750" s="6" t="s">
        <v>173</v>
      </c>
    </row>
    <row r="1751" spans="1:14" x14ac:dyDescent="0.2">
      <c r="A1751" s="5" t="str">
        <f t="shared" ref="A1751:A1814" si="28">D1751&amp;C1751&amp;B1751&amp;E1751</f>
        <v>UpperGI - Small Intestine21996-20004</v>
      </c>
      <c r="B1751" s="3" t="s">
        <v>43</v>
      </c>
      <c r="C1751" s="3">
        <v>2</v>
      </c>
      <c r="D1751" s="3" t="s">
        <v>128</v>
      </c>
      <c r="E1751" s="3">
        <v>4</v>
      </c>
      <c r="F1751" s="3">
        <v>283</v>
      </c>
      <c r="G1751" s="3">
        <v>1.1235312706940199</v>
      </c>
      <c r="H1751" s="3">
        <v>0.79760010026877004</v>
      </c>
      <c r="I1751" s="3">
        <v>0.70467178719202095</v>
      </c>
      <c r="J1751" s="3">
        <v>0.89052841334551902</v>
      </c>
      <c r="K1751" s="3">
        <v>1.14762252766093</v>
      </c>
      <c r="L1751" s="3">
        <v>8.6638491805460003</v>
      </c>
      <c r="M1751" s="6" t="s">
        <v>100</v>
      </c>
      <c r="N1751" s="6" t="s">
        <v>173</v>
      </c>
    </row>
    <row r="1752" spans="1:14" x14ac:dyDescent="0.2">
      <c r="A1752" s="5" t="str">
        <f t="shared" si="28"/>
        <v>UpperGI - Small Intestine21996-20005</v>
      </c>
      <c r="B1752" s="3" t="s">
        <v>43</v>
      </c>
      <c r="C1752" s="3">
        <v>2</v>
      </c>
      <c r="D1752" s="3" t="s">
        <v>128</v>
      </c>
      <c r="E1752" s="3">
        <v>5</v>
      </c>
      <c r="F1752" s="3">
        <v>260</v>
      </c>
      <c r="G1752" s="3">
        <v>1.0134364523113399</v>
      </c>
      <c r="H1752" s="3">
        <v>0.84445646625690096</v>
      </c>
      <c r="I1752" s="3">
        <v>0.74180937126587199</v>
      </c>
      <c r="J1752" s="3">
        <v>0.94710356124793005</v>
      </c>
      <c r="K1752" s="3">
        <v>1.2150415527515499</v>
      </c>
      <c r="L1752" s="3">
        <v>8.4187184030359994</v>
      </c>
      <c r="M1752" s="6" t="s">
        <v>100</v>
      </c>
      <c r="N1752" s="6" t="s">
        <v>173</v>
      </c>
    </row>
    <row r="1753" spans="1:14" x14ac:dyDescent="0.2">
      <c r="A1753" s="5" t="str">
        <f t="shared" si="28"/>
        <v>UpperGI - Small Intestine21996-20006</v>
      </c>
      <c r="B1753" s="3" t="s">
        <v>43</v>
      </c>
      <c r="C1753" s="3">
        <v>2</v>
      </c>
      <c r="D1753" s="3" t="s">
        <v>128</v>
      </c>
      <c r="E1753" s="3">
        <v>6</v>
      </c>
      <c r="F1753" s="3">
        <v>1354</v>
      </c>
      <c r="G1753" s="3">
        <v>1.0816458998242999</v>
      </c>
      <c r="H1753" s="3">
        <v>0.78649122754960998</v>
      </c>
      <c r="I1753" s="3">
        <v>0.74459830854431697</v>
      </c>
      <c r="J1753" s="3">
        <v>0.828384146554903</v>
      </c>
      <c r="K1753" s="3">
        <v>0</v>
      </c>
      <c r="L1753" s="3">
        <v>31.775219523366001</v>
      </c>
      <c r="M1753" s="6" t="s">
        <v>100</v>
      </c>
      <c r="N1753" s="6" t="s">
        <v>173</v>
      </c>
    </row>
    <row r="1754" spans="1:14" x14ac:dyDescent="0.2">
      <c r="A1754" s="5" t="str">
        <f t="shared" si="28"/>
        <v>UpperGI - Small Intestine22001-20051</v>
      </c>
      <c r="B1754" s="3" t="s">
        <v>47</v>
      </c>
      <c r="C1754" s="3">
        <v>2</v>
      </c>
      <c r="D1754" s="3" t="s">
        <v>128</v>
      </c>
      <c r="E1754" s="3">
        <v>1</v>
      </c>
      <c r="F1754" s="3">
        <v>267</v>
      </c>
      <c r="G1754" s="3">
        <v>1.0612724664822699</v>
      </c>
      <c r="H1754" s="3">
        <v>0.75924973318709799</v>
      </c>
      <c r="I1754" s="3">
        <v>0.66817768818984102</v>
      </c>
      <c r="J1754" s="3">
        <v>0.85032177818435495</v>
      </c>
      <c r="K1754" s="3">
        <v>1</v>
      </c>
      <c r="L1754" s="3">
        <v>0</v>
      </c>
      <c r="M1754" s="6" t="s">
        <v>100</v>
      </c>
      <c r="N1754" s="6" t="s">
        <v>173</v>
      </c>
    </row>
    <row r="1755" spans="1:14" x14ac:dyDescent="0.2">
      <c r="A1755" s="5" t="str">
        <f t="shared" si="28"/>
        <v>UpperGI - Small Intestine22001-20052</v>
      </c>
      <c r="B1755" s="3" t="s">
        <v>47</v>
      </c>
      <c r="C1755" s="3">
        <v>2</v>
      </c>
      <c r="D1755" s="3" t="s">
        <v>128</v>
      </c>
      <c r="E1755" s="3">
        <v>2</v>
      </c>
      <c r="F1755" s="3">
        <v>334</v>
      </c>
      <c r="G1755" s="3">
        <v>1.3159694189195199</v>
      </c>
      <c r="H1755" s="3">
        <v>0.86373450350764402</v>
      </c>
      <c r="I1755" s="3">
        <v>0.77110206291001404</v>
      </c>
      <c r="J1755" s="3">
        <v>0.95636694410527401</v>
      </c>
      <c r="K1755" s="3">
        <v>1.13761581434076</v>
      </c>
      <c r="L1755" s="3">
        <v>9.0367130705120005</v>
      </c>
      <c r="M1755" s="6" t="s">
        <v>100</v>
      </c>
      <c r="N1755" s="6" t="s">
        <v>173</v>
      </c>
    </row>
    <row r="1756" spans="1:14" x14ac:dyDescent="0.2">
      <c r="A1756" s="5" t="str">
        <f t="shared" si="28"/>
        <v>UpperGI - Small Intestine22001-20053</v>
      </c>
      <c r="B1756" s="3" t="s">
        <v>47</v>
      </c>
      <c r="C1756" s="3">
        <v>2</v>
      </c>
      <c r="D1756" s="3" t="s">
        <v>128</v>
      </c>
      <c r="E1756" s="3">
        <v>3</v>
      </c>
      <c r="F1756" s="3">
        <v>328</v>
      </c>
      <c r="G1756" s="3">
        <v>1.28603571062393</v>
      </c>
      <c r="H1756" s="3">
        <v>0.89145455949221597</v>
      </c>
      <c r="I1756" s="3">
        <v>0.79497876580973204</v>
      </c>
      <c r="J1756" s="3">
        <v>0.98793035317469902</v>
      </c>
      <c r="K1756" s="3">
        <v>1.17412561444067</v>
      </c>
      <c r="L1756" s="3">
        <v>8.0751287242679997</v>
      </c>
      <c r="M1756" s="6" t="s">
        <v>100</v>
      </c>
      <c r="N1756" s="6" t="s">
        <v>173</v>
      </c>
    </row>
    <row r="1757" spans="1:14" x14ac:dyDescent="0.2">
      <c r="A1757" s="5" t="str">
        <f t="shared" si="28"/>
        <v>UpperGI - Small Intestine22001-20054</v>
      </c>
      <c r="B1757" s="3" t="s">
        <v>47</v>
      </c>
      <c r="C1757" s="3">
        <v>2</v>
      </c>
      <c r="D1757" s="3" t="s">
        <v>128</v>
      </c>
      <c r="E1757" s="3">
        <v>4</v>
      </c>
      <c r="F1757" s="3">
        <v>320</v>
      </c>
      <c r="G1757" s="3">
        <v>1.24845299118023</v>
      </c>
      <c r="H1757" s="3">
        <v>0.89040735453803599</v>
      </c>
      <c r="I1757" s="3">
        <v>0.79284779728980903</v>
      </c>
      <c r="J1757" s="3">
        <v>0.98796691178626295</v>
      </c>
      <c r="K1757" s="3">
        <v>1.1727463515862899</v>
      </c>
      <c r="L1757" s="3">
        <v>9.6909737452580007</v>
      </c>
      <c r="M1757" s="6" t="s">
        <v>100</v>
      </c>
      <c r="N1757" s="6" t="s">
        <v>173</v>
      </c>
    </row>
    <row r="1758" spans="1:14" x14ac:dyDescent="0.2">
      <c r="A1758" s="5" t="str">
        <f t="shared" si="28"/>
        <v>UpperGI - Small Intestine22001-20055</v>
      </c>
      <c r="B1758" s="3" t="s">
        <v>47</v>
      </c>
      <c r="C1758" s="3">
        <v>2</v>
      </c>
      <c r="D1758" s="3" t="s">
        <v>128</v>
      </c>
      <c r="E1758" s="3">
        <v>5</v>
      </c>
      <c r="F1758" s="3">
        <v>287</v>
      </c>
      <c r="G1758" s="3">
        <v>1.1177800560930899</v>
      </c>
      <c r="H1758" s="3">
        <v>0.95392074749297895</v>
      </c>
      <c r="I1758" s="3">
        <v>0.84355675127352203</v>
      </c>
      <c r="J1758" s="3">
        <v>1.0642847437124401</v>
      </c>
      <c r="K1758" s="3">
        <v>1.2563991869825399</v>
      </c>
      <c r="L1758" s="3">
        <v>11.697762797119999</v>
      </c>
      <c r="M1758" s="6" t="s">
        <v>100</v>
      </c>
      <c r="N1758" s="6" t="s">
        <v>173</v>
      </c>
    </row>
    <row r="1759" spans="1:14" x14ac:dyDescent="0.2">
      <c r="A1759" s="5" t="str">
        <f t="shared" si="28"/>
        <v>UpperGI - Small Intestine22001-20056</v>
      </c>
      <c r="B1759" s="3" t="s">
        <v>47</v>
      </c>
      <c r="C1759" s="3">
        <v>2</v>
      </c>
      <c r="D1759" s="3" t="s">
        <v>128</v>
      </c>
      <c r="E1759" s="3">
        <v>6</v>
      </c>
      <c r="F1759" s="3">
        <v>1536</v>
      </c>
      <c r="G1759" s="3">
        <v>1.2061120103032099</v>
      </c>
      <c r="H1759" s="3">
        <v>0.86726716531390402</v>
      </c>
      <c r="I1759" s="3">
        <v>0.82389477395608601</v>
      </c>
      <c r="J1759" s="3">
        <v>0.91063955667172203</v>
      </c>
      <c r="K1759" s="3">
        <v>0</v>
      </c>
      <c r="L1759" s="3">
        <v>38.500578337157997</v>
      </c>
      <c r="M1759" s="6" t="s">
        <v>100</v>
      </c>
      <c r="N1759" s="6" t="s">
        <v>173</v>
      </c>
    </row>
    <row r="1760" spans="1:14" x14ac:dyDescent="0.2">
      <c r="A1760" s="5" t="str">
        <f t="shared" si="28"/>
        <v>UpperGI - Small Intestine22006-20101</v>
      </c>
      <c r="B1760" s="3" t="s">
        <v>48</v>
      </c>
      <c r="C1760" s="3">
        <v>2</v>
      </c>
      <c r="D1760" s="3" t="s">
        <v>128</v>
      </c>
      <c r="E1760" s="3">
        <v>1</v>
      </c>
      <c r="F1760" s="3">
        <v>400</v>
      </c>
      <c r="G1760" s="3">
        <v>1.54321237711882</v>
      </c>
      <c r="H1760" s="3">
        <v>1.0692326598603299</v>
      </c>
      <c r="I1760" s="3">
        <v>0.96444785919401799</v>
      </c>
      <c r="J1760" s="3">
        <v>1.17401746052664</v>
      </c>
      <c r="K1760" s="3">
        <v>1</v>
      </c>
      <c r="L1760" s="3">
        <v>0</v>
      </c>
      <c r="M1760" s="6" t="s">
        <v>100</v>
      </c>
      <c r="N1760" s="6" t="s">
        <v>173</v>
      </c>
    </row>
    <row r="1761" spans="1:14" x14ac:dyDescent="0.2">
      <c r="A1761" s="5" t="str">
        <f t="shared" si="28"/>
        <v>UpperGI - Small Intestine22006-20102</v>
      </c>
      <c r="B1761" s="3" t="s">
        <v>48</v>
      </c>
      <c r="C1761" s="3">
        <v>2</v>
      </c>
      <c r="D1761" s="3" t="s">
        <v>128</v>
      </c>
      <c r="E1761" s="3">
        <v>2</v>
      </c>
      <c r="F1761" s="3">
        <v>407</v>
      </c>
      <c r="G1761" s="3">
        <v>1.5567338454057</v>
      </c>
      <c r="H1761" s="3">
        <v>0.99280816726730603</v>
      </c>
      <c r="I1761" s="3">
        <v>0.896353286626829</v>
      </c>
      <c r="J1761" s="3">
        <v>1.0892630479077801</v>
      </c>
      <c r="K1761" s="3">
        <v>0.92852398223319799</v>
      </c>
      <c r="L1761" s="3">
        <v>-4.713350172528</v>
      </c>
      <c r="M1761" s="6" t="s">
        <v>100</v>
      </c>
      <c r="N1761" s="6" t="s">
        <v>173</v>
      </c>
    </row>
    <row r="1762" spans="1:14" x14ac:dyDescent="0.2">
      <c r="A1762" s="5" t="str">
        <f t="shared" si="28"/>
        <v>UpperGI - Small Intestine22006-20103</v>
      </c>
      <c r="B1762" s="3" t="s">
        <v>48</v>
      </c>
      <c r="C1762" s="3">
        <v>2</v>
      </c>
      <c r="D1762" s="3" t="s">
        <v>128</v>
      </c>
      <c r="E1762" s="3">
        <v>3</v>
      </c>
      <c r="F1762" s="3">
        <v>422</v>
      </c>
      <c r="G1762" s="3">
        <v>1.61109225564751</v>
      </c>
      <c r="H1762" s="3">
        <v>1.04316793560546</v>
      </c>
      <c r="I1762" s="3">
        <v>0.94363791927338803</v>
      </c>
      <c r="J1762" s="3">
        <v>1.14269795193753</v>
      </c>
      <c r="K1762" s="3">
        <v>0.97562296286547401</v>
      </c>
      <c r="L1762" s="3">
        <v>1.572727165608</v>
      </c>
      <c r="M1762" s="6" t="s">
        <v>100</v>
      </c>
      <c r="N1762" s="6" t="s">
        <v>173</v>
      </c>
    </row>
    <row r="1763" spans="1:14" x14ac:dyDescent="0.2">
      <c r="A1763" s="5" t="str">
        <f t="shared" si="28"/>
        <v>UpperGI - Small Intestine22006-20104</v>
      </c>
      <c r="B1763" s="3" t="s">
        <v>48</v>
      </c>
      <c r="C1763" s="3">
        <v>2</v>
      </c>
      <c r="D1763" s="3" t="s">
        <v>128</v>
      </c>
      <c r="E1763" s="3">
        <v>4</v>
      </c>
      <c r="F1763" s="3">
        <v>372</v>
      </c>
      <c r="G1763" s="3">
        <v>1.4184589709217399</v>
      </c>
      <c r="H1763" s="3">
        <v>1.03822052089636</v>
      </c>
      <c r="I1763" s="3">
        <v>0.93271523708891602</v>
      </c>
      <c r="J1763" s="3">
        <v>1.1437258047037999</v>
      </c>
      <c r="K1763" s="3">
        <v>0.97099589254221197</v>
      </c>
      <c r="L1763" s="3">
        <v>-1.6682461179990901E-3</v>
      </c>
      <c r="M1763" s="6" t="s">
        <v>100</v>
      </c>
      <c r="N1763" s="6" t="s">
        <v>173</v>
      </c>
    </row>
    <row r="1764" spans="1:14" x14ac:dyDescent="0.2">
      <c r="A1764" s="5" t="str">
        <f t="shared" si="28"/>
        <v>UpperGI - Small Intestine22006-20105</v>
      </c>
      <c r="B1764" s="3" t="s">
        <v>48</v>
      </c>
      <c r="C1764" s="3">
        <v>2</v>
      </c>
      <c r="D1764" s="3" t="s">
        <v>128</v>
      </c>
      <c r="E1764" s="3">
        <v>5</v>
      </c>
      <c r="F1764" s="3">
        <v>355</v>
      </c>
      <c r="G1764" s="3">
        <v>1.3520516698542699</v>
      </c>
      <c r="H1764" s="3">
        <v>1.2368526025659099</v>
      </c>
      <c r="I1764" s="3">
        <v>1.1081877750707501</v>
      </c>
      <c r="J1764" s="3">
        <v>1.36551743006107</v>
      </c>
      <c r="K1764" s="3">
        <v>1.15676657569315</v>
      </c>
      <c r="L1764" s="3">
        <v>8.0971991091919993</v>
      </c>
      <c r="M1764" s="6" t="s">
        <v>100</v>
      </c>
      <c r="N1764" s="6" t="s">
        <v>173</v>
      </c>
    </row>
    <row r="1765" spans="1:14" x14ac:dyDescent="0.2">
      <c r="A1765" s="5" t="str">
        <f t="shared" si="28"/>
        <v>UpperGI - Small Intestine22006-20106</v>
      </c>
      <c r="B1765" s="3" t="s">
        <v>48</v>
      </c>
      <c r="C1765" s="3">
        <v>2</v>
      </c>
      <c r="D1765" s="3" t="s">
        <v>128</v>
      </c>
      <c r="E1765" s="3">
        <v>6</v>
      </c>
      <c r="F1765" s="3">
        <v>1956</v>
      </c>
      <c r="G1765" s="3">
        <v>1.4961004211362099</v>
      </c>
      <c r="H1765" s="3">
        <v>1.06636366600084</v>
      </c>
      <c r="I1765" s="3">
        <v>1.0191054867599001</v>
      </c>
      <c r="J1765" s="3">
        <v>1.1136218452417801</v>
      </c>
      <c r="K1765" s="3">
        <v>0</v>
      </c>
      <c r="L1765" s="3">
        <v>4.9549078561539996</v>
      </c>
      <c r="M1765" s="6" t="s">
        <v>100</v>
      </c>
      <c r="N1765" s="6" t="s">
        <v>173</v>
      </c>
    </row>
    <row r="1766" spans="1:14" x14ac:dyDescent="0.2">
      <c r="A1766" s="5" t="str">
        <f t="shared" si="28"/>
        <v>UpperGI - Small Intestine31996-20001</v>
      </c>
      <c r="B1766" s="3" t="s">
        <v>43</v>
      </c>
      <c r="C1766" s="3">
        <v>3</v>
      </c>
      <c r="D1766" s="3" t="s">
        <v>128</v>
      </c>
      <c r="E1766" s="3">
        <v>1</v>
      </c>
      <c r="F1766" s="3">
        <v>544</v>
      </c>
      <c r="G1766" s="3">
        <v>1.13120480652249</v>
      </c>
      <c r="H1766" s="3">
        <v>0.894197368836813</v>
      </c>
      <c r="I1766" s="3">
        <v>0.81905411287591601</v>
      </c>
      <c r="J1766" s="3">
        <v>0.96934062479770999</v>
      </c>
      <c r="K1766" s="3">
        <v>1</v>
      </c>
      <c r="L1766" s="3">
        <v>0</v>
      </c>
      <c r="M1766" s="6" t="s">
        <v>100</v>
      </c>
      <c r="N1766" s="6" t="s">
        <v>173</v>
      </c>
    </row>
    <row r="1767" spans="1:14" x14ac:dyDescent="0.2">
      <c r="A1767" s="5" t="str">
        <f t="shared" si="28"/>
        <v>UpperGI - Small Intestine31996-20002</v>
      </c>
      <c r="B1767" s="3" t="s">
        <v>43</v>
      </c>
      <c r="C1767" s="3">
        <v>3</v>
      </c>
      <c r="D1767" s="3" t="s">
        <v>128</v>
      </c>
      <c r="E1767" s="3">
        <v>2</v>
      </c>
      <c r="F1767" s="3">
        <v>648</v>
      </c>
      <c r="G1767" s="3">
        <v>1.3367371171135201</v>
      </c>
      <c r="H1767" s="3">
        <v>1.0144862462481901</v>
      </c>
      <c r="I1767" s="3">
        <v>0.93637479046377503</v>
      </c>
      <c r="J1767" s="3">
        <v>1.0925977020326001</v>
      </c>
      <c r="K1767" s="3">
        <v>1.1345216186084901</v>
      </c>
      <c r="L1767" s="3">
        <v>15.582001377201999</v>
      </c>
      <c r="M1767" s="6" t="s">
        <v>100</v>
      </c>
      <c r="N1767" s="6" t="s">
        <v>173</v>
      </c>
    </row>
    <row r="1768" spans="1:14" x14ac:dyDescent="0.2">
      <c r="A1768" s="5" t="str">
        <f t="shared" si="28"/>
        <v>UpperGI - Small Intestine31996-20003</v>
      </c>
      <c r="B1768" s="3" t="s">
        <v>43</v>
      </c>
      <c r="C1768" s="3">
        <v>3</v>
      </c>
      <c r="D1768" s="3" t="s">
        <v>128</v>
      </c>
      <c r="E1768" s="3">
        <v>3</v>
      </c>
      <c r="F1768" s="3">
        <v>612</v>
      </c>
      <c r="G1768" s="3">
        <v>1.25767461512228</v>
      </c>
      <c r="H1768" s="3">
        <v>0.97793295400383795</v>
      </c>
      <c r="I1768" s="3">
        <v>0.90045298445780797</v>
      </c>
      <c r="J1768" s="3">
        <v>1.0554129235498699</v>
      </c>
      <c r="K1768" s="3">
        <v>1.0936432918338299</v>
      </c>
      <c r="L1768" s="3">
        <v>9.5658451936559992</v>
      </c>
      <c r="M1768" s="6" t="s">
        <v>100</v>
      </c>
      <c r="N1768" s="6" t="s">
        <v>173</v>
      </c>
    </row>
    <row r="1769" spans="1:14" x14ac:dyDescent="0.2">
      <c r="A1769" s="5" t="str">
        <f t="shared" si="28"/>
        <v>UpperGI - Small Intestine31996-20004</v>
      </c>
      <c r="B1769" s="3" t="s">
        <v>43</v>
      </c>
      <c r="C1769" s="3">
        <v>3</v>
      </c>
      <c r="D1769" s="3" t="s">
        <v>128</v>
      </c>
      <c r="E1769" s="3">
        <v>4</v>
      </c>
      <c r="F1769" s="3">
        <v>548</v>
      </c>
      <c r="G1769" s="3">
        <v>1.1184669361477999</v>
      </c>
      <c r="H1769" s="3">
        <v>0.89933945144878102</v>
      </c>
      <c r="I1769" s="3">
        <v>0.82404041182003895</v>
      </c>
      <c r="J1769" s="3">
        <v>0.97463849107752298</v>
      </c>
      <c r="K1769" s="3">
        <v>1.0057505007184899</v>
      </c>
      <c r="L1769" s="3">
        <v>2.508251737438</v>
      </c>
      <c r="M1769" s="6" t="s">
        <v>100</v>
      </c>
      <c r="N1769" s="6" t="s">
        <v>173</v>
      </c>
    </row>
    <row r="1770" spans="1:14" x14ac:dyDescent="0.2">
      <c r="A1770" s="5" t="str">
        <f t="shared" si="28"/>
        <v>UpperGI - Small Intestine31996-20005</v>
      </c>
      <c r="B1770" s="3" t="s">
        <v>43</v>
      </c>
      <c r="C1770" s="3">
        <v>3</v>
      </c>
      <c r="D1770" s="3" t="s">
        <v>128</v>
      </c>
      <c r="E1770" s="3">
        <v>5</v>
      </c>
      <c r="F1770" s="3">
        <v>560</v>
      </c>
      <c r="G1770" s="3">
        <v>1.11968339832229</v>
      </c>
      <c r="H1770" s="3">
        <v>1.0199552942429</v>
      </c>
      <c r="I1770" s="3">
        <v>0.935477377699798</v>
      </c>
      <c r="J1770" s="3">
        <v>1.104433210786</v>
      </c>
      <c r="K1770" s="3">
        <v>1.1406377716920399</v>
      </c>
      <c r="L1770" s="3">
        <v>12.66166091301</v>
      </c>
      <c r="M1770" s="6" t="s">
        <v>100</v>
      </c>
      <c r="N1770" s="6" t="s">
        <v>173</v>
      </c>
    </row>
    <row r="1771" spans="1:14" x14ac:dyDescent="0.2">
      <c r="A1771" s="5" t="str">
        <f t="shared" si="28"/>
        <v>UpperGI - Small Intestine31996-20006</v>
      </c>
      <c r="B1771" s="3" t="s">
        <v>43</v>
      </c>
      <c r="C1771" s="3">
        <v>3</v>
      </c>
      <c r="D1771" s="3" t="s">
        <v>128</v>
      </c>
      <c r="E1771" s="3">
        <v>6</v>
      </c>
      <c r="F1771" s="3">
        <v>2912</v>
      </c>
      <c r="G1771" s="3">
        <v>1.19228172657478</v>
      </c>
      <c r="H1771" s="3">
        <v>0.96107582535661495</v>
      </c>
      <c r="I1771" s="3">
        <v>0.92616838221516495</v>
      </c>
      <c r="J1771" s="3">
        <v>0.99598326849806496</v>
      </c>
      <c r="K1771" s="3">
        <v>0</v>
      </c>
      <c r="L1771" s="3">
        <v>40.317759221306005</v>
      </c>
      <c r="M1771" s="6" t="s">
        <v>100</v>
      </c>
      <c r="N1771" s="6" t="s">
        <v>173</v>
      </c>
    </row>
    <row r="1772" spans="1:14" x14ac:dyDescent="0.2">
      <c r="A1772" s="5" t="str">
        <f t="shared" si="28"/>
        <v>UpperGI - Small Intestine32001-20051</v>
      </c>
      <c r="B1772" s="3" t="s">
        <v>47</v>
      </c>
      <c r="C1772" s="3">
        <v>3</v>
      </c>
      <c r="D1772" s="3" t="s">
        <v>128</v>
      </c>
      <c r="E1772" s="3">
        <v>1</v>
      </c>
      <c r="F1772" s="3">
        <v>634</v>
      </c>
      <c r="G1772" s="3">
        <v>1.27357870775674</v>
      </c>
      <c r="H1772" s="3">
        <v>0.96835777262298195</v>
      </c>
      <c r="I1772" s="3">
        <v>0.89297930832457995</v>
      </c>
      <c r="J1772" s="3">
        <v>1.0437362369213801</v>
      </c>
      <c r="K1772" s="3">
        <v>1</v>
      </c>
      <c r="L1772" s="3">
        <v>0</v>
      </c>
      <c r="M1772" s="6" t="s">
        <v>100</v>
      </c>
      <c r="N1772" s="6" t="s">
        <v>173</v>
      </c>
    </row>
    <row r="1773" spans="1:14" x14ac:dyDescent="0.2">
      <c r="A1773" s="5" t="str">
        <f t="shared" si="28"/>
        <v>UpperGI - Small Intestine32001-20052</v>
      </c>
      <c r="B1773" s="3" t="s">
        <v>47</v>
      </c>
      <c r="C1773" s="3">
        <v>3</v>
      </c>
      <c r="D1773" s="3" t="s">
        <v>128</v>
      </c>
      <c r="E1773" s="3">
        <v>2</v>
      </c>
      <c r="F1773" s="3">
        <v>695</v>
      </c>
      <c r="G1773" s="3">
        <v>1.39591437754451</v>
      </c>
      <c r="H1773" s="3">
        <v>0.99941619096624701</v>
      </c>
      <c r="I1773" s="3">
        <v>0.92511255774102097</v>
      </c>
      <c r="J1773" s="3">
        <v>1.0737198241914701</v>
      </c>
      <c r="K1773" s="3">
        <v>1.0320732886349799</v>
      </c>
      <c r="L1773" s="3">
        <v>3.9070330780560001</v>
      </c>
      <c r="M1773" s="6" t="s">
        <v>100</v>
      </c>
      <c r="N1773" s="6" t="s">
        <v>173</v>
      </c>
    </row>
    <row r="1774" spans="1:14" x14ac:dyDescent="0.2">
      <c r="A1774" s="5" t="str">
        <f t="shared" si="28"/>
        <v>UpperGI - Small Intestine32001-20053</v>
      </c>
      <c r="B1774" s="3" t="s">
        <v>47</v>
      </c>
      <c r="C1774" s="3">
        <v>3</v>
      </c>
      <c r="D1774" s="3" t="s">
        <v>128</v>
      </c>
      <c r="E1774" s="3">
        <v>3</v>
      </c>
      <c r="F1774" s="3">
        <v>706</v>
      </c>
      <c r="G1774" s="3">
        <v>1.4165898644881301</v>
      </c>
      <c r="H1774" s="3">
        <v>1.0568512485475801</v>
      </c>
      <c r="I1774" s="3">
        <v>0.97889201052704899</v>
      </c>
      <c r="J1774" s="3">
        <v>1.1348104865681099</v>
      </c>
      <c r="K1774" s="3">
        <v>1.0913851041696001</v>
      </c>
      <c r="L1774" s="3">
        <v>8.6923869926900004</v>
      </c>
      <c r="M1774" s="6" t="s">
        <v>100</v>
      </c>
      <c r="N1774" s="6" t="s">
        <v>173</v>
      </c>
    </row>
    <row r="1775" spans="1:14" x14ac:dyDescent="0.2">
      <c r="A1775" s="5" t="str">
        <f t="shared" si="28"/>
        <v>UpperGI - Small Intestine32001-20054</v>
      </c>
      <c r="B1775" s="3" t="s">
        <v>47</v>
      </c>
      <c r="C1775" s="3">
        <v>3</v>
      </c>
      <c r="D1775" s="3" t="s">
        <v>128</v>
      </c>
      <c r="E1775" s="3">
        <v>4</v>
      </c>
      <c r="F1775" s="3">
        <v>658</v>
      </c>
      <c r="G1775" s="3">
        <v>1.31609054702964</v>
      </c>
      <c r="H1775" s="3">
        <v>1.05115840063148</v>
      </c>
      <c r="I1775" s="3">
        <v>0.97084069571345499</v>
      </c>
      <c r="J1775" s="3">
        <v>1.1314761055495099</v>
      </c>
      <c r="K1775" s="3">
        <v>1.0855062357626499</v>
      </c>
      <c r="L1775" s="3">
        <v>8.0519055372700006</v>
      </c>
      <c r="M1775" s="6" t="s">
        <v>100</v>
      </c>
      <c r="N1775" s="6" t="s">
        <v>173</v>
      </c>
    </row>
    <row r="1776" spans="1:14" x14ac:dyDescent="0.2">
      <c r="A1776" s="5" t="str">
        <f t="shared" si="28"/>
        <v>UpperGI - Small Intestine32001-20055</v>
      </c>
      <c r="B1776" s="3" t="s">
        <v>47</v>
      </c>
      <c r="C1776" s="3">
        <v>3</v>
      </c>
      <c r="D1776" s="3" t="s">
        <v>128</v>
      </c>
      <c r="E1776" s="3">
        <v>5</v>
      </c>
      <c r="F1776" s="3">
        <v>620</v>
      </c>
      <c r="G1776" s="3">
        <v>1.2368926041862101</v>
      </c>
      <c r="H1776" s="3">
        <v>1.15603333983134</v>
      </c>
      <c r="I1776" s="3">
        <v>1.0650356041373299</v>
      </c>
      <c r="J1776" s="3">
        <v>1.24703107552535</v>
      </c>
      <c r="K1776" s="3">
        <v>1.19380808675703</v>
      </c>
      <c r="L1776" s="3">
        <v>19.019717317546</v>
      </c>
      <c r="M1776" s="6" t="s">
        <v>100</v>
      </c>
      <c r="N1776" s="6" t="s">
        <v>173</v>
      </c>
    </row>
    <row r="1777" spans="1:14" x14ac:dyDescent="0.2">
      <c r="A1777" s="5" t="str">
        <f t="shared" si="28"/>
        <v>UpperGI - Small Intestine32001-20056</v>
      </c>
      <c r="B1777" s="3" t="s">
        <v>47</v>
      </c>
      <c r="C1777" s="3">
        <v>3</v>
      </c>
      <c r="D1777" s="3" t="s">
        <v>128</v>
      </c>
      <c r="E1777" s="3">
        <v>6</v>
      </c>
      <c r="F1777" s="3">
        <v>3313</v>
      </c>
      <c r="G1777" s="3">
        <v>1.32769976124568</v>
      </c>
      <c r="H1777" s="3">
        <v>1.04095868021271</v>
      </c>
      <c r="I1777" s="3">
        <v>1.00551173251976</v>
      </c>
      <c r="J1777" s="3">
        <v>1.07640562790566</v>
      </c>
      <c r="K1777" s="3">
        <v>0</v>
      </c>
      <c r="L1777" s="3">
        <v>39.671042925562006</v>
      </c>
      <c r="M1777" s="6" t="s">
        <v>100</v>
      </c>
      <c r="N1777" s="6" t="s">
        <v>173</v>
      </c>
    </row>
    <row r="1778" spans="1:14" x14ac:dyDescent="0.2">
      <c r="A1778" s="5" t="str">
        <f t="shared" si="28"/>
        <v>UpperGI - Small Intestine32006-20101</v>
      </c>
      <c r="B1778" s="3" t="s">
        <v>48</v>
      </c>
      <c r="C1778" s="3">
        <v>3</v>
      </c>
      <c r="D1778" s="3" t="s">
        <v>128</v>
      </c>
      <c r="E1778" s="3">
        <v>1</v>
      </c>
      <c r="F1778" s="3">
        <v>940</v>
      </c>
      <c r="G1778" s="3">
        <v>1.8265382483327199</v>
      </c>
      <c r="H1778" s="3">
        <v>1.3263215785251501</v>
      </c>
      <c r="I1778" s="3">
        <v>1.2415322921674401</v>
      </c>
      <c r="J1778" s="3">
        <v>1.4111108648828601</v>
      </c>
      <c r="K1778" s="3">
        <v>1</v>
      </c>
      <c r="L1778" s="3">
        <v>0</v>
      </c>
      <c r="M1778" s="6" t="s">
        <v>100</v>
      </c>
      <c r="N1778" s="6" t="s">
        <v>173</v>
      </c>
    </row>
    <row r="1779" spans="1:14" x14ac:dyDescent="0.2">
      <c r="A1779" s="5" t="str">
        <f t="shared" si="28"/>
        <v>UpperGI - Small Intestine32006-20102</v>
      </c>
      <c r="B1779" s="3" t="s">
        <v>48</v>
      </c>
      <c r="C1779" s="3">
        <v>3</v>
      </c>
      <c r="D1779" s="3" t="s">
        <v>128</v>
      </c>
      <c r="E1779" s="3">
        <v>2</v>
      </c>
      <c r="F1779" s="3">
        <v>910</v>
      </c>
      <c r="G1779" s="3">
        <v>1.7677251500531499</v>
      </c>
      <c r="H1779" s="3">
        <v>1.2183930544944099</v>
      </c>
      <c r="I1779" s="3">
        <v>1.13922995501862</v>
      </c>
      <c r="J1779" s="3">
        <v>1.2975561539702001</v>
      </c>
      <c r="K1779" s="3">
        <v>0.91862567436265696</v>
      </c>
      <c r="L1779" s="3">
        <v>-17.001513414173999</v>
      </c>
      <c r="M1779" s="6" t="s">
        <v>100</v>
      </c>
      <c r="N1779" s="6" t="s">
        <v>173</v>
      </c>
    </row>
    <row r="1780" spans="1:14" x14ac:dyDescent="0.2">
      <c r="A1780" s="5" t="str">
        <f t="shared" si="28"/>
        <v>UpperGI - Small Intestine32006-20103</v>
      </c>
      <c r="B1780" s="3" t="s">
        <v>48</v>
      </c>
      <c r="C1780" s="3">
        <v>3</v>
      </c>
      <c r="D1780" s="3" t="s">
        <v>128</v>
      </c>
      <c r="E1780" s="3">
        <v>3</v>
      </c>
      <c r="F1780" s="3">
        <v>920</v>
      </c>
      <c r="G1780" s="3">
        <v>1.7874895973448499</v>
      </c>
      <c r="H1780" s="3">
        <v>1.27559974569734</v>
      </c>
      <c r="I1780" s="3">
        <v>1.19317140040756</v>
      </c>
      <c r="J1780" s="3">
        <v>1.3580280909871201</v>
      </c>
      <c r="K1780" s="3">
        <v>0.96175751518405395</v>
      </c>
      <c r="L1780" s="3">
        <v>-5.4734644048360002</v>
      </c>
      <c r="M1780" s="6" t="s">
        <v>100</v>
      </c>
      <c r="N1780" s="6" t="s">
        <v>173</v>
      </c>
    </row>
    <row r="1781" spans="1:14" x14ac:dyDescent="0.2">
      <c r="A1781" s="5" t="str">
        <f t="shared" si="28"/>
        <v>UpperGI - Small Intestine32006-20104</v>
      </c>
      <c r="B1781" s="3" t="s">
        <v>48</v>
      </c>
      <c r="C1781" s="3">
        <v>3</v>
      </c>
      <c r="D1781" s="3" t="s">
        <v>128</v>
      </c>
      <c r="E1781" s="3">
        <v>4</v>
      </c>
      <c r="F1781" s="3">
        <v>850</v>
      </c>
      <c r="G1781" s="3">
        <v>1.6508392934943901</v>
      </c>
      <c r="H1781" s="3">
        <v>1.3470382609841201</v>
      </c>
      <c r="I1781" s="3">
        <v>1.25648031987461</v>
      </c>
      <c r="J1781" s="3">
        <v>1.4375962020936299</v>
      </c>
      <c r="K1781" s="3">
        <v>1.0156196527255501</v>
      </c>
      <c r="L1781" s="3">
        <v>-0.82011071868399599</v>
      </c>
      <c r="M1781" s="6" t="s">
        <v>100</v>
      </c>
      <c r="N1781" s="6" t="s">
        <v>173</v>
      </c>
    </row>
    <row r="1782" spans="1:14" x14ac:dyDescent="0.2">
      <c r="A1782" s="5" t="str">
        <f t="shared" si="28"/>
        <v>UpperGI - Small Intestine32006-20105</v>
      </c>
      <c r="B1782" s="3" t="s">
        <v>48</v>
      </c>
      <c r="C1782" s="3">
        <v>3</v>
      </c>
      <c r="D1782" s="3" t="s">
        <v>128</v>
      </c>
      <c r="E1782" s="3">
        <v>5</v>
      </c>
      <c r="F1782" s="3">
        <v>743</v>
      </c>
      <c r="G1782" s="3">
        <v>1.44331676445834</v>
      </c>
      <c r="H1782" s="3">
        <v>1.4101784697562101</v>
      </c>
      <c r="I1782" s="3">
        <v>1.3087789859433601</v>
      </c>
      <c r="J1782" s="3">
        <v>1.5115779535690601</v>
      </c>
      <c r="K1782" s="3">
        <v>1.06322515790198</v>
      </c>
      <c r="L1782" s="3">
        <v>5.3634845390340002</v>
      </c>
      <c r="M1782" s="6" t="s">
        <v>100</v>
      </c>
      <c r="N1782" s="6" t="s">
        <v>173</v>
      </c>
    </row>
    <row r="1783" spans="1:14" x14ac:dyDescent="0.2">
      <c r="A1783" s="5" t="str">
        <f t="shared" si="28"/>
        <v>UpperGI - Small Intestine32006-20106</v>
      </c>
      <c r="B1783" s="3" t="s">
        <v>48</v>
      </c>
      <c r="C1783" s="3">
        <v>3</v>
      </c>
      <c r="D1783" s="3" t="s">
        <v>128</v>
      </c>
      <c r="E1783" s="3">
        <v>6</v>
      </c>
      <c r="F1783" s="3">
        <v>4363</v>
      </c>
      <c r="G1783" s="3">
        <v>1.6951687488620399</v>
      </c>
      <c r="H1783" s="3">
        <v>1.3072153322698099</v>
      </c>
      <c r="I1783" s="3">
        <v>1.2684261523454201</v>
      </c>
      <c r="J1783" s="3">
        <v>1.3460045121941999</v>
      </c>
      <c r="K1783" s="3">
        <v>0</v>
      </c>
      <c r="L1783" s="3">
        <v>-17.931603998659995</v>
      </c>
      <c r="M1783" s="6" t="s">
        <v>100</v>
      </c>
      <c r="N1783" s="6" t="s">
        <v>173</v>
      </c>
    </row>
    <row r="1784" spans="1:14" x14ac:dyDescent="0.2">
      <c r="A1784" s="5" t="str">
        <f t="shared" si="28"/>
        <v>UpperGI - Stomach11996-20001</v>
      </c>
      <c r="B1784" s="3" t="s">
        <v>43</v>
      </c>
      <c r="C1784" s="3">
        <v>1</v>
      </c>
      <c r="D1784" s="3" t="s">
        <v>127</v>
      </c>
      <c r="E1784" s="3">
        <v>1</v>
      </c>
      <c r="F1784" s="3">
        <v>3823</v>
      </c>
      <c r="G1784" s="3">
        <v>16.212526502794798</v>
      </c>
      <c r="H1784" s="3">
        <v>13.7190838518279</v>
      </c>
      <c r="I1784" s="3">
        <v>13.284194240946</v>
      </c>
      <c r="J1784" s="3">
        <v>14.1539734627098</v>
      </c>
      <c r="K1784" s="3">
        <v>1</v>
      </c>
      <c r="L1784" s="3">
        <v>0</v>
      </c>
      <c r="M1784" s="6" t="s">
        <v>100</v>
      </c>
      <c r="N1784" s="6" t="s">
        <v>173</v>
      </c>
    </row>
    <row r="1785" spans="1:14" x14ac:dyDescent="0.2">
      <c r="A1785" s="5" t="str">
        <f t="shared" si="28"/>
        <v>UpperGI - Stomach11996-20002</v>
      </c>
      <c r="B1785" s="3" t="s">
        <v>43</v>
      </c>
      <c r="C1785" s="3">
        <v>1</v>
      </c>
      <c r="D1785" s="3" t="s">
        <v>127</v>
      </c>
      <c r="E1785" s="3">
        <v>2</v>
      </c>
      <c r="F1785" s="3">
        <v>4677</v>
      </c>
      <c r="G1785" s="3">
        <v>19.7898945359835</v>
      </c>
      <c r="H1785" s="3">
        <v>15.8824241523479</v>
      </c>
      <c r="I1785" s="3">
        <v>15.4272378586014</v>
      </c>
      <c r="J1785" s="3">
        <v>16.337610446094398</v>
      </c>
      <c r="K1785" s="3">
        <v>1.15768839405641</v>
      </c>
      <c r="L1785" s="3">
        <v>131.79037044986799</v>
      </c>
      <c r="M1785" s="6" t="s">
        <v>100</v>
      </c>
      <c r="N1785" s="6" t="s">
        <v>173</v>
      </c>
    </row>
    <row r="1786" spans="1:14" x14ac:dyDescent="0.2">
      <c r="A1786" s="5" t="str">
        <f t="shared" si="28"/>
        <v>UpperGI - Stomach11996-20003</v>
      </c>
      <c r="B1786" s="3" t="s">
        <v>43</v>
      </c>
      <c r="C1786" s="3">
        <v>1</v>
      </c>
      <c r="D1786" s="3" t="s">
        <v>127</v>
      </c>
      <c r="E1786" s="3">
        <v>3</v>
      </c>
      <c r="F1786" s="3">
        <v>5458</v>
      </c>
      <c r="G1786" s="3">
        <v>23.050815560913801</v>
      </c>
      <c r="H1786" s="3">
        <v>18.797833104155899</v>
      </c>
      <c r="I1786" s="3">
        <v>18.299124231299299</v>
      </c>
      <c r="J1786" s="3">
        <v>19.296541977012499</v>
      </c>
      <c r="K1786" s="3">
        <v>1.37019594800795</v>
      </c>
      <c r="L1786" s="3">
        <v>301.99485244661599</v>
      </c>
      <c r="M1786" s="6" t="s">
        <v>100</v>
      </c>
      <c r="N1786" s="6" t="s">
        <v>173</v>
      </c>
    </row>
    <row r="1787" spans="1:14" x14ac:dyDescent="0.2">
      <c r="A1787" s="5" t="str">
        <f t="shared" si="28"/>
        <v>UpperGI - Stomach11996-20004</v>
      </c>
      <c r="B1787" s="3" t="s">
        <v>43</v>
      </c>
      <c r="C1787" s="3">
        <v>1</v>
      </c>
      <c r="D1787" s="3" t="s">
        <v>127</v>
      </c>
      <c r="E1787" s="3">
        <v>4</v>
      </c>
      <c r="F1787" s="3">
        <v>5885</v>
      </c>
      <c r="G1787" s="3">
        <v>24.719415729621598</v>
      </c>
      <c r="H1787" s="3">
        <v>21.5972965902581</v>
      </c>
      <c r="I1787" s="3">
        <v>21.045495911768299</v>
      </c>
      <c r="J1787" s="3">
        <v>22.149097268747902</v>
      </c>
      <c r="K1787" s="3">
        <v>1.5742521019273801</v>
      </c>
      <c r="L1787" s="3">
        <v>437.04527836667199</v>
      </c>
      <c r="M1787" s="6" t="s">
        <v>100</v>
      </c>
      <c r="N1787" s="6" t="s">
        <v>173</v>
      </c>
    </row>
    <row r="1788" spans="1:14" x14ac:dyDescent="0.2">
      <c r="A1788" s="5" t="str">
        <f t="shared" si="28"/>
        <v>UpperGI - Stomach11996-20005</v>
      </c>
      <c r="B1788" s="3" t="s">
        <v>43</v>
      </c>
      <c r="C1788" s="3">
        <v>1</v>
      </c>
      <c r="D1788" s="3" t="s">
        <v>127</v>
      </c>
      <c r="E1788" s="3">
        <v>5</v>
      </c>
      <c r="F1788" s="3">
        <v>6370</v>
      </c>
      <c r="G1788" s="3">
        <v>26.1506555275548</v>
      </c>
      <c r="H1788" s="3">
        <v>25.623250348265099</v>
      </c>
      <c r="I1788" s="3">
        <v>24.9940041867027</v>
      </c>
      <c r="J1788" s="3">
        <v>26.252496509827498</v>
      </c>
      <c r="K1788" s="3">
        <v>1.86770856020761</v>
      </c>
      <c r="L1788" s="3">
        <v>595.78359058955004</v>
      </c>
      <c r="M1788" s="6" t="s">
        <v>100</v>
      </c>
      <c r="N1788" s="6" t="s">
        <v>173</v>
      </c>
    </row>
    <row r="1789" spans="1:14" x14ac:dyDescent="0.2">
      <c r="A1789" s="5" t="str">
        <f t="shared" si="28"/>
        <v>UpperGI - Stomach11996-20006</v>
      </c>
      <c r="B1789" s="3" t="s">
        <v>43</v>
      </c>
      <c r="C1789" s="3">
        <v>1</v>
      </c>
      <c r="D1789" s="3" t="s">
        <v>127</v>
      </c>
      <c r="E1789" s="3">
        <v>6</v>
      </c>
      <c r="F1789" s="3">
        <v>26213</v>
      </c>
      <c r="G1789" s="3">
        <v>22.017004185977399</v>
      </c>
      <c r="H1789" s="3">
        <v>18.935999273503501</v>
      </c>
      <c r="I1789" s="3">
        <v>18.7067616297489</v>
      </c>
      <c r="J1789" s="3">
        <v>19.165236917258099</v>
      </c>
      <c r="K1789" s="3">
        <v>0</v>
      </c>
      <c r="L1789" s="3">
        <v>1466.6140918527062</v>
      </c>
      <c r="M1789" s="6" t="s">
        <v>100</v>
      </c>
      <c r="N1789" s="6" t="s">
        <v>173</v>
      </c>
    </row>
    <row r="1790" spans="1:14" x14ac:dyDescent="0.2">
      <c r="A1790" s="5" t="str">
        <f t="shared" si="28"/>
        <v>UpperGI - Stomach12001-20051</v>
      </c>
      <c r="B1790" s="3" t="s">
        <v>47</v>
      </c>
      <c r="C1790" s="3">
        <v>1</v>
      </c>
      <c r="D1790" s="3" t="s">
        <v>127</v>
      </c>
      <c r="E1790" s="3">
        <v>1</v>
      </c>
      <c r="F1790" s="3">
        <v>3548</v>
      </c>
      <c r="G1790" s="3">
        <v>14.409581803313699</v>
      </c>
      <c r="H1790" s="3">
        <v>11.453227004509801</v>
      </c>
      <c r="I1790" s="3">
        <v>11.0763565127461</v>
      </c>
      <c r="J1790" s="3">
        <v>11.830097496273501</v>
      </c>
      <c r="K1790" s="3">
        <v>1</v>
      </c>
      <c r="L1790" s="3">
        <v>0</v>
      </c>
      <c r="M1790" s="6" t="s">
        <v>100</v>
      </c>
      <c r="N1790" s="6" t="s">
        <v>173</v>
      </c>
    </row>
    <row r="1791" spans="1:14" x14ac:dyDescent="0.2">
      <c r="A1791" s="5" t="str">
        <f t="shared" si="28"/>
        <v>UpperGI - Stomach12001-20052</v>
      </c>
      <c r="B1791" s="3" t="s">
        <v>47</v>
      </c>
      <c r="C1791" s="3">
        <v>1</v>
      </c>
      <c r="D1791" s="3" t="s">
        <v>127</v>
      </c>
      <c r="E1791" s="3">
        <v>2</v>
      </c>
      <c r="F1791" s="3">
        <v>4265</v>
      </c>
      <c r="G1791" s="3">
        <v>17.474047556859801</v>
      </c>
      <c r="H1791" s="3">
        <v>12.9634752366452</v>
      </c>
      <c r="I1791" s="3">
        <v>12.574413970312801</v>
      </c>
      <c r="J1791" s="3">
        <v>13.3525365029776</v>
      </c>
      <c r="K1791" s="3">
        <v>1.1318622455959999</v>
      </c>
      <c r="L1791" s="3">
        <v>97.647965320294006</v>
      </c>
      <c r="M1791" s="6" t="s">
        <v>100</v>
      </c>
      <c r="N1791" s="6" t="s">
        <v>173</v>
      </c>
    </row>
    <row r="1792" spans="1:14" x14ac:dyDescent="0.2">
      <c r="A1792" s="5" t="str">
        <f t="shared" si="28"/>
        <v>UpperGI - Stomach12001-20053</v>
      </c>
      <c r="B1792" s="3" t="s">
        <v>47</v>
      </c>
      <c r="C1792" s="3">
        <v>1</v>
      </c>
      <c r="D1792" s="3" t="s">
        <v>127</v>
      </c>
      <c r="E1792" s="3">
        <v>3</v>
      </c>
      <c r="F1792" s="3">
        <v>4611</v>
      </c>
      <c r="G1792" s="3">
        <v>18.949371397446502</v>
      </c>
      <c r="H1792" s="3">
        <v>14.5211856717141</v>
      </c>
      <c r="I1792" s="3">
        <v>14.102044243691701</v>
      </c>
      <c r="J1792" s="3">
        <v>14.9403270997365</v>
      </c>
      <c r="K1792" s="3">
        <v>1.26786849383115</v>
      </c>
      <c r="L1792" s="3">
        <v>189.62351435804601</v>
      </c>
      <c r="M1792" s="6" t="s">
        <v>100</v>
      </c>
      <c r="N1792" s="6" t="s">
        <v>173</v>
      </c>
    </row>
    <row r="1793" spans="1:14" x14ac:dyDescent="0.2">
      <c r="A1793" s="5" t="str">
        <f t="shared" si="28"/>
        <v>UpperGI - Stomach12001-20054</v>
      </c>
      <c r="B1793" s="3" t="s">
        <v>47</v>
      </c>
      <c r="C1793" s="3">
        <v>1</v>
      </c>
      <c r="D1793" s="3" t="s">
        <v>127</v>
      </c>
      <c r="E1793" s="3">
        <v>4</v>
      </c>
      <c r="F1793" s="3">
        <v>5039</v>
      </c>
      <c r="G1793" s="3">
        <v>20.6814426592945</v>
      </c>
      <c r="H1793" s="3">
        <v>17.4843676972108</v>
      </c>
      <c r="I1793" s="3">
        <v>17.001604868512999</v>
      </c>
      <c r="J1793" s="3">
        <v>17.967130525908601</v>
      </c>
      <c r="K1793" s="3">
        <v>1.5265887675435299</v>
      </c>
      <c r="L1793" s="3">
        <v>343.9092399196</v>
      </c>
      <c r="M1793" s="6" t="s">
        <v>100</v>
      </c>
      <c r="N1793" s="6" t="s">
        <v>173</v>
      </c>
    </row>
    <row r="1794" spans="1:14" x14ac:dyDescent="0.2">
      <c r="A1794" s="5" t="str">
        <f t="shared" si="28"/>
        <v>UpperGI - Stomach12001-20055</v>
      </c>
      <c r="B1794" s="3" t="s">
        <v>47</v>
      </c>
      <c r="C1794" s="3">
        <v>1</v>
      </c>
      <c r="D1794" s="3" t="s">
        <v>127</v>
      </c>
      <c r="E1794" s="3">
        <v>5</v>
      </c>
      <c r="F1794" s="3">
        <v>5111</v>
      </c>
      <c r="G1794" s="3">
        <v>20.904124018429499</v>
      </c>
      <c r="H1794" s="3">
        <v>20.8976657661131</v>
      </c>
      <c r="I1794" s="3">
        <v>20.324736628636401</v>
      </c>
      <c r="J1794" s="3">
        <v>21.470594903589799</v>
      </c>
      <c r="K1794" s="3">
        <v>1.82460940989684</v>
      </c>
      <c r="L1794" s="3">
        <v>457.170480568382</v>
      </c>
      <c r="M1794" s="6" t="s">
        <v>100</v>
      </c>
      <c r="N1794" s="6" t="s">
        <v>173</v>
      </c>
    </row>
    <row r="1795" spans="1:14" x14ac:dyDescent="0.2">
      <c r="A1795" s="5" t="str">
        <f t="shared" si="28"/>
        <v>UpperGI - Stomach12001-20056</v>
      </c>
      <c r="B1795" s="3" t="s">
        <v>47</v>
      </c>
      <c r="C1795" s="3">
        <v>1</v>
      </c>
      <c r="D1795" s="3" t="s">
        <v>127</v>
      </c>
      <c r="E1795" s="3">
        <v>6</v>
      </c>
      <c r="F1795" s="3">
        <v>22574</v>
      </c>
      <c r="G1795" s="3">
        <v>18.476328993897798</v>
      </c>
      <c r="H1795" s="3">
        <v>15.152334826400001</v>
      </c>
      <c r="I1795" s="3">
        <v>14.954669101479899</v>
      </c>
      <c r="J1795" s="3">
        <v>15.3500005513201</v>
      </c>
      <c r="K1795" s="3">
        <v>0</v>
      </c>
      <c r="L1795" s="3">
        <v>1088.3512001663221</v>
      </c>
      <c r="M1795" s="6" t="s">
        <v>100</v>
      </c>
      <c r="N1795" s="6" t="s">
        <v>173</v>
      </c>
    </row>
    <row r="1796" spans="1:14" x14ac:dyDescent="0.2">
      <c r="A1796" s="5" t="str">
        <f t="shared" si="28"/>
        <v>UpperGI - Stomach12006-20101</v>
      </c>
      <c r="B1796" s="3" t="s">
        <v>48</v>
      </c>
      <c r="C1796" s="3">
        <v>1</v>
      </c>
      <c r="D1796" s="3" t="s">
        <v>127</v>
      </c>
      <c r="E1796" s="3">
        <v>1</v>
      </c>
      <c r="F1796" s="3">
        <v>3357</v>
      </c>
      <c r="G1796" s="3">
        <v>13.1422794843341</v>
      </c>
      <c r="H1796" s="3">
        <v>9.4647183995732593</v>
      </c>
      <c r="I1796" s="3">
        <v>9.1445428985376793</v>
      </c>
      <c r="J1796" s="3">
        <v>9.7848939006088393</v>
      </c>
      <c r="K1796" s="3">
        <v>1</v>
      </c>
      <c r="L1796" s="3">
        <v>0</v>
      </c>
      <c r="M1796" s="6" t="s">
        <v>100</v>
      </c>
      <c r="N1796" s="6" t="s">
        <v>173</v>
      </c>
    </row>
    <row r="1797" spans="1:14" x14ac:dyDescent="0.2">
      <c r="A1797" s="5" t="str">
        <f t="shared" si="28"/>
        <v>UpperGI - Stomach12006-20102</v>
      </c>
      <c r="B1797" s="3" t="s">
        <v>48</v>
      </c>
      <c r="C1797" s="3">
        <v>1</v>
      </c>
      <c r="D1797" s="3" t="s">
        <v>127</v>
      </c>
      <c r="E1797" s="3">
        <v>2</v>
      </c>
      <c r="F1797" s="3">
        <v>3975</v>
      </c>
      <c r="G1797" s="3">
        <v>15.690309061194901</v>
      </c>
      <c r="H1797" s="3">
        <v>10.685106718703301</v>
      </c>
      <c r="I1797" s="3">
        <v>10.3529321582914</v>
      </c>
      <c r="J1797" s="3">
        <v>11.017281279115201</v>
      </c>
      <c r="K1797" s="3">
        <v>1.1289407954477599</v>
      </c>
      <c r="L1797" s="3">
        <v>89.806234221436</v>
      </c>
      <c r="M1797" s="6" t="s">
        <v>100</v>
      </c>
      <c r="N1797" s="6" t="s">
        <v>173</v>
      </c>
    </row>
    <row r="1798" spans="1:14" x14ac:dyDescent="0.2">
      <c r="A1798" s="5" t="str">
        <f t="shared" si="28"/>
        <v>UpperGI - Stomach12006-20103</v>
      </c>
      <c r="B1798" s="3" t="s">
        <v>48</v>
      </c>
      <c r="C1798" s="3">
        <v>1</v>
      </c>
      <c r="D1798" s="3" t="s">
        <v>127</v>
      </c>
      <c r="E1798" s="3">
        <v>3</v>
      </c>
      <c r="F1798" s="3">
        <v>4159</v>
      </c>
      <c r="G1798" s="3">
        <v>16.4547209718089</v>
      </c>
      <c r="H1798" s="3">
        <v>11.915817535456799</v>
      </c>
      <c r="I1798" s="3">
        <v>11.5536700654717</v>
      </c>
      <c r="J1798" s="3">
        <v>12.277965005441899</v>
      </c>
      <c r="K1798" s="3">
        <v>1.2589722200286499</v>
      </c>
      <c r="L1798" s="3">
        <v>168.98316955949801</v>
      </c>
      <c r="M1798" s="6" t="s">
        <v>100</v>
      </c>
      <c r="N1798" s="6" t="s">
        <v>173</v>
      </c>
    </row>
    <row r="1799" spans="1:14" x14ac:dyDescent="0.2">
      <c r="A1799" s="5" t="str">
        <f t="shared" si="28"/>
        <v>UpperGI - Stomach12006-20104</v>
      </c>
      <c r="B1799" s="3" t="s">
        <v>48</v>
      </c>
      <c r="C1799" s="3">
        <v>1</v>
      </c>
      <c r="D1799" s="3" t="s">
        <v>127</v>
      </c>
      <c r="E1799" s="3">
        <v>4</v>
      </c>
      <c r="F1799" s="3">
        <v>4318</v>
      </c>
      <c r="G1799" s="3">
        <v>17.091975689494799</v>
      </c>
      <c r="H1799" s="3">
        <v>14.1406461885414</v>
      </c>
      <c r="I1799" s="3">
        <v>13.718868105797601</v>
      </c>
      <c r="J1799" s="3">
        <v>14.5624242712853</v>
      </c>
      <c r="K1799" s="3">
        <v>1.4940377084202501</v>
      </c>
      <c r="L1799" s="3">
        <v>281.463549857408</v>
      </c>
      <c r="M1799" s="6" t="s">
        <v>100</v>
      </c>
      <c r="N1799" s="6" t="s">
        <v>173</v>
      </c>
    </row>
    <row r="1800" spans="1:14" x14ac:dyDescent="0.2">
      <c r="A1800" s="5" t="str">
        <f t="shared" si="28"/>
        <v>UpperGI - Stomach12006-20105</v>
      </c>
      <c r="B1800" s="3" t="s">
        <v>48</v>
      </c>
      <c r="C1800" s="3">
        <v>1</v>
      </c>
      <c r="D1800" s="3" t="s">
        <v>127</v>
      </c>
      <c r="E1800" s="3">
        <v>5</v>
      </c>
      <c r="F1800" s="3">
        <v>4426</v>
      </c>
      <c r="G1800" s="3">
        <v>17.547992729278999</v>
      </c>
      <c r="H1800" s="3">
        <v>17.6328379618733</v>
      </c>
      <c r="I1800" s="3">
        <v>17.1133534748042</v>
      </c>
      <c r="J1800" s="3">
        <v>18.1523224489424</v>
      </c>
      <c r="K1800" s="3">
        <v>1.86300714056832</v>
      </c>
      <c r="L1800" s="3">
        <v>403.85066741856599</v>
      </c>
      <c r="M1800" s="6" t="s">
        <v>100</v>
      </c>
      <c r="N1800" s="6" t="s">
        <v>173</v>
      </c>
    </row>
    <row r="1801" spans="1:14" x14ac:dyDescent="0.2">
      <c r="A1801" s="5" t="str">
        <f t="shared" si="28"/>
        <v>UpperGI - Stomach12006-20106</v>
      </c>
      <c r="B1801" s="3" t="s">
        <v>48</v>
      </c>
      <c r="C1801" s="3">
        <v>1</v>
      </c>
      <c r="D1801" s="3" t="s">
        <v>127</v>
      </c>
      <c r="E1801" s="3">
        <v>6</v>
      </c>
      <c r="F1801" s="3">
        <v>20235</v>
      </c>
      <c r="G1801" s="3">
        <v>15.9785381108744</v>
      </c>
      <c r="H1801" s="3">
        <v>12.4108209191428</v>
      </c>
      <c r="I1801" s="3">
        <v>12.2398174283293</v>
      </c>
      <c r="J1801" s="3">
        <v>12.581824409956299</v>
      </c>
      <c r="K1801" s="3">
        <v>0</v>
      </c>
      <c r="L1801" s="3">
        <v>944.10362105690797</v>
      </c>
      <c r="M1801" s="6" t="s">
        <v>100</v>
      </c>
      <c r="N1801" s="6" t="s">
        <v>173</v>
      </c>
    </row>
    <row r="1802" spans="1:14" x14ac:dyDescent="0.2">
      <c r="A1802" s="5" t="str">
        <f t="shared" si="28"/>
        <v>UpperGI - Stomach21996-20001</v>
      </c>
      <c r="B1802" s="3" t="s">
        <v>43</v>
      </c>
      <c r="C1802" s="3">
        <v>2</v>
      </c>
      <c r="D1802" s="3" t="s">
        <v>127</v>
      </c>
      <c r="E1802" s="3">
        <v>1</v>
      </c>
      <c r="F1802" s="3">
        <v>2038</v>
      </c>
      <c r="G1802" s="3">
        <v>8.3150457407075802</v>
      </c>
      <c r="H1802" s="3">
        <v>5.1624382169467697</v>
      </c>
      <c r="I1802" s="3">
        <v>4.9383036457169602</v>
      </c>
      <c r="J1802" s="3">
        <v>5.3865727881765801</v>
      </c>
      <c r="K1802" s="3">
        <v>1</v>
      </c>
      <c r="L1802" s="3">
        <v>0</v>
      </c>
      <c r="M1802" s="6" t="s">
        <v>100</v>
      </c>
      <c r="N1802" s="6" t="s">
        <v>173</v>
      </c>
    </row>
    <row r="1803" spans="1:14" x14ac:dyDescent="0.2">
      <c r="A1803" s="5" t="str">
        <f t="shared" si="28"/>
        <v>UpperGI - Stomach21996-20002</v>
      </c>
      <c r="B1803" s="3" t="s">
        <v>43</v>
      </c>
      <c r="C1803" s="3">
        <v>2</v>
      </c>
      <c r="D1803" s="3" t="s">
        <v>127</v>
      </c>
      <c r="E1803" s="3">
        <v>2</v>
      </c>
      <c r="F1803" s="3">
        <v>2530</v>
      </c>
      <c r="G1803" s="3">
        <v>10.1839658971587</v>
      </c>
      <c r="H1803" s="3">
        <v>5.8780015921268696</v>
      </c>
      <c r="I1803" s="3">
        <v>5.6489541162692198</v>
      </c>
      <c r="J1803" s="3">
        <v>6.1070490679845202</v>
      </c>
      <c r="K1803" s="3">
        <v>1.13860957654294</v>
      </c>
      <c r="L1803" s="3">
        <v>66.002838792272001</v>
      </c>
      <c r="M1803" s="6" t="s">
        <v>100</v>
      </c>
      <c r="N1803" s="6" t="s">
        <v>173</v>
      </c>
    </row>
    <row r="1804" spans="1:14" x14ac:dyDescent="0.2">
      <c r="A1804" s="5" t="str">
        <f t="shared" si="28"/>
        <v>UpperGI - Stomach21996-20003</v>
      </c>
      <c r="B1804" s="3" t="s">
        <v>43</v>
      </c>
      <c r="C1804" s="3">
        <v>2</v>
      </c>
      <c r="D1804" s="3" t="s">
        <v>127</v>
      </c>
      <c r="E1804" s="3">
        <v>3</v>
      </c>
      <c r="F1804" s="3">
        <v>3098</v>
      </c>
      <c r="G1804" s="3">
        <v>12.400375709769399</v>
      </c>
      <c r="H1804" s="3">
        <v>6.9844519567842003</v>
      </c>
      <c r="I1804" s="3">
        <v>6.7385014628892899</v>
      </c>
      <c r="J1804" s="3">
        <v>7.2304024506791098</v>
      </c>
      <c r="K1804" s="3">
        <v>1.35293666737866</v>
      </c>
      <c r="L1804" s="3">
        <v>175.56513369435399</v>
      </c>
      <c r="M1804" s="6" t="s">
        <v>100</v>
      </c>
      <c r="N1804" s="6" t="s">
        <v>173</v>
      </c>
    </row>
    <row r="1805" spans="1:14" x14ac:dyDescent="0.2">
      <c r="A1805" s="5" t="str">
        <f t="shared" si="28"/>
        <v>UpperGI - Stomach21996-20004</v>
      </c>
      <c r="B1805" s="3" t="s">
        <v>43</v>
      </c>
      <c r="C1805" s="3">
        <v>2</v>
      </c>
      <c r="D1805" s="3" t="s">
        <v>127</v>
      </c>
      <c r="E1805" s="3">
        <v>4</v>
      </c>
      <c r="F1805" s="3">
        <v>3402</v>
      </c>
      <c r="G1805" s="3">
        <v>13.506195699297001</v>
      </c>
      <c r="H1805" s="3">
        <v>8.1452899456794103</v>
      </c>
      <c r="I1805" s="3">
        <v>7.8715769202282404</v>
      </c>
      <c r="J1805" s="3">
        <v>8.4190029711305794</v>
      </c>
      <c r="K1805" s="3">
        <v>1.5777990173210801</v>
      </c>
      <c r="L1805" s="3">
        <v>256.768709829714</v>
      </c>
      <c r="M1805" s="6" t="s">
        <v>100</v>
      </c>
      <c r="N1805" s="6" t="s">
        <v>173</v>
      </c>
    </row>
    <row r="1806" spans="1:14" x14ac:dyDescent="0.2">
      <c r="A1806" s="5" t="str">
        <f t="shared" si="28"/>
        <v>UpperGI - Stomach21996-20005</v>
      </c>
      <c r="B1806" s="3" t="s">
        <v>43</v>
      </c>
      <c r="C1806" s="3">
        <v>2</v>
      </c>
      <c r="D1806" s="3" t="s">
        <v>127</v>
      </c>
      <c r="E1806" s="3">
        <v>5</v>
      </c>
      <c r="F1806" s="3">
        <v>3840</v>
      </c>
      <c r="G1806" s="3">
        <v>14.9676768341368</v>
      </c>
      <c r="H1806" s="3">
        <v>10.445725354932501</v>
      </c>
      <c r="I1806" s="3">
        <v>10.115333705499699</v>
      </c>
      <c r="J1806" s="3">
        <v>10.7761170043653</v>
      </c>
      <c r="K1806" s="3">
        <v>2.0234092721230499</v>
      </c>
      <c r="L1806" s="3">
        <v>386.68302969249203</v>
      </c>
      <c r="M1806" s="6" t="s">
        <v>100</v>
      </c>
      <c r="N1806" s="6" t="s">
        <v>173</v>
      </c>
    </row>
    <row r="1807" spans="1:14" x14ac:dyDescent="0.2">
      <c r="A1807" s="5" t="str">
        <f t="shared" si="28"/>
        <v>UpperGI - Stomach21996-20006</v>
      </c>
      <c r="B1807" s="3" t="s">
        <v>43</v>
      </c>
      <c r="C1807" s="3">
        <v>2</v>
      </c>
      <c r="D1807" s="3" t="s">
        <v>127</v>
      </c>
      <c r="E1807" s="3">
        <v>6</v>
      </c>
      <c r="F1807" s="3">
        <v>14908</v>
      </c>
      <c r="G1807" s="3">
        <v>11.9092888290847</v>
      </c>
      <c r="H1807" s="3">
        <v>7.2689328483972</v>
      </c>
      <c r="I1807" s="3">
        <v>7.1522473095471897</v>
      </c>
      <c r="J1807" s="3">
        <v>7.3856183872472103</v>
      </c>
      <c r="K1807" s="3">
        <v>0</v>
      </c>
      <c r="L1807" s="3">
        <v>885.01971200883202</v>
      </c>
      <c r="M1807" s="6" t="s">
        <v>100</v>
      </c>
      <c r="N1807" s="6" t="s">
        <v>173</v>
      </c>
    </row>
    <row r="1808" spans="1:14" x14ac:dyDescent="0.2">
      <c r="A1808" s="5" t="str">
        <f t="shared" si="28"/>
        <v>UpperGI - Stomach22001-20051</v>
      </c>
      <c r="B1808" s="3" t="s">
        <v>47</v>
      </c>
      <c r="C1808" s="3">
        <v>2</v>
      </c>
      <c r="D1808" s="3" t="s">
        <v>127</v>
      </c>
      <c r="E1808" s="3">
        <v>1</v>
      </c>
      <c r="F1808" s="3">
        <v>1819</v>
      </c>
      <c r="G1808" s="3">
        <v>7.2301671031133097</v>
      </c>
      <c r="H1808" s="3">
        <v>4.5516839525642103</v>
      </c>
      <c r="I1808" s="3">
        <v>4.3425079684475998</v>
      </c>
      <c r="J1808" s="3">
        <v>4.76085993668082</v>
      </c>
      <c r="K1808" s="3">
        <v>1</v>
      </c>
      <c r="L1808" s="3">
        <v>0</v>
      </c>
      <c r="M1808" s="6" t="s">
        <v>100</v>
      </c>
      <c r="N1808" s="6" t="s">
        <v>173</v>
      </c>
    </row>
    <row r="1809" spans="1:14" x14ac:dyDescent="0.2">
      <c r="A1809" s="5" t="str">
        <f t="shared" si="28"/>
        <v>UpperGI - Stomach22001-20052</v>
      </c>
      <c r="B1809" s="3" t="s">
        <v>47</v>
      </c>
      <c r="C1809" s="3">
        <v>2</v>
      </c>
      <c r="D1809" s="3" t="s">
        <v>127</v>
      </c>
      <c r="E1809" s="3">
        <v>2</v>
      </c>
      <c r="F1809" s="3">
        <v>2226</v>
      </c>
      <c r="G1809" s="3">
        <v>8.7705027739965509</v>
      </c>
      <c r="H1809" s="3">
        <v>4.9787767577913504</v>
      </c>
      <c r="I1809" s="3">
        <v>4.7719455134167701</v>
      </c>
      <c r="J1809" s="3">
        <v>5.1856080021659299</v>
      </c>
      <c r="K1809" s="3">
        <v>1.0938318234917299</v>
      </c>
      <c r="L1809" s="3">
        <v>35.778065553803998</v>
      </c>
      <c r="M1809" s="6" t="s">
        <v>100</v>
      </c>
      <c r="N1809" s="6" t="s">
        <v>173</v>
      </c>
    </row>
    <row r="1810" spans="1:14" x14ac:dyDescent="0.2">
      <c r="A1810" s="5" t="str">
        <f t="shared" si="28"/>
        <v>UpperGI - Stomach22001-20053</v>
      </c>
      <c r="B1810" s="3" t="s">
        <v>47</v>
      </c>
      <c r="C1810" s="3">
        <v>2</v>
      </c>
      <c r="D1810" s="3" t="s">
        <v>127</v>
      </c>
      <c r="E1810" s="3">
        <v>3</v>
      </c>
      <c r="F1810" s="3">
        <v>2653</v>
      </c>
      <c r="G1810" s="3">
        <v>10.4019900618454</v>
      </c>
      <c r="H1810" s="3">
        <v>5.78150501196611</v>
      </c>
      <c r="I1810" s="3">
        <v>5.5615021386842001</v>
      </c>
      <c r="J1810" s="3">
        <v>6.0015078852480199</v>
      </c>
      <c r="K1810" s="3">
        <v>1.27019034542349</v>
      </c>
      <c r="L1810" s="3">
        <v>112.26819809051</v>
      </c>
      <c r="M1810" s="6" t="s">
        <v>100</v>
      </c>
      <c r="N1810" s="6" t="s">
        <v>173</v>
      </c>
    </row>
    <row r="1811" spans="1:14" x14ac:dyDescent="0.2">
      <c r="A1811" s="5" t="str">
        <f t="shared" si="28"/>
        <v>UpperGI - Stomach22001-20054</v>
      </c>
      <c r="B1811" s="3" t="s">
        <v>47</v>
      </c>
      <c r="C1811" s="3">
        <v>2</v>
      </c>
      <c r="D1811" s="3" t="s">
        <v>127</v>
      </c>
      <c r="E1811" s="3">
        <v>4</v>
      </c>
      <c r="F1811" s="3">
        <v>2829</v>
      </c>
      <c r="G1811" s="3">
        <v>11.0371047251527</v>
      </c>
      <c r="H1811" s="3">
        <v>6.6335581762132598</v>
      </c>
      <c r="I1811" s="3">
        <v>6.3891103723547698</v>
      </c>
      <c r="J1811" s="3">
        <v>6.8780059800717499</v>
      </c>
      <c r="K1811" s="3">
        <v>1.45738549630104</v>
      </c>
      <c r="L1811" s="3">
        <v>173.71138636985401</v>
      </c>
      <c r="M1811" s="6" t="s">
        <v>100</v>
      </c>
      <c r="N1811" s="6" t="s">
        <v>173</v>
      </c>
    </row>
    <row r="1812" spans="1:14" x14ac:dyDescent="0.2">
      <c r="A1812" s="5" t="str">
        <f t="shared" si="28"/>
        <v>UpperGI - Stomach22001-20055</v>
      </c>
      <c r="B1812" s="3" t="s">
        <v>47</v>
      </c>
      <c r="C1812" s="3">
        <v>2</v>
      </c>
      <c r="D1812" s="3" t="s">
        <v>127</v>
      </c>
      <c r="E1812" s="3">
        <v>5</v>
      </c>
      <c r="F1812" s="3">
        <v>2992</v>
      </c>
      <c r="G1812" s="3">
        <v>11.6529544523711</v>
      </c>
      <c r="H1812" s="3">
        <v>8.5240141862496692</v>
      </c>
      <c r="I1812" s="3">
        <v>8.2185787369033001</v>
      </c>
      <c r="J1812" s="3">
        <v>8.8294496355960401</v>
      </c>
      <c r="K1812" s="3">
        <v>1.8727166198451899</v>
      </c>
      <c r="L1812" s="3">
        <v>273.87299484249201</v>
      </c>
      <c r="M1812" s="6" t="s">
        <v>100</v>
      </c>
      <c r="N1812" s="6" t="s">
        <v>173</v>
      </c>
    </row>
    <row r="1813" spans="1:14" x14ac:dyDescent="0.2">
      <c r="A1813" s="5" t="str">
        <f t="shared" si="28"/>
        <v>UpperGI - Stomach22001-20056</v>
      </c>
      <c r="B1813" s="3" t="s">
        <v>47</v>
      </c>
      <c r="C1813" s="3">
        <v>2</v>
      </c>
      <c r="D1813" s="3" t="s">
        <v>127</v>
      </c>
      <c r="E1813" s="3">
        <v>6</v>
      </c>
      <c r="F1813" s="3">
        <v>12519</v>
      </c>
      <c r="G1813" s="3">
        <v>9.8302840214751992</v>
      </c>
      <c r="H1813" s="3">
        <v>6.0068965553123101</v>
      </c>
      <c r="I1813" s="3">
        <v>5.9016709567942396</v>
      </c>
      <c r="J1813" s="3">
        <v>6.1121221538303798</v>
      </c>
      <c r="K1813" s="3">
        <v>0</v>
      </c>
      <c r="L1813" s="3">
        <v>595.63064485665996</v>
      </c>
      <c r="M1813" s="6" t="s">
        <v>100</v>
      </c>
      <c r="N1813" s="6" t="s">
        <v>173</v>
      </c>
    </row>
    <row r="1814" spans="1:14" x14ac:dyDescent="0.2">
      <c r="A1814" s="5" t="str">
        <f t="shared" si="28"/>
        <v>UpperGI - Stomach22006-20101</v>
      </c>
      <c r="B1814" s="3" t="s">
        <v>48</v>
      </c>
      <c r="C1814" s="3">
        <v>2</v>
      </c>
      <c r="D1814" s="3" t="s">
        <v>127</v>
      </c>
      <c r="E1814" s="3">
        <v>1</v>
      </c>
      <c r="F1814" s="3">
        <v>1680</v>
      </c>
      <c r="G1814" s="3">
        <v>6.4814919838990503</v>
      </c>
      <c r="H1814" s="3">
        <v>3.8795578059397799</v>
      </c>
      <c r="I1814" s="3">
        <v>3.6940408293943698</v>
      </c>
      <c r="J1814" s="3">
        <v>4.0650747824851896</v>
      </c>
      <c r="K1814" s="3">
        <v>1</v>
      </c>
      <c r="L1814" s="3">
        <v>0</v>
      </c>
      <c r="M1814" s="6" t="s">
        <v>100</v>
      </c>
      <c r="N1814" s="6" t="s">
        <v>173</v>
      </c>
    </row>
    <row r="1815" spans="1:14" x14ac:dyDescent="0.2">
      <c r="A1815" s="5" t="str">
        <f t="shared" ref="A1815:A1878" si="29">D1815&amp;C1815&amp;B1815&amp;E1815</f>
        <v>UpperGI - Stomach22006-20102</v>
      </c>
      <c r="B1815" s="3" t="s">
        <v>48</v>
      </c>
      <c r="C1815" s="3">
        <v>2</v>
      </c>
      <c r="D1815" s="3" t="s">
        <v>127</v>
      </c>
      <c r="E1815" s="3">
        <v>2</v>
      </c>
      <c r="F1815" s="3">
        <v>2066</v>
      </c>
      <c r="G1815" s="3">
        <v>7.9022410924033597</v>
      </c>
      <c r="H1815" s="3">
        <v>4.3165664065410896</v>
      </c>
      <c r="I1815" s="3">
        <v>4.1304308512225196</v>
      </c>
      <c r="J1815" s="3">
        <v>4.5027019618596604</v>
      </c>
      <c r="K1815" s="3">
        <v>1.1126439203798499</v>
      </c>
      <c r="L1815" s="3">
        <v>40.673927438531997</v>
      </c>
      <c r="M1815" s="6" t="s">
        <v>100</v>
      </c>
      <c r="N1815" s="6" t="s">
        <v>173</v>
      </c>
    </row>
    <row r="1816" spans="1:14" x14ac:dyDescent="0.2">
      <c r="A1816" s="5" t="str">
        <f t="shared" si="29"/>
        <v>UpperGI - Stomach22006-20103</v>
      </c>
      <c r="B1816" s="3" t="s">
        <v>48</v>
      </c>
      <c r="C1816" s="3">
        <v>2</v>
      </c>
      <c r="D1816" s="3" t="s">
        <v>127</v>
      </c>
      <c r="E1816" s="3">
        <v>3</v>
      </c>
      <c r="F1816" s="3">
        <v>2243</v>
      </c>
      <c r="G1816" s="3">
        <v>8.5632225815577296</v>
      </c>
      <c r="H1816" s="3">
        <v>4.7594131263181803</v>
      </c>
      <c r="I1816" s="3">
        <v>4.5624455057134803</v>
      </c>
      <c r="J1816" s="3">
        <v>4.9563807469228802</v>
      </c>
      <c r="K1816" s="3">
        <v>1.2267926821534401</v>
      </c>
      <c r="L1816" s="3">
        <v>79.863125607414005</v>
      </c>
      <c r="M1816" s="6" t="s">
        <v>100</v>
      </c>
      <c r="N1816" s="6" t="s">
        <v>173</v>
      </c>
    </row>
    <row r="1817" spans="1:14" x14ac:dyDescent="0.2">
      <c r="A1817" s="5" t="str">
        <f t="shared" si="29"/>
        <v>UpperGI - Stomach22006-20104</v>
      </c>
      <c r="B1817" s="3" t="s">
        <v>48</v>
      </c>
      <c r="C1817" s="3">
        <v>2</v>
      </c>
      <c r="D1817" s="3" t="s">
        <v>127</v>
      </c>
      <c r="E1817" s="3">
        <v>4</v>
      </c>
      <c r="F1817" s="3">
        <v>2426</v>
      </c>
      <c r="G1817" s="3">
        <v>9.2504878049896497</v>
      </c>
      <c r="H1817" s="3">
        <v>5.69243195859395</v>
      </c>
      <c r="I1817" s="3">
        <v>5.4659109319361399</v>
      </c>
      <c r="J1817" s="3">
        <v>5.9189529852517602</v>
      </c>
      <c r="K1817" s="3">
        <v>1.46728886211686</v>
      </c>
      <c r="L1817" s="3">
        <v>146.64317772461399</v>
      </c>
      <c r="M1817" s="6" t="s">
        <v>100</v>
      </c>
      <c r="N1817" s="6" t="s">
        <v>173</v>
      </c>
    </row>
    <row r="1818" spans="1:14" x14ac:dyDescent="0.2">
      <c r="A1818" s="5" t="str">
        <f t="shared" si="29"/>
        <v>UpperGI - Stomach22006-20105</v>
      </c>
      <c r="B1818" s="3" t="s">
        <v>48</v>
      </c>
      <c r="C1818" s="3">
        <v>2</v>
      </c>
      <c r="D1818" s="3" t="s">
        <v>127</v>
      </c>
      <c r="E1818" s="3">
        <v>5</v>
      </c>
      <c r="F1818" s="3">
        <v>2580</v>
      </c>
      <c r="G1818" s="3">
        <v>9.8261783330254104</v>
      </c>
      <c r="H1818" s="3">
        <v>7.5023990635887197</v>
      </c>
      <c r="I1818" s="3">
        <v>7.2129005224357696</v>
      </c>
      <c r="J1818" s="3">
        <v>7.7918976047416697</v>
      </c>
      <c r="K1818" s="3">
        <v>1.93382839974757</v>
      </c>
      <c r="L1818" s="3">
        <v>239.74451734763599</v>
      </c>
      <c r="M1818" s="6" t="s">
        <v>100</v>
      </c>
      <c r="N1818" s="6" t="s">
        <v>173</v>
      </c>
    </row>
    <row r="1819" spans="1:14" x14ac:dyDescent="0.2">
      <c r="A1819" s="5" t="str">
        <f t="shared" si="29"/>
        <v>UpperGI - Stomach22006-20106</v>
      </c>
      <c r="B1819" s="3" t="s">
        <v>48</v>
      </c>
      <c r="C1819" s="3">
        <v>2</v>
      </c>
      <c r="D1819" s="3" t="s">
        <v>127</v>
      </c>
      <c r="E1819" s="3">
        <v>6</v>
      </c>
      <c r="F1819" s="3">
        <v>10995</v>
      </c>
      <c r="G1819" s="3">
        <v>8.4098282875217691</v>
      </c>
      <c r="H1819" s="3">
        <v>5.10291026036841</v>
      </c>
      <c r="I1819" s="3">
        <v>5.0075260727009896</v>
      </c>
      <c r="J1819" s="3">
        <v>5.1982944480358304</v>
      </c>
      <c r="K1819" s="3">
        <v>0</v>
      </c>
      <c r="L1819" s="3">
        <v>506.92474811819602</v>
      </c>
      <c r="M1819" s="6" t="s">
        <v>100</v>
      </c>
      <c r="N1819" s="6" t="s">
        <v>173</v>
      </c>
    </row>
    <row r="1820" spans="1:14" x14ac:dyDescent="0.2">
      <c r="A1820" s="5" t="str">
        <f t="shared" si="29"/>
        <v>UpperGI - Stomach31996-20001</v>
      </c>
      <c r="B1820" s="3" t="s">
        <v>43</v>
      </c>
      <c r="C1820" s="3">
        <v>3</v>
      </c>
      <c r="D1820" s="3" t="s">
        <v>127</v>
      </c>
      <c r="E1820" s="3">
        <v>1</v>
      </c>
      <c r="F1820" s="3">
        <v>5861</v>
      </c>
      <c r="G1820" s="3">
        <v>12.1874841379197</v>
      </c>
      <c r="H1820" s="3">
        <v>8.93757590756395</v>
      </c>
      <c r="I1820" s="3">
        <v>8.7087580294359199</v>
      </c>
      <c r="J1820" s="3">
        <v>9.1663937856919802</v>
      </c>
      <c r="K1820" s="3">
        <v>1</v>
      </c>
      <c r="L1820" s="3">
        <v>0</v>
      </c>
      <c r="M1820" s="6" t="s">
        <v>100</v>
      </c>
      <c r="N1820" s="6" t="s">
        <v>173</v>
      </c>
    </row>
    <row r="1821" spans="1:14" x14ac:dyDescent="0.2">
      <c r="A1821" s="5" t="str">
        <f t="shared" si="29"/>
        <v>UpperGI - Stomach31996-20002</v>
      </c>
      <c r="B1821" s="3" t="s">
        <v>43</v>
      </c>
      <c r="C1821" s="3">
        <v>3</v>
      </c>
      <c r="D1821" s="3" t="s">
        <v>127</v>
      </c>
      <c r="E1821" s="3">
        <v>2</v>
      </c>
      <c r="F1821" s="3">
        <v>7207</v>
      </c>
      <c r="G1821" s="3">
        <v>14.867074696045</v>
      </c>
      <c r="H1821" s="3">
        <v>10.2442252364879</v>
      </c>
      <c r="I1821" s="3">
        <v>10.007710650589299</v>
      </c>
      <c r="J1821" s="3">
        <v>10.4807398223865</v>
      </c>
      <c r="K1821" s="3">
        <v>1.14619728463712</v>
      </c>
      <c r="L1821" s="3">
        <v>193.83926625869</v>
      </c>
      <c r="M1821" s="6" t="s">
        <v>100</v>
      </c>
      <c r="N1821" s="6" t="s">
        <v>173</v>
      </c>
    </row>
    <row r="1822" spans="1:14" x14ac:dyDescent="0.2">
      <c r="A1822" s="5" t="str">
        <f t="shared" si="29"/>
        <v>UpperGI - Stomach31996-20003</v>
      </c>
      <c r="B1822" s="3" t="s">
        <v>43</v>
      </c>
      <c r="C1822" s="3">
        <v>3</v>
      </c>
      <c r="D1822" s="3" t="s">
        <v>127</v>
      </c>
      <c r="E1822" s="3">
        <v>3</v>
      </c>
      <c r="F1822" s="3">
        <v>8556</v>
      </c>
      <c r="G1822" s="3">
        <v>17.582784325140899</v>
      </c>
      <c r="H1822" s="3">
        <v>12.125877512636899</v>
      </c>
      <c r="I1822" s="3">
        <v>11.868936246202001</v>
      </c>
      <c r="J1822" s="3">
        <v>12.382818779071799</v>
      </c>
      <c r="K1822" s="3">
        <v>1.3567300169584799</v>
      </c>
      <c r="L1822" s="3">
        <v>467.778041383534</v>
      </c>
      <c r="M1822" s="6" t="s">
        <v>100</v>
      </c>
      <c r="N1822" s="6" t="s">
        <v>173</v>
      </c>
    </row>
    <row r="1823" spans="1:14" x14ac:dyDescent="0.2">
      <c r="A1823" s="5" t="str">
        <f t="shared" si="29"/>
        <v>UpperGI - Stomach31996-20004</v>
      </c>
      <c r="B1823" s="3" t="s">
        <v>43</v>
      </c>
      <c r="C1823" s="3">
        <v>3</v>
      </c>
      <c r="D1823" s="3" t="s">
        <v>127</v>
      </c>
      <c r="E1823" s="3">
        <v>4</v>
      </c>
      <c r="F1823" s="3">
        <v>9287</v>
      </c>
      <c r="G1823" s="3">
        <v>18.954748970811401</v>
      </c>
      <c r="H1823" s="3">
        <v>13.880969979191701</v>
      </c>
      <c r="I1823" s="3">
        <v>13.5986522425891</v>
      </c>
      <c r="J1823" s="3">
        <v>14.163287715794301</v>
      </c>
      <c r="K1823" s="3">
        <v>1.5531023314100401</v>
      </c>
      <c r="L1823" s="3">
        <v>678.806843645718</v>
      </c>
      <c r="M1823" s="6" t="s">
        <v>100</v>
      </c>
      <c r="N1823" s="6" t="s">
        <v>173</v>
      </c>
    </row>
    <row r="1824" spans="1:14" x14ac:dyDescent="0.2">
      <c r="A1824" s="5" t="str">
        <f t="shared" si="29"/>
        <v>UpperGI - Stomach31996-20005</v>
      </c>
      <c r="B1824" s="3" t="s">
        <v>43</v>
      </c>
      <c r="C1824" s="3">
        <v>3</v>
      </c>
      <c r="D1824" s="3" t="s">
        <v>127</v>
      </c>
      <c r="E1824" s="3">
        <v>5</v>
      </c>
      <c r="F1824" s="3">
        <v>10210</v>
      </c>
      <c r="G1824" s="3">
        <v>20.414227672983198</v>
      </c>
      <c r="H1824" s="3">
        <v>17.016733554827798</v>
      </c>
      <c r="I1824" s="3">
        <v>16.686653411572699</v>
      </c>
      <c r="J1824" s="3">
        <v>17.346813698082901</v>
      </c>
      <c r="K1824" s="3">
        <v>1.90395401737807</v>
      </c>
      <c r="L1824" s="3">
        <v>969.44741825394203</v>
      </c>
      <c r="M1824" s="6" t="s">
        <v>100</v>
      </c>
      <c r="N1824" s="6" t="s">
        <v>173</v>
      </c>
    </row>
    <row r="1825" spans="1:14" x14ac:dyDescent="0.2">
      <c r="A1825" s="5" t="str">
        <f t="shared" si="29"/>
        <v>UpperGI - Stomach31996-20006</v>
      </c>
      <c r="B1825" s="3" t="s">
        <v>43</v>
      </c>
      <c r="C1825" s="3">
        <v>3</v>
      </c>
      <c r="D1825" s="3" t="s">
        <v>127</v>
      </c>
      <c r="E1825" s="3">
        <v>6</v>
      </c>
      <c r="F1825" s="3">
        <v>41121</v>
      </c>
      <c r="G1825" s="3">
        <v>16.8364755764016</v>
      </c>
      <c r="H1825" s="3">
        <v>12.3417592916663</v>
      </c>
      <c r="I1825" s="3">
        <v>12.222470041282</v>
      </c>
      <c r="J1825" s="3">
        <v>12.4610485420506</v>
      </c>
      <c r="K1825" s="3">
        <v>0</v>
      </c>
      <c r="L1825" s="3">
        <v>2309.8715695418841</v>
      </c>
      <c r="M1825" s="6" t="s">
        <v>100</v>
      </c>
      <c r="N1825" s="6" t="s">
        <v>173</v>
      </c>
    </row>
    <row r="1826" spans="1:14" x14ac:dyDescent="0.2">
      <c r="A1826" s="5" t="str">
        <f t="shared" si="29"/>
        <v>UpperGI - Stomach32001-20051</v>
      </c>
      <c r="B1826" s="3" t="s">
        <v>47</v>
      </c>
      <c r="C1826" s="3">
        <v>3</v>
      </c>
      <c r="D1826" s="3" t="s">
        <v>127</v>
      </c>
      <c r="E1826" s="3">
        <v>1</v>
      </c>
      <c r="F1826" s="3">
        <v>5367</v>
      </c>
      <c r="G1826" s="3">
        <v>10.7812254330132</v>
      </c>
      <c r="H1826" s="3">
        <v>7.6884857122975401</v>
      </c>
      <c r="I1826" s="3">
        <v>7.4827872309487198</v>
      </c>
      <c r="J1826" s="3">
        <v>7.8941841936463604</v>
      </c>
      <c r="K1826" s="3">
        <v>1</v>
      </c>
      <c r="L1826" s="3">
        <v>0</v>
      </c>
      <c r="M1826" s="6" t="s">
        <v>100</v>
      </c>
      <c r="N1826" s="6" t="s">
        <v>173</v>
      </c>
    </row>
    <row r="1827" spans="1:14" x14ac:dyDescent="0.2">
      <c r="A1827" s="5" t="str">
        <f t="shared" si="29"/>
        <v>UpperGI - Stomach32001-20052</v>
      </c>
      <c r="B1827" s="3" t="s">
        <v>47</v>
      </c>
      <c r="C1827" s="3">
        <v>3</v>
      </c>
      <c r="D1827" s="3" t="s">
        <v>127</v>
      </c>
      <c r="E1827" s="3">
        <v>2</v>
      </c>
      <c r="F1827" s="3">
        <v>6491</v>
      </c>
      <c r="G1827" s="3">
        <v>13.037237733296999</v>
      </c>
      <c r="H1827" s="3">
        <v>8.5278821595020897</v>
      </c>
      <c r="I1827" s="3">
        <v>8.3204187756022101</v>
      </c>
      <c r="J1827" s="3">
        <v>8.7353455434019693</v>
      </c>
      <c r="K1827" s="3">
        <v>1.1091757829323901</v>
      </c>
      <c r="L1827" s="3">
        <v>124.64222147634599</v>
      </c>
      <c r="M1827" s="6" t="s">
        <v>100</v>
      </c>
      <c r="N1827" s="6" t="s">
        <v>173</v>
      </c>
    </row>
    <row r="1828" spans="1:14" x14ac:dyDescent="0.2">
      <c r="A1828" s="5" t="str">
        <f t="shared" si="29"/>
        <v>UpperGI - Stomach32001-20053</v>
      </c>
      <c r="B1828" s="3" t="s">
        <v>47</v>
      </c>
      <c r="C1828" s="3">
        <v>3</v>
      </c>
      <c r="D1828" s="3" t="s">
        <v>127</v>
      </c>
      <c r="E1828" s="3">
        <v>3</v>
      </c>
      <c r="F1828" s="3">
        <v>7264</v>
      </c>
      <c r="G1828" s="3">
        <v>14.575224894676699</v>
      </c>
      <c r="H1828" s="3">
        <v>9.6279767328383503</v>
      </c>
      <c r="I1828" s="3">
        <v>9.4065636975045592</v>
      </c>
      <c r="J1828" s="3">
        <v>9.8493897681721201</v>
      </c>
      <c r="K1828" s="3">
        <v>1.2522591695057199</v>
      </c>
      <c r="L1828" s="3">
        <v>284.29651253230401</v>
      </c>
      <c r="M1828" s="6" t="s">
        <v>100</v>
      </c>
      <c r="N1828" s="6" t="s">
        <v>173</v>
      </c>
    </row>
    <row r="1829" spans="1:14" x14ac:dyDescent="0.2">
      <c r="A1829" s="5" t="str">
        <f t="shared" si="29"/>
        <v>UpperGI - Stomach32001-20054</v>
      </c>
      <c r="B1829" s="3" t="s">
        <v>47</v>
      </c>
      <c r="C1829" s="3">
        <v>3</v>
      </c>
      <c r="D1829" s="3" t="s">
        <v>127</v>
      </c>
      <c r="E1829" s="3">
        <v>4</v>
      </c>
      <c r="F1829" s="3">
        <v>7868</v>
      </c>
      <c r="G1829" s="3">
        <v>15.737082711290499</v>
      </c>
      <c r="H1829" s="3">
        <v>11.3545791590587</v>
      </c>
      <c r="I1829" s="3">
        <v>11.103682465447701</v>
      </c>
      <c r="J1829" s="3">
        <v>11.6054758526697</v>
      </c>
      <c r="K1829" s="3">
        <v>1.4768290641286299</v>
      </c>
      <c r="L1829" s="3">
        <v>492.60005280451202</v>
      </c>
      <c r="M1829" s="6" t="s">
        <v>100</v>
      </c>
      <c r="N1829" s="6" t="s">
        <v>173</v>
      </c>
    </row>
    <row r="1830" spans="1:14" x14ac:dyDescent="0.2">
      <c r="A1830" s="5" t="str">
        <f t="shared" si="29"/>
        <v>UpperGI - Stomach32001-20055</v>
      </c>
      <c r="B1830" s="3" t="s">
        <v>47</v>
      </c>
      <c r="C1830" s="3">
        <v>3</v>
      </c>
      <c r="D1830" s="3" t="s">
        <v>127</v>
      </c>
      <c r="E1830" s="3">
        <v>5</v>
      </c>
      <c r="F1830" s="3">
        <v>8103</v>
      </c>
      <c r="G1830" s="3">
        <v>16.165388341485201</v>
      </c>
      <c r="H1830" s="3">
        <v>13.9585788182415</v>
      </c>
      <c r="I1830" s="3">
        <v>13.654648268868799</v>
      </c>
      <c r="J1830" s="3">
        <v>14.2625093676142</v>
      </c>
      <c r="K1830" s="3">
        <v>1.8155172995789099</v>
      </c>
      <c r="L1830" s="3">
        <v>711.65823949338005</v>
      </c>
      <c r="M1830" s="6" t="s">
        <v>100</v>
      </c>
      <c r="N1830" s="6" t="s">
        <v>173</v>
      </c>
    </row>
    <row r="1831" spans="1:14" x14ac:dyDescent="0.2">
      <c r="A1831" s="5" t="str">
        <f t="shared" si="29"/>
        <v>UpperGI - Stomach32001-20056</v>
      </c>
      <c r="B1831" s="3" t="s">
        <v>47</v>
      </c>
      <c r="C1831" s="3">
        <v>3</v>
      </c>
      <c r="D1831" s="3" t="s">
        <v>127</v>
      </c>
      <c r="E1831" s="3">
        <v>6</v>
      </c>
      <c r="F1831" s="3">
        <v>35093</v>
      </c>
      <c r="G1831" s="3">
        <v>14.063678756835101</v>
      </c>
      <c r="H1831" s="3">
        <v>10.056585612994301</v>
      </c>
      <c r="I1831" s="3">
        <v>9.9513660779589994</v>
      </c>
      <c r="J1831" s="3">
        <v>10.1618051480296</v>
      </c>
      <c r="K1831" s="3">
        <v>0</v>
      </c>
      <c r="L1831" s="3">
        <v>1613.1970263065421</v>
      </c>
      <c r="M1831" s="6" t="s">
        <v>100</v>
      </c>
      <c r="N1831" s="6" t="s">
        <v>173</v>
      </c>
    </row>
    <row r="1832" spans="1:14" x14ac:dyDescent="0.2">
      <c r="A1832" s="5" t="str">
        <f t="shared" si="29"/>
        <v>UpperGI - Stomach32006-20101</v>
      </c>
      <c r="B1832" s="3" t="s">
        <v>48</v>
      </c>
      <c r="C1832" s="3">
        <v>3</v>
      </c>
      <c r="D1832" s="3" t="s">
        <v>127</v>
      </c>
      <c r="E1832" s="3">
        <v>1</v>
      </c>
      <c r="F1832" s="3">
        <v>5037</v>
      </c>
      <c r="G1832" s="3">
        <v>9.7875246349488396</v>
      </c>
      <c r="H1832" s="3">
        <v>6.4564591068564203</v>
      </c>
      <c r="I1832" s="3">
        <v>6.2781537049750398</v>
      </c>
      <c r="J1832" s="3">
        <v>6.6347645087378</v>
      </c>
      <c r="K1832" s="3">
        <v>1</v>
      </c>
      <c r="L1832" s="3">
        <v>0</v>
      </c>
      <c r="M1832" s="6" t="s">
        <v>100</v>
      </c>
      <c r="N1832" s="6" t="s">
        <v>173</v>
      </c>
    </row>
    <row r="1833" spans="1:14" x14ac:dyDescent="0.2">
      <c r="A1833" s="5" t="str">
        <f t="shared" si="29"/>
        <v>UpperGI - Stomach32006-20102</v>
      </c>
      <c r="B1833" s="3" t="s">
        <v>48</v>
      </c>
      <c r="C1833" s="3">
        <v>3</v>
      </c>
      <c r="D1833" s="3" t="s">
        <v>127</v>
      </c>
      <c r="E1833" s="3">
        <v>2</v>
      </c>
      <c r="F1833" s="3">
        <v>6041</v>
      </c>
      <c r="G1833" s="3">
        <v>11.734975419198999</v>
      </c>
      <c r="H1833" s="3">
        <v>7.2115077671838801</v>
      </c>
      <c r="I1833" s="3">
        <v>7.0296517275144303</v>
      </c>
      <c r="J1833" s="3">
        <v>7.3933638068533298</v>
      </c>
      <c r="K1833" s="3">
        <v>1.1169446979886599</v>
      </c>
      <c r="L1833" s="3">
        <v>121.35579145290799</v>
      </c>
      <c r="M1833" s="6" t="s">
        <v>100</v>
      </c>
      <c r="N1833" s="6" t="s">
        <v>173</v>
      </c>
    </row>
    <row r="1834" spans="1:14" x14ac:dyDescent="0.2">
      <c r="A1834" s="5" t="str">
        <f t="shared" si="29"/>
        <v>UpperGI - Stomach32006-20103</v>
      </c>
      <c r="B1834" s="3" t="s">
        <v>48</v>
      </c>
      <c r="C1834" s="3">
        <v>3</v>
      </c>
      <c r="D1834" s="3" t="s">
        <v>127</v>
      </c>
      <c r="E1834" s="3">
        <v>3</v>
      </c>
      <c r="F1834" s="3">
        <v>6402</v>
      </c>
      <c r="G1834" s="3">
        <v>12.4385960893497</v>
      </c>
      <c r="H1834" s="3">
        <v>7.9701852944396201</v>
      </c>
      <c r="I1834" s="3">
        <v>7.7749462584423101</v>
      </c>
      <c r="J1834" s="3">
        <v>8.1654243304369292</v>
      </c>
      <c r="K1834" s="3">
        <v>1.2344514481592099</v>
      </c>
      <c r="L1834" s="3">
        <v>232.458906887056</v>
      </c>
      <c r="M1834" s="6" t="s">
        <v>100</v>
      </c>
      <c r="N1834" s="6" t="s">
        <v>173</v>
      </c>
    </row>
    <row r="1835" spans="1:14" x14ac:dyDescent="0.2">
      <c r="A1835" s="5" t="str">
        <f t="shared" si="29"/>
        <v>UpperGI - Stomach32006-20104</v>
      </c>
      <c r="B1835" s="3" t="s">
        <v>48</v>
      </c>
      <c r="C1835" s="3">
        <v>3</v>
      </c>
      <c r="D1835" s="3" t="s">
        <v>127</v>
      </c>
      <c r="E1835" s="3">
        <v>4</v>
      </c>
      <c r="F1835" s="3">
        <v>6744</v>
      </c>
      <c r="G1835" s="3">
        <v>13.0979531709719</v>
      </c>
      <c r="H1835" s="3">
        <v>9.4180487058302695</v>
      </c>
      <c r="I1835" s="3">
        <v>9.1932684181858892</v>
      </c>
      <c r="J1835" s="3">
        <v>9.6428289934746498</v>
      </c>
      <c r="K1835" s="3">
        <v>1.4587018286585001</v>
      </c>
      <c r="L1835" s="3">
        <v>405.58666875594599</v>
      </c>
      <c r="M1835" s="6" t="s">
        <v>100</v>
      </c>
      <c r="N1835" s="6" t="s">
        <v>173</v>
      </c>
    </row>
    <row r="1836" spans="1:14" x14ac:dyDescent="0.2">
      <c r="A1836" s="5" t="str">
        <f t="shared" si="29"/>
        <v>UpperGI - Stomach32006-20105</v>
      </c>
      <c r="B1836" s="3" t="s">
        <v>48</v>
      </c>
      <c r="C1836" s="3">
        <v>3</v>
      </c>
      <c r="D1836" s="3" t="s">
        <v>127</v>
      </c>
      <c r="E1836" s="3">
        <v>5</v>
      </c>
      <c r="F1836" s="3">
        <v>7006</v>
      </c>
      <c r="G1836" s="3">
        <v>13.6095252379477</v>
      </c>
      <c r="H1836" s="3">
        <v>12.025718193009199</v>
      </c>
      <c r="I1836" s="3">
        <v>11.7441185970315</v>
      </c>
      <c r="J1836" s="3">
        <v>12.3073177889869</v>
      </c>
      <c r="K1836" s="3">
        <v>1.8625872159925201</v>
      </c>
      <c r="L1836" s="3">
        <v>626.40770924184801</v>
      </c>
      <c r="M1836" s="6" t="s">
        <v>100</v>
      </c>
      <c r="N1836" s="6" t="s">
        <v>173</v>
      </c>
    </row>
    <row r="1837" spans="1:14" x14ac:dyDescent="0.2">
      <c r="A1837" s="5" t="str">
        <f t="shared" si="29"/>
        <v>UpperGI - Stomach32006-20106</v>
      </c>
      <c r="B1837" s="3" t="s">
        <v>48</v>
      </c>
      <c r="C1837" s="3">
        <v>3</v>
      </c>
      <c r="D1837" s="3" t="s">
        <v>127</v>
      </c>
      <c r="E1837" s="3">
        <v>6</v>
      </c>
      <c r="F1837" s="3">
        <v>31230</v>
      </c>
      <c r="G1837" s="3">
        <v>12.1338803637317</v>
      </c>
      <c r="H1837" s="3">
        <v>8.3987239666262195</v>
      </c>
      <c r="I1837" s="3">
        <v>8.3055738533917598</v>
      </c>
      <c r="J1837" s="3">
        <v>8.4918740798606809</v>
      </c>
      <c r="K1837" s="3">
        <v>0</v>
      </c>
      <c r="L1837" s="3">
        <v>1385.8090763377581</v>
      </c>
      <c r="M1837" s="6" t="s">
        <v>100</v>
      </c>
      <c r="N1837" s="6" t="s">
        <v>173</v>
      </c>
    </row>
    <row r="1838" spans="1:14" x14ac:dyDescent="0.2">
      <c r="A1838" s="5" t="str">
        <f t="shared" si="29"/>
        <v>Urology - Testis11996-20001</v>
      </c>
      <c r="B1838" s="3" t="s">
        <v>43</v>
      </c>
      <c r="C1838" s="3">
        <v>1</v>
      </c>
      <c r="D1838" s="3" t="s">
        <v>142</v>
      </c>
      <c r="E1838" s="3">
        <v>1</v>
      </c>
      <c r="F1838" s="3">
        <v>1700</v>
      </c>
      <c r="G1838" s="3">
        <v>7.2093369225087898</v>
      </c>
      <c r="H1838" s="3">
        <v>7.1081280529764896</v>
      </c>
      <c r="I1838" s="3">
        <v>6.7702290940637697</v>
      </c>
      <c r="J1838" s="3">
        <v>7.4460270118892096</v>
      </c>
      <c r="K1838" s="3">
        <v>1</v>
      </c>
      <c r="L1838" s="3">
        <v>0</v>
      </c>
      <c r="M1838" s="6" t="s">
        <v>155</v>
      </c>
      <c r="N1838" s="6" t="s">
        <v>192</v>
      </c>
    </row>
    <row r="1839" spans="1:14" x14ac:dyDescent="0.2">
      <c r="A1839" s="5" t="str">
        <f t="shared" si="29"/>
        <v>Urology - Testis11996-20002</v>
      </c>
      <c r="B1839" s="3" t="s">
        <v>43</v>
      </c>
      <c r="C1839" s="3">
        <v>1</v>
      </c>
      <c r="D1839" s="3" t="s">
        <v>142</v>
      </c>
      <c r="E1839" s="3">
        <v>2</v>
      </c>
      <c r="F1839" s="3">
        <v>1600</v>
      </c>
      <c r="G1839" s="3">
        <v>6.7701157275119801</v>
      </c>
      <c r="H1839" s="3">
        <v>6.6575433794991596</v>
      </c>
      <c r="I1839" s="3">
        <v>6.3313237539036997</v>
      </c>
      <c r="J1839" s="3">
        <v>6.9837630050946196</v>
      </c>
      <c r="K1839" s="3">
        <v>0.93660993863375197</v>
      </c>
      <c r="L1839" s="3">
        <v>-20.19318306533</v>
      </c>
      <c r="M1839" s="6" t="s">
        <v>155</v>
      </c>
      <c r="N1839" s="6" t="s">
        <v>192</v>
      </c>
    </row>
    <row r="1840" spans="1:14" x14ac:dyDescent="0.2">
      <c r="A1840" s="5" t="str">
        <f t="shared" si="29"/>
        <v>Urology - Testis11996-20003</v>
      </c>
      <c r="B1840" s="3" t="s">
        <v>43</v>
      </c>
      <c r="C1840" s="3">
        <v>1</v>
      </c>
      <c r="D1840" s="3" t="s">
        <v>142</v>
      </c>
      <c r="E1840" s="3">
        <v>3</v>
      </c>
      <c r="F1840" s="3">
        <v>1662</v>
      </c>
      <c r="G1840" s="3">
        <v>7.0191380473137999</v>
      </c>
      <c r="H1840" s="3">
        <v>6.7466594949384797</v>
      </c>
      <c r="I1840" s="3">
        <v>6.4222979551369601</v>
      </c>
      <c r="J1840" s="3">
        <v>7.0710210347400002</v>
      </c>
      <c r="K1840" s="3">
        <v>0.94914715163486096</v>
      </c>
      <c r="L1840" s="3">
        <v>-13.98621410877</v>
      </c>
      <c r="M1840" s="6" t="s">
        <v>155</v>
      </c>
      <c r="N1840" s="6" t="s">
        <v>192</v>
      </c>
    </row>
    <row r="1841" spans="1:14" x14ac:dyDescent="0.2">
      <c r="A1841" s="5" t="str">
        <f t="shared" si="29"/>
        <v>Urology - Testis11996-20004</v>
      </c>
      <c r="B1841" s="3" t="s">
        <v>43</v>
      </c>
      <c r="C1841" s="3">
        <v>1</v>
      </c>
      <c r="D1841" s="3" t="s">
        <v>142</v>
      </c>
      <c r="E1841" s="3">
        <v>4</v>
      </c>
      <c r="F1841" s="3">
        <v>1638</v>
      </c>
      <c r="G1841" s="3">
        <v>6.8802723814987603</v>
      </c>
      <c r="H1841" s="3">
        <v>6.5310233468655099</v>
      </c>
      <c r="I1841" s="3">
        <v>6.2147370627920102</v>
      </c>
      <c r="J1841" s="3">
        <v>6.8473096309390096</v>
      </c>
      <c r="K1841" s="3">
        <v>0.91881059235148199</v>
      </c>
      <c r="L1841" s="3">
        <v>-26.648898127342001</v>
      </c>
      <c r="M1841" s="6" t="s">
        <v>155</v>
      </c>
      <c r="N1841" s="6" t="s">
        <v>192</v>
      </c>
    </row>
    <row r="1842" spans="1:14" x14ac:dyDescent="0.2">
      <c r="A1842" s="5" t="str">
        <f t="shared" si="29"/>
        <v>Urology - Testis11996-20005</v>
      </c>
      <c r="B1842" s="3" t="s">
        <v>43</v>
      </c>
      <c r="C1842" s="3">
        <v>1</v>
      </c>
      <c r="D1842" s="3" t="s">
        <v>142</v>
      </c>
      <c r="E1842" s="3">
        <v>5</v>
      </c>
      <c r="F1842" s="3">
        <v>1381</v>
      </c>
      <c r="G1842" s="3">
        <v>5.6693964338388003</v>
      </c>
      <c r="H1842" s="3">
        <v>5.4411194654991499</v>
      </c>
      <c r="I1842" s="3">
        <v>5.1541421997179304</v>
      </c>
      <c r="J1842" s="3">
        <v>5.7280967312803703</v>
      </c>
      <c r="K1842" s="3">
        <v>0.76547853737957305</v>
      </c>
      <c r="L1842" s="3">
        <v>-83.197211904097998</v>
      </c>
      <c r="M1842" s="6" t="s">
        <v>155</v>
      </c>
      <c r="N1842" s="6" t="s">
        <v>192</v>
      </c>
    </row>
    <row r="1843" spans="1:14" x14ac:dyDescent="0.2">
      <c r="A1843" s="5" t="str">
        <f t="shared" si="29"/>
        <v>Urology - Testis11996-20006</v>
      </c>
      <c r="B1843" s="3" t="s">
        <v>43</v>
      </c>
      <c r="C1843" s="3">
        <v>1</v>
      </c>
      <c r="D1843" s="3" t="s">
        <v>142</v>
      </c>
      <c r="E1843" s="3">
        <v>6</v>
      </c>
      <c r="F1843" s="3">
        <v>7981</v>
      </c>
      <c r="G1843" s="3">
        <v>6.70345669737479</v>
      </c>
      <c r="H1843" s="3">
        <v>6.4842598226132804</v>
      </c>
      <c r="I1843" s="3">
        <v>6.3419981781637196</v>
      </c>
      <c r="J1843" s="3">
        <v>6.6265214670628403</v>
      </c>
      <c r="K1843" s="3">
        <v>0</v>
      </c>
      <c r="L1843" s="3">
        <v>-144.02550720554001</v>
      </c>
      <c r="M1843" s="6" t="s">
        <v>155</v>
      </c>
      <c r="N1843" s="6" t="s">
        <v>192</v>
      </c>
    </row>
    <row r="1844" spans="1:14" x14ac:dyDescent="0.2">
      <c r="A1844" s="5" t="str">
        <f t="shared" si="29"/>
        <v>Urology - Testis12001-20051</v>
      </c>
      <c r="B1844" s="3" t="s">
        <v>47</v>
      </c>
      <c r="C1844" s="3">
        <v>1</v>
      </c>
      <c r="D1844" s="3" t="s">
        <v>142</v>
      </c>
      <c r="E1844" s="3">
        <v>1</v>
      </c>
      <c r="F1844" s="3">
        <v>1779</v>
      </c>
      <c r="G1844" s="3">
        <v>7.2250975276479803</v>
      </c>
      <c r="H1844" s="3">
        <v>7.3068956334422097</v>
      </c>
      <c r="I1844" s="3">
        <v>6.9673477704116404</v>
      </c>
      <c r="J1844" s="3">
        <v>7.6464434964727799</v>
      </c>
      <c r="K1844" s="3">
        <v>1</v>
      </c>
      <c r="L1844" s="3">
        <v>0</v>
      </c>
      <c r="M1844" s="6" t="s">
        <v>155</v>
      </c>
      <c r="N1844" s="6" t="s">
        <v>192</v>
      </c>
    </row>
    <row r="1845" spans="1:14" x14ac:dyDescent="0.2">
      <c r="A1845" s="5" t="str">
        <f t="shared" si="29"/>
        <v>Urology - Testis12001-20052</v>
      </c>
      <c r="B1845" s="3" t="s">
        <v>47</v>
      </c>
      <c r="C1845" s="3">
        <v>1</v>
      </c>
      <c r="D1845" s="3" t="s">
        <v>142</v>
      </c>
      <c r="E1845" s="3">
        <v>2</v>
      </c>
      <c r="F1845" s="3">
        <v>1772</v>
      </c>
      <c r="G1845" s="3">
        <v>7.2600263237410401</v>
      </c>
      <c r="H1845" s="3">
        <v>7.2747043048422704</v>
      </c>
      <c r="I1845" s="3">
        <v>6.9359853053842802</v>
      </c>
      <c r="J1845" s="3">
        <v>7.6134233043002597</v>
      </c>
      <c r="K1845" s="3">
        <v>0.99559439052986998</v>
      </c>
      <c r="L1845" s="3">
        <v>0.61988661815600798</v>
      </c>
      <c r="M1845" s="6" t="s">
        <v>155</v>
      </c>
      <c r="N1845" s="6" t="s">
        <v>192</v>
      </c>
    </row>
    <row r="1846" spans="1:14" x14ac:dyDescent="0.2">
      <c r="A1846" s="5" t="str">
        <f t="shared" si="29"/>
        <v>Urology - Testis12001-20053</v>
      </c>
      <c r="B1846" s="3" t="s">
        <v>47</v>
      </c>
      <c r="C1846" s="3">
        <v>1</v>
      </c>
      <c r="D1846" s="3" t="s">
        <v>142</v>
      </c>
      <c r="E1846" s="3">
        <v>3</v>
      </c>
      <c r="F1846" s="3">
        <v>1692</v>
      </c>
      <c r="G1846" s="3">
        <v>6.9534453273648804</v>
      </c>
      <c r="H1846" s="3">
        <v>6.7531751877526096</v>
      </c>
      <c r="I1846" s="3">
        <v>6.4313915862464697</v>
      </c>
      <c r="J1846" s="3">
        <v>7.0749587892587504</v>
      </c>
      <c r="K1846" s="3">
        <v>0.92421946699836</v>
      </c>
      <c r="L1846" s="3">
        <v>-26.251707968175999</v>
      </c>
      <c r="M1846" s="6" t="s">
        <v>155</v>
      </c>
      <c r="N1846" s="6" t="s">
        <v>192</v>
      </c>
    </row>
    <row r="1847" spans="1:14" x14ac:dyDescent="0.2">
      <c r="A1847" s="5" t="str">
        <f t="shared" si="29"/>
        <v>Urology - Testis12001-20054</v>
      </c>
      <c r="B1847" s="3" t="s">
        <v>47</v>
      </c>
      <c r="C1847" s="3">
        <v>1</v>
      </c>
      <c r="D1847" s="3" t="s">
        <v>142</v>
      </c>
      <c r="E1847" s="3">
        <v>4</v>
      </c>
      <c r="F1847" s="3">
        <v>1624</v>
      </c>
      <c r="G1847" s="3">
        <v>6.6653429011101997</v>
      </c>
      <c r="H1847" s="3">
        <v>6.2947023015448602</v>
      </c>
      <c r="I1847" s="3">
        <v>5.9885494883005901</v>
      </c>
      <c r="J1847" s="3">
        <v>6.6008551147891303</v>
      </c>
      <c r="K1847" s="3">
        <v>0.86147423164705605</v>
      </c>
      <c r="L1847" s="3">
        <v>-49.569626272801997</v>
      </c>
      <c r="M1847" s="6" t="s">
        <v>155</v>
      </c>
      <c r="N1847" s="6" t="s">
        <v>192</v>
      </c>
    </row>
    <row r="1848" spans="1:14" x14ac:dyDescent="0.2">
      <c r="A1848" s="5" t="str">
        <f t="shared" si="29"/>
        <v>Urology - Testis12001-20055</v>
      </c>
      <c r="B1848" s="3" t="s">
        <v>47</v>
      </c>
      <c r="C1848" s="3">
        <v>1</v>
      </c>
      <c r="D1848" s="3" t="s">
        <v>142</v>
      </c>
      <c r="E1848" s="3">
        <v>5</v>
      </c>
      <c r="F1848" s="3">
        <v>1409</v>
      </c>
      <c r="G1848" s="3">
        <v>5.76284694618806</v>
      </c>
      <c r="H1848" s="3">
        <v>5.5734675308051402</v>
      </c>
      <c r="I1848" s="3">
        <v>5.2824453772097701</v>
      </c>
      <c r="J1848" s="3">
        <v>5.8644896844005103</v>
      </c>
      <c r="K1848" s="3">
        <v>0.76276818643699795</v>
      </c>
      <c r="L1848" s="3">
        <v>-88.152099124987998</v>
      </c>
      <c r="M1848" s="6" t="s">
        <v>155</v>
      </c>
      <c r="N1848" s="6" t="s">
        <v>192</v>
      </c>
    </row>
    <row r="1849" spans="1:14" x14ac:dyDescent="0.2">
      <c r="A1849" s="5" t="str">
        <f t="shared" si="29"/>
        <v>Urology - Testis12001-20056</v>
      </c>
      <c r="B1849" s="3" t="s">
        <v>47</v>
      </c>
      <c r="C1849" s="3">
        <v>1</v>
      </c>
      <c r="D1849" s="3" t="s">
        <v>142</v>
      </c>
      <c r="E1849" s="3">
        <v>6</v>
      </c>
      <c r="F1849" s="3">
        <v>8276</v>
      </c>
      <c r="G1849" s="3">
        <v>6.7737263556967502</v>
      </c>
      <c r="H1849" s="3">
        <v>6.6348402667320601</v>
      </c>
      <c r="I1849" s="3">
        <v>6.4918928530780597</v>
      </c>
      <c r="J1849" s="3">
        <v>6.7777876803860604</v>
      </c>
      <c r="K1849" s="3">
        <v>0</v>
      </c>
      <c r="L1849" s="3">
        <v>-163.35354674780999</v>
      </c>
      <c r="M1849" s="6" t="s">
        <v>155</v>
      </c>
      <c r="N1849" s="6" t="s">
        <v>192</v>
      </c>
    </row>
    <row r="1850" spans="1:14" x14ac:dyDescent="0.2">
      <c r="A1850" s="5" t="str">
        <f t="shared" si="29"/>
        <v>Urology - Testis12006-20101</v>
      </c>
      <c r="B1850" s="3" t="s">
        <v>48</v>
      </c>
      <c r="C1850" s="3">
        <v>1</v>
      </c>
      <c r="D1850" s="3" t="s">
        <v>142</v>
      </c>
      <c r="E1850" s="3">
        <v>1</v>
      </c>
      <c r="F1850" s="3">
        <v>1794</v>
      </c>
      <c r="G1850" s="3">
        <v>7.0233093222803999</v>
      </c>
      <c r="H1850" s="3">
        <v>7.3547160753508898</v>
      </c>
      <c r="I1850" s="3">
        <v>7.0143778235583802</v>
      </c>
      <c r="J1850" s="3">
        <v>7.6950543271434002</v>
      </c>
      <c r="K1850" s="3">
        <v>1</v>
      </c>
      <c r="L1850" s="3">
        <v>0</v>
      </c>
      <c r="M1850" s="6" t="s">
        <v>155</v>
      </c>
      <c r="N1850" s="6" t="s">
        <v>192</v>
      </c>
    </row>
    <row r="1851" spans="1:14" x14ac:dyDescent="0.2">
      <c r="A1851" s="5" t="str">
        <f t="shared" si="29"/>
        <v>Urology - Testis12006-20102</v>
      </c>
      <c r="B1851" s="3" t="s">
        <v>48</v>
      </c>
      <c r="C1851" s="3">
        <v>1</v>
      </c>
      <c r="D1851" s="3" t="s">
        <v>142</v>
      </c>
      <c r="E1851" s="3">
        <v>2</v>
      </c>
      <c r="F1851" s="3">
        <v>1911</v>
      </c>
      <c r="G1851" s="3">
        <v>7.54319009206126</v>
      </c>
      <c r="H1851" s="3">
        <v>7.7799243587956504</v>
      </c>
      <c r="I1851" s="3">
        <v>7.4311045799868403</v>
      </c>
      <c r="J1851" s="3">
        <v>8.1287441376044605</v>
      </c>
      <c r="K1851" s="3">
        <v>1.0578143709544201</v>
      </c>
      <c r="L1851" s="3">
        <v>20.625491639238</v>
      </c>
      <c r="M1851" s="6" t="s">
        <v>155</v>
      </c>
      <c r="N1851" s="6" t="s">
        <v>192</v>
      </c>
    </row>
    <row r="1852" spans="1:14" x14ac:dyDescent="0.2">
      <c r="A1852" s="5" t="str">
        <f t="shared" si="29"/>
        <v>Urology - Testis12006-20103</v>
      </c>
      <c r="B1852" s="3" t="s">
        <v>48</v>
      </c>
      <c r="C1852" s="3">
        <v>1</v>
      </c>
      <c r="D1852" s="3" t="s">
        <v>142</v>
      </c>
      <c r="E1852" s="3">
        <v>3</v>
      </c>
      <c r="F1852" s="3">
        <v>1874</v>
      </c>
      <c r="G1852" s="3">
        <v>7.4143176487545004</v>
      </c>
      <c r="H1852" s="3">
        <v>7.2799425805160398</v>
      </c>
      <c r="I1852" s="3">
        <v>6.9503334512356698</v>
      </c>
      <c r="J1852" s="3">
        <v>7.6095517097964098</v>
      </c>
      <c r="K1852" s="3">
        <v>0.989833258813966</v>
      </c>
      <c r="L1852" s="3">
        <v>-4.1500970022860004</v>
      </c>
      <c r="M1852" s="6" t="s">
        <v>155</v>
      </c>
      <c r="N1852" s="6" t="s">
        <v>192</v>
      </c>
    </row>
    <row r="1853" spans="1:14" x14ac:dyDescent="0.2">
      <c r="A1853" s="5" t="str">
        <f t="shared" si="29"/>
        <v>Urology - Testis12006-20104</v>
      </c>
      <c r="B1853" s="3" t="s">
        <v>48</v>
      </c>
      <c r="C1853" s="3">
        <v>1</v>
      </c>
      <c r="D1853" s="3" t="s">
        <v>142</v>
      </c>
      <c r="E1853" s="3">
        <v>4</v>
      </c>
      <c r="F1853" s="3">
        <v>1784</v>
      </c>
      <c r="G1853" s="3">
        <v>7.0616221931585601</v>
      </c>
      <c r="H1853" s="3">
        <v>6.6609670442770597</v>
      </c>
      <c r="I1853" s="3">
        <v>6.3518692319643</v>
      </c>
      <c r="J1853" s="3">
        <v>6.9700648565898202</v>
      </c>
      <c r="K1853" s="3">
        <v>0.90567290103843601</v>
      </c>
      <c r="L1853" s="3">
        <v>-36.978871429820003</v>
      </c>
      <c r="M1853" s="6" t="s">
        <v>155</v>
      </c>
      <c r="N1853" s="6" t="s">
        <v>192</v>
      </c>
    </row>
    <row r="1854" spans="1:14" x14ac:dyDescent="0.2">
      <c r="A1854" s="5" t="str">
        <f t="shared" si="29"/>
        <v>Urology - Testis12006-20105</v>
      </c>
      <c r="B1854" s="3" t="s">
        <v>48</v>
      </c>
      <c r="C1854" s="3">
        <v>1</v>
      </c>
      <c r="D1854" s="3" t="s">
        <v>142</v>
      </c>
      <c r="E1854" s="3">
        <v>5</v>
      </c>
      <c r="F1854" s="3">
        <v>1632</v>
      </c>
      <c r="G1854" s="3">
        <v>6.4704754031141896</v>
      </c>
      <c r="H1854" s="3">
        <v>6.1810737463413403</v>
      </c>
      <c r="I1854" s="3">
        <v>5.8811851721793502</v>
      </c>
      <c r="J1854" s="3">
        <v>6.48096232050331</v>
      </c>
      <c r="K1854" s="3">
        <v>0.84042316290862895</v>
      </c>
      <c r="L1854" s="3">
        <v>-60.802182345951998</v>
      </c>
      <c r="M1854" s="6" t="s">
        <v>155</v>
      </c>
      <c r="N1854" s="6" t="s">
        <v>192</v>
      </c>
    </row>
    <row r="1855" spans="1:14" x14ac:dyDescent="0.2">
      <c r="A1855" s="5" t="str">
        <f t="shared" si="29"/>
        <v>Urology - Testis12006-20106</v>
      </c>
      <c r="B1855" s="3" t="s">
        <v>48</v>
      </c>
      <c r="C1855" s="3">
        <v>1</v>
      </c>
      <c r="D1855" s="3" t="s">
        <v>142</v>
      </c>
      <c r="E1855" s="3">
        <v>6</v>
      </c>
      <c r="F1855" s="3">
        <v>8995</v>
      </c>
      <c r="G1855" s="3">
        <v>7.10288857461404</v>
      </c>
      <c r="H1855" s="3">
        <v>7.0346105439605804</v>
      </c>
      <c r="I1855" s="3">
        <v>6.8892335962933604</v>
      </c>
      <c r="J1855" s="3">
        <v>7.1799874916278004</v>
      </c>
      <c r="K1855" s="3">
        <v>0</v>
      </c>
      <c r="L1855" s="3">
        <v>-81.305659138820005</v>
      </c>
      <c r="M1855" s="6" t="s">
        <v>155</v>
      </c>
      <c r="N1855" s="6" t="s">
        <v>192</v>
      </c>
    </row>
    <row r="1856" spans="1:14" x14ac:dyDescent="0.2">
      <c r="A1856" s="5" t="str">
        <f t="shared" si="29"/>
        <v>Urology - Testis21996-20001</v>
      </c>
      <c r="B1856" s="3" t="s">
        <v>43</v>
      </c>
      <c r="C1856" s="3">
        <v>2</v>
      </c>
      <c r="D1856" s="3" t="s">
        <v>142</v>
      </c>
      <c r="E1856" s="3">
        <v>1</v>
      </c>
      <c r="F1856" s="3">
        <v>0</v>
      </c>
      <c r="G1856" s="3">
        <v>0</v>
      </c>
      <c r="H1856" s="3">
        <v>0</v>
      </c>
      <c r="I1856" s="3">
        <v>0</v>
      </c>
      <c r="J1856" s="3">
        <v>0</v>
      </c>
      <c r="K1856" s="3">
        <v>0</v>
      </c>
      <c r="L1856" s="3">
        <v>0</v>
      </c>
      <c r="M1856" s="6" t="s">
        <v>155</v>
      </c>
      <c r="N1856" s="6" t="s">
        <v>192</v>
      </c>
    </row>
    <row r="1857" spans="1:14" x14ac:dyDescent="0.2">
      <c r="A1857" s="5" t="str">
        <f t="shared" si="29"/>
        <v>Urology - Testis21996-20002</v>
      </c>
      <c r="B1857" s="3" t="s">
        <v>43</v>
      </c>
      <c r="C1857" s="3">
        <v>2</v>
      </c>
      <c r="D1857" s="3" t="s">
        <v>142</v>
      </c>
      <c r="E1857" s="3">
        <v>2</v>
      </c>
      <c r="F1857" s="3">
        <v>0</v>
      </c>
      <c r="G1857" s="3">
        <v>0</v>
      </c>
      <c r="H1857" s="3">
        <v>0</v>
      </c>
      <c r="I1857" s="3">
        <v>0</v>
      </c>
      <c r="J1857" s="3">
        <v>0</v>
      </c>
      <c r="K1857" s="3">
        <v>0</v>
      </c>
      <c r="L1857" s="3">
        <v>0</v>
      </c>
      <c r="M1857" s="6" t="s">
        <v>155</v>
      </c>
      <c r="N1857" s="6" t="s">
        <v>192</v>
      </c>
    </row>
    <row r="1858" spans="1:14" x14ac:dyDescent="0.2">
      <c r="A1858" s="5" t="str">
        <f t="shared" si="29"/>
        <v>Urology - Testis21996-20003</v>
      </c>
      <c r="B1858" s="3" t="s">
        <v>43</v>
      </c>
      <c r="C1858" s="3">
        <v>2</v>
      </c>
      <c r="D1858" s="3" t="s">
        <v>142</v>
      </c>
      <c r="E1858" s="3">
        <v>3</v>
      </c>
      <c r="F1858" s="3">
        <v>0</v>
      </c>
      <c r="G1858" s="3">
        <v>0</v>
      </c>
      <c r="H1858" s="3">
        <v>0</v>
      </c>
      <c r="I1858" s="3">
        <v>0</v>
      </c>
      <c r="J1858" s="3">
        <v>0</v>
      </c>
      <c r="K1858" s="3">
        <v>0</v>
      </c>
      <c r="L1858" s="3">
        <v>0</v>
      </c>
      <c r="M1858" s="6" t="s">
        <v>155</v>
      </c>
      <c r="N1858" s="6" t="s">
        <v>192</v>
      </c>
    </row>
    <row r="1859" spans="1:14" x14ac:dyDescent="0.2">
      <c r="A1859" s="5" t="str">
        <f t="shared" si="29"/>
        <v>Urology - Testis21996-20004</v>
      </c>
      <c r="B1859" s="3" t="s">
        <v>43</v>
      </c>
      <c r="C1859" s="3">
        <v>2</v>
      </c>
      <c r="D1859" s="3" t="s">
        <v>142</v>
      </c>
      <c r="E1859" s="3">
        <v>4</v>
      </c>
      <c r="F1859" s="3">
        <v>0</v>
      </c>
      <c r="G1859" s="3">
        <v>0</v>
      </c>
      <c r="H1859" s="3">
        <v>0</v>
      </c>
      <c r="I1859" s="3">
        <v>0</v>
      </c>
      <c r="J1859" s="3">
        <v>0</v>
      </c>
      <c r="K1859" s="3">
        <v>0</v>
      </c>
      <c r="L1859" s="3">
        <v>0</v>
      </c>
      <c r="M1859" s="6" t="s">
        <v>155</v>
      </c>
      <c r="N1859" s="6" t="s">
        <v>192</v>
      </c>
    </row>
    <row r="1860" spans="1:14" x14ac:dyDescent="0.2">
      <c r="A1860" s="5" t="str">
        <f t="shared" si="29"/>
        <v>Urology - Testis21996-20005</v>
      </c>
      <c r="B1860" s="3" t="s">
        <v>43</v>
      </c>
      <c r="C1860" s="3">
        <v>2</v>
      </c>
      <c r="D1860" s="3" t="s">
        <v>142</v>
      </c>
      <c r="E1860" s="3">
        <v>5</v>
      </c>
      <c r="F1860" s="3">
        <v>0</v>
      </c>
      <c r="G1860" s="3">
        <v>0</v>
      </c>
      <c r="H1860" s="3">
        <v>0</v>
      </c>
      <c r="I1860" s="3">
        <v>0</v>
      </c>
      <c r="J1860" s="3">
        <v>0</v>
      </c>
      <c r="K1860" s="3">
        <v>0</v>
      </c>
      <c r="L1860" s="3">
        <v>0</v>
      </c>
      <c r="M1860" s="6" t="s">
        <v>155</v>
      </c>
      <c r="N1860" s="6" t="s">
        <v>192</v>
      </c>
    </row>
    <row r="1861" spans="1:14" x14ac:dyDescent="0.2">
      <c r="A1861" s="5" t="str">
        <f t="shared" si="29"/>
        <v>Urology - Testis21996-20006</v>
      </c>
      <c r="B1861" s="3" t="s">
        <v>43</v>
      </c>
      <c r="C1861" s="3">
        <v>2</v>
      </c>
      <c r="D1861" s="3" t="s">
        <v>142</v>
      </c>
      <c r="E1861" s="3">
        <v>6</v>
      </c>
      <c r="F1861" s="3">
        <v>0</v>
      </c>
      <c r="G1861" s="3">
        <v>0</v>
      </c>
      <c r="H1861" s="3">
        <v>0</v>
      </c>
      <c r="I1861" s="3">
        <v>0</v>
      </c>
      <c r="J1861" s="3">
        <v>0</v>
      </c>
      <c r="K1861" s="3">
        <v>0</v>
      </c>
      <c r="L1861" s="3">
        <v>0</v>
      </c>
      <c r="M1861" s="6" t="s">
        <v>155</v>
      </c>
      <c r="N1861" s="6" t="s">
        <v>192</v>
      </c>
    </row>
    <row r="1862" spans="1:14" x14ac:dyDescent="0.2">
      <c r="A1862" s="5" t="str">
        <f t="shared" si="29"/>
        <v>Urology - Testis22001-20051</v>
      </c>
      <c r="B1862" s="3" t="s">
        <v>47</v>
      </c>
      <c r="C1862" s="3">
        <v>2</v>
      </c>
      <c r="D1862" s="3" t="s">
        <v>142</v>
      </c>
      <c r="E1862" s="3">
        <v>1</v>
      </c>
      <c r="F1862" s="3">
        <v>0</v>
      </c>
      <c r="G1862" s="3">
        <v>0</v>
      </c>
      <c r="H1862" s="3">
        <v>0</v>
      </c>
      <c r="I1862" s="3">
        <v>0</v>
      </c>
      <c r="J1862" s="3">
        <v>0</v>
      </c>
      <c r="K1862" s="3">
        <v>0</v>
      </c>
      <c r="L1862" s="3">
        <v>0</v>
      </c>
      <c r="M1862" s="6" t="s">
        <v>155</v>
      </c>
      <c r="N1862" s="6" t="s">
        <v>192</v>
      </c>
    </row>
    <row r="1863" spans="1:14" x14ac:dyDescent="0.2">
      <c r="A1863" s="5" t="str">
        <f t="shared" si="29"/>
        <v>Urology - Testis22001-20052</v>
      </c>
      <c r="B1863" s="3" t="s">
        <v>47</v>
      </c>
      <c r="C1863" s="3">
        <v>2</v>
      </c>
      <c r="D1863" s="3" t="s">
        <v>142</v>
      </c>
      <c r="E1863" s="3">
        <v>2</v>
      </c>
      <c r="F1863" s="3">
        <v>0</v>
      </c>
      <c r="G1863" s="3">
        <v>0</v>
      </c>
      <c r="H1863" s="3">
        <v>0</v>
      </c>
      <c r="I1863" s="3">
        <v>0</v>
      </c>
      <c r="J1863" s="3">
        <v>0</v>
      </c>
      <c r="K1863" s="3">
        <v>0</v>
      </c>
      <c r="L1863" s="3">
        <v>0</v>
      </c>
      <c r="M1863" s="6" t="s">
        <v>155</v>
      </c>
      <c r="N1863" s="6" t="s">
        <v>192</v>
      </c>
    </row>
    <row r="1864" spans="1:14" x14ac:dyDescent="0.2">
      <c r="A1864" s="5" t="str">
        <f t="shared" si="29"/>
        <v>Urology - Testis22001-20053</v>
      </c>
      <c r="B1864" s="3" t="s">
        <v>47</v>
      </c>
      <c r="C1864" s="3">
        <v>2</v>
      </c>
      <c r="D1864" s="3" t="s">
        <v>142</v>
      </c>
      <c r="E1864" s="3">
        <v>3</v>
      </c>
      <c r="F1864" s="3">
        <v>0</v>
      </c>
      <c r="G1864" s="3">
        <v>0</v>
      </c>
      <c r="H1864" s="3">
        <v>0</v>
      </c>
      <c r="I1864" s="3">
        <v>0</v>
      </c>
      <c r="J1864" s="3">
        <v>0</v>
      </c>
      <c r="K1864" s="3">
        <v>0</v>
      </c>
      <c r="L1864" s="3">
        <v>0</v>
      </c>
      <c r="M1864" s="6" t="s">
        <v>155</v>
      </c>
      <c r="N1864" s="6" t="s">
        <v>192</v>
      </c>
    </row>
    <row r="1865" spans="1:14" x14ac:dyDescent="0.2">
      <c r="A1865" s="5" t="str">
        <f t="shared" si="29"/>
        <v>Urology - Testis22001-20054</v>
      </c>
      <c r="B1865" s="3" t="s">
        <v>47</v>
      </c>
      <c r="C1865" s="3">
        <v>2</v>
      </c>
      <c r="D1865" s="3" t="s">
        <v>142</v>
      </c>
      <c r="E1865" s="3">
        <v>4</v>
      </c>
      <c r="F1865" s="3">
        <v>0</v>
      </c>
      <c r="G1865" s="3">
        <v>0</v>
      </c>
      <c r="H1865" s="3">
        <v>0</v>
      </c>
      <c r="I1865" s="3">
        <v>0</v>
      </c>
      <c r="J1865" s="3">
        <v>0</v>
      </c>
      <c r="K1865" s="3">
        <v>0</v>
      </c>
      <c r="L1865" s="3">
        <v>0</v>
      </c>
      <c r="M1865" s="6" t="s">
        <v>155</v>
      </c>
      <c r="N1865" s="6" t="s">
        <v>192</v>
      </c>
    </row>
    <row r="1866" spans="1:14" x14ac:dyDescent="0.2">
      <c r="A1866" s="5" t="str">
        <f t="shared" si="29"/>
        <v>Urology - Testis22001-20055</v>
      </c>
      <c r="B1866" s="3" t="s">
        <v>47</v>
      </c>
      <c r="C1866" s="3">
        <v>2</v>
      </c>
      <c r="D1866" s="3" t="s">
        <v>142</v>
      </c>
      <c r="E1866" s="3">
        <v>5</v>
      </c>
      <c r="F1866" s="3">
        <v>0</v>
      </c>
      <c r="G1866" s="3">
        <v>0</v>
      </c>
      <c r="H1866" s="3">
        <v>0</v>
      </c>
      <c r="I1866" s="3">
        <v>0</v>
      </c>
      <c r="J1866" s="3">
        <v>0</v>
      </c>
      <c r="K1866" s="3">
        <v>0</v>
      </c>
      <c r="L1866" s="3">
        <v>0</v>
      </c>
      <c r="M1866" s="6" t="s">
        <v>155</v>
      </c>
      <c r="N1866" s="6" t="s">
        <v>192</v>
      </c>
    </row>
    <row r="1867" spans="1:14" x14ac:dyDescent="0.2">
      <c r="A1867" s="5" t="str">
        <f t="shared" si="29"/>
        <v>Urology - Testis22001-20056</v>
      </c>
      <c r="B1867" s="3" t="s">
        <v>47</v>
      </c>
      <c r="C1867" s="3">
        <v>2</v>
      </c>
      <c r="D1867" s="3" t="s">
        <v>142</v>
      </c>
      <c r="E1867" s="3">
        <v>6</v>
      </c>
      <c r="F1867" s="3">
        <v>0</v>
      </c>
      <c r="G1867" s="3">
        <v>0</v>
      </c>
      <c r="H1867" s="3">
        <v>0</v>
      </c>
      <c r="I1867" s="3">
        <v>0</v>
      </c>
      <c r="J1867" s="3">
        <v>0</v>
      </c>
      <c r="K1867" s="3">
        <v>0</v>
      </c>
      <c r="L1867" s="3">
        <v>0</v>
      </c>
      <c r="M1867" s="6" t="s">
        <v>155</v>
      </c>
      <c r="N1867" s="6" t="s">
        <v>192</v>
      </c>
    </row>
    <row r="1868" spans="1:14" x14ac:dyDescent="0.2">
      <c r="A1868" s="5" t="str">
        <f t="shared" si="29"/>
        <v>Urology - Testis22006-20101</v>
      </c>
      <c r="B1868" s="3" t="s">
        <v>48</v>
      </c>
      <c r="C1868" s="3">
        <v>2</v>
      </c>
      <c r="D1868" s="3" t="s">
        <v>142</v>
      </c>
      <c r="E1868" s="3">
        <v>1</v>
      </c>
      <c r="F1868" s="3">
        <v>0</v>
      </c>
      <c r="G1868" s="3">
        <v>0</v>
      </c>
      <c r="H1868" s="3">
        <v>0</v>
      </c>
      <c r="I1868" s="3">
        <v>0</v>
      </c>
      <c r="J1868" s="3">
        <v>0</v>
      </c>
      <c r="K1868" s="3">
        <v>0</v>
      </c>
      <c r="L1868" s="3">
        <v>0</v>
      </c>
      <c r="M1868" s="6" t="s">
        <v>155</v>
      </c>
      <c r="N1868" s="6" t="s">
        <v>192</v>
      </c>
    </row>
    <row r="1869" spans="1:14" x14ac:dyDescent="0.2">
      <c r="A1869" s="5" t="str">
        <f t="shared" si="29"/>
        <v>Urology - Testis22006-20102</v>
      </c>
      <c r="B1869" s="3" t="s">
        <v>48</v>
      </c>
      <c r="C1869" s="3">
        <v>2</v>
      </c>
      <c r="D1869" s="3" t="s">
        <v>142</v>
      </c>
      <c r="E1869" s="3">
        <v>2</v>
      </c>
      <c r="F1869" s="3">
        <v>0</v>
      </c>
      <c r="G1869" s="3">
        <v>0</v>
      </c>
      <c r="H1869" s="3">
        <v>0</v>
      </c>
      <c r="I1869" s="3">
        <v>0</v>
      </c>
      <c r="J1869" s="3">
        <v>0</v>
      </c>
      <c r="K1869" s="3">
        <v>0</v>
      </c>
      <c r="L1869" s="3">
        <v>0</v>
      </c>
      <c r="M1869" s="6" t="s">
        <v>155</v>
      </c>
      <c r="N1869" s="6" t="s">
        <v>192</v>
      </c>
    </row>
    <row r="1870" spans="1:14" x14ac:dyDescent="0.2">
      <c r="A1870" s="5" t="str">
        <f t="shared" si="29"/>
        <v>Urology - Testis22006-20103</v>
      </c>
      <c r="B1870" s="3" t="s">
        <v>48</v>
      </c>
      <c r="C1870" s="3">
        <v>2</v>
      </c>
      <c r="D1870" s="3" t="s">
        <v>142</v>
      </c>
      <c r="E1870" s="3">
        <v>3</v>
      </c>
      <c r="F1870" s="3">
        <v>0</v>
      </c>
      <c r="G1870" s="3">
        <v>0</v>
      </c>
      <c r="H1870" s="3">
        <v>0</v>
      </c>
      <c r="I1870" s="3">
        <v>0</v>
      </c>
      <c r="J1870" s="3">
        <v>0</v>
      </c>
      <c r="K1870" s="3">
        <v>0</v>
      </c>
      <c r="L1870" s="3">
        <v>0</v>
      </c>
      <c r="M1870" s="6" t="s">
        <v>155</v>
      </c>
      <c r="N1870" s="6" t="s">
        <v>192</v>
      </c>
    </row>
    <row r="1871" spans="1:14" x14ac:dyDescent="0.2">
      <c r="A1871" s="5" t="str">
        <f t="shared" si="29"/>
        <v>Urology - Testis22006-20104</v>
      </c>
      <c r="B1871" s="3" t="s">
        <v>48</v>
      </c>
      <c r="C1871" s="3">
        <v>2</v>
      </c>
      <c r="D1871" s="3" t="s">
        <v>142</v>
      </c>
      <c r="E1871" s="3">
        <v>4</v>
      </c>
      <c r="F1871" s="3">
        <v>0</v>
      </c>
      <c r="G1871" s="3">
        <v>0</v>
      </c>
      <c r="H1871" s="3">
        <v>0</v>
      </c>
      <c r="I1871" s="3">
        <v>0</v>
      </c>
      <c r="J1871" s="3">
        <v>0</v>
      </c>
      <c r="K1871" s="3">
        <v>0</v>
      </c>
      <c r="L1871" s="3">
        <v>0</v>
      </c>
      <c r="M1871" s="6" t="s">
        <v>155</v>
      </c>
      <c r="N1871" s="6" t="s">
        <v>192</v>
      </c>
    </row>
    <row r="1872" spans="1:14" x14ac:dyDescent="0.2">
      <c r="A1872" s="5" t="str">
        <f t="shared" si="29"/>
        <v>Urology - Testis22006-20105</v>
      </c>
      <c r="B1872" s="3" t="s">
        <v>48</v>
      </c>
      <c r="C1872" s="3">
        <v>2</v>
      </c>
      <c r="D1872" s="3" t="s">
        <v>142</v>
      </c>
      <c r="E1872" s="3">
        <v>5</v>
      </c>
      <c r="F1872" s="3">
        <v>0</v>
      </c>
      <c r="G1872" s="3">
        <v>0</v>
      </c>
      <c r="H1872" s="3">
        <v>0</v>
      </c>
      <c r="I1872" s="3">
        <v>0</v>
      </c>
      <c r="J1872" s="3">
        <v>0</v>
      </c>
      <c r="K1872" s="3">
        <v>0</v>
      </c>
      <c r="L1872" s="3">
        <v>0</v>
      </c>
      <c r="M1872" s="6" t="s">
        <v>155</v>
      </c>
      <c r="N1872" s="6" t="s">
        <v>192</v>
      </c>
    </row>
    <row r="1873" spans="1:14" x14ac:dyDescent="0.2">
      <c r="A1873" s="5" t="str">
        <f t="shared" si="29"/>
        <v>Urology - Testis22006-20106</v>
      </c>
      <c r="B1873" s="3" t="s">
        <v>48</v>
      </c>
      <c r="C1873" s="3">
        <v>2</v>
      </c>
      <c r="D1873" s="3" t="s">
        <v>142</v>
      </c>
      <c r="E1873" s="3">
        <v>6</v>
      </c>
      <c r="F1873" s="3">
        <v>0</v>
      </c>
      <c r="G1873" s="3">
        <v>0</v>
      </c>
      <c r="H1873" s="3">
        <v>0</v>
      </c>
      <c r="I1873" s="3">
        <v>0</v>
      </c>
      <c r="J1873" s="3">
        <v>0</v>
      </c>
      <c r="K1873" s="3">
        <v>0</v>
      </c>
      <c r="L1873" s="3">
        <v>0</v>
      </c>
      <c r="M1873" s="6" t="s">
        <v>155</v>
      </c>
      <c r="N1873" s="6" t="s">
        <v>192</v>
      </c>
    </row>
    <row r="1874" spans="1:14" x14ac:dyDescent="0.2">
      <c r="A1874" s="5" t="str">
        <f t="shared" si="29"/>
        <v>Urology - Testis31996-20001</v>
      </c>
      <c r="B1874" s="11" t="s">
        <v>43</v>
      </c>
      <c r="C1874" s="11">
        <v>3</v>
      </c>
      <c r="D1874" s="11" t="s">
        <v>142</v>
      </c>
      <c r="E1874" s="11">
        <v>1</v>
      </c>
      <c r="F1874" s="11">
        <v>1700</v>
      </c>
      <c r="G1874" s="11">
        <v>7.2093369225087898</v>
      </c>
      <c r="H1874" s="11">
        <v>7.1081280529764896</v>
      </c>
      <c r="I1874" s="11">
        <v>6.7702290940637697</v>
      </c>
      <c r="J1874" s="11">
        <v>7.4460270118892096</v>
      </c>
      <c r="K1874" s="11">
        <v>1</v>
      </c>
      <c r="L1874" s="11">
        <v>0</v>
      </c>
      <c r="M1874" s="12" t="s">
        <v>155</v>
      </c>
      <c r="N1874" s="12" t="s">
        <v>192</v>
      </c>
    </row>
    <row r="1875" spans="1:14" x14ac:dyDescent="0.2">
      <c r="A1875" s="5" t="str">
        <f t="shared" si="29"/>
        <v>Urology - Testis31996-20002</v>
      </c>
      <c r="B1875" s="11" t="s">
        <v>43</v>
      </c>
      <c r="C1875" s="11">
        <v>3</v>
      </c>
      <c r="D1875" s="11" t="s">
        <v>142</v>
      </c>
      <c r="E1875" s="11">
        <v>2</v>
      </c>
      <c r="F1875" s="11">
        <v>1600</v>
      </c>
      <c r="G1875" s="11">
        <v>6.7701157275119801</v>
      </c>
      <c r="H1875" s="11">
        <v>6.6575433794991596</v>
      </c>
      <c r="I1875" s="11">
        <v>6.3313237539036997</v>
      </c>
      <c r="J1875" s="11">
        <v>6.9837630050946196</v>
      </c>
      <c r="K1875" s="11">
        <v>0.93660993863375197</v>
      </c>
      <c r="L1875" s="11">
        <v>-20.19318306533</v>
      </c>
      <c r="M1875" s="12" t="s">
        <v>155</v>
      </c>
      <c r="N1875" s="12" t="s">
        <v>192</v>
      </c>
    </row>
    <row r="1876" spans="1:14" x14ac:dyDescent="0.2">
      <c r="A1876" s="5" t="str">
        <f t="shared" si="29"/>
        <v>Urology - Testis31996-20003</v>
      </c>
      <c r="B1876" s="11" t="s">
        <v>43</v>
      </c>
      <c r="C1876" s="11">
        <v>3</v>
      </c>
      <c r="D1876" s="11" t="s">
        <v>142</v>
      </c>
      <c r="E1876" s="11">
        <v>3</v>
      </c>
      <c r="F1876" s="11">
        <v>1662</v>
      </c>
      <c r="G1876" s="11">
        <v>7.0191380473137999</v>
      </c>
      <c r="H1876" s="11">
        <v>6.7466594949384797</v>
      </c>
      <c r="I1876" s="11">
        <v>6.4222979551369601</v>
      </c>
      <c r="J1876" s="11">
        <v>7.0710210347400002</v>
      </c>
      <c r="K1876" s="11">
        <v>0.94914715163486096</v>
      </c>
      <c r="L1876" s="11">
        <v>-13.98621410877</v>
      </c>
      <c r="M1876" s="12" t="s">
        <v>155</v>
      </c>
      <c r="N1876" s="12" t="s">
        <v>192</v>
      </c>
    </row>
    <row r="1877" spans="1:14" x14ac:dyDescent="0.2">
      <c r="A1877" s="5" t="str">
        <f t="shared" si="29"/>
        <v>Urology - Testis31996-20004</v>
      </c>
      <c r="B1877" s="11" t="s">
        <v>43</v>
      </c>
      <c r="C1877" s="11">
        <v>3</v>
      </c>
      <c r="D1877" s="11" t="s">
        <v>142</v>
      </c>
      <c r="E1877" s="11">
        <v>4</v>
      </c>
      <c r="F1877" s="11">
        <v>1638</v>
      </c>
      <c r="G1877" s="11">
        <v>6.8802723814987603</v>
      </c>
      <c r="H1877" s="11">
        <v>6.5310233468655099</v>
      </c>
      <c r="I1877" s="11">
        <v>6.2147370627920102</v>
      </c>
      <c r="J1877" s="11">
        <v>6.8473096309390096</v>
      </c>
      <c r="K1877" s="11">
        <v>0.91881059235148199</v>
      </c>
      <c r="L1877" s="11">
        <v>-26.648898127342001</v>
      </c>
      <c r="M1877" s="12" t="s">
        <v>155</v>
      </c>
      <c r="N1877" s="12" t="s">
        <v>192</v>
      </c>
    </row>
    <row r="1878" spans="1:14" x14ac:dyDescent="0.2">
      <c r="A1878" s="5" t="str">
        <f t="shared" si="29"/>
        <v>Urology - Testis31996-20005</v>
      </c>
      <c r="B1878" s="11" t="s">
        <v>43</v>
      </c>
      <c r="C1878" s="11">
        <v>3</v>
      </c>
      <c r="D1878" s="11" t="s">
        <v>142</v>
      </c>
      <c r="E1878" s="11">
        <v>5</v>
      </c>
      <c r="F1878" s="11">
        <v>1381</v>
      </c>
      <c r="G1878" s="11">
        <v>5.6693964338388003</v>
      </c>
      <c r="H1878" s="11">
        <v>5.4411194654991499</v>
      </c>
      <c r="I1878" s="11">
        <v>5.1541421997179304</v>
      </c>
      <c r="J1878" s="11">
        <v>5.7280967312803703</v>
      </c>
      <c r="K1878" s="11">
        <v>0.76547853737957305</v>
      </c>
      <c r="L1878" s="11">
        <v>-83.197211904097998</v>
      </c>
      <c r="M1878" s="12" t="s">
        <v>155</v>
      </c>
      <c r="N1878" s="12" t="s">
        <v>192</v>
      </c>
    </row>
    <row r="1879" spans="1:14" x14ac:dyDescent="0.2">
      <c r="A1879" s="5" t="str">
        <f t="shared" ref="A1879:A1942" si="30">D1879&amp;C1879&amp;B1879&amp;E1879</f>
        <v>Urology - Testis31996-20006</v>
      </c>
      <c r="B1879" s="11" t="s">
        <v>43</v>
      </c>
      <c r="C1879" s="11">
        <v>3</v>
      </c>
      <c r="D1879" s="11" t="s">
        <v>142</v>
      </c>
      <c r="E1879" s="11">
        <v>6</v>
      </c>
      <c r="F1879" s="11">
        <v>7981</v>
      </c>
      <c r="G1879" s="11">
        <v>6.70345669737479</v>
      </c>
      <c r="H1879" s="11">
        <v>6.4842598226132804</v>
      </c>
      <c r="I1879" s="11">
        <v>6.3419981781637196</v>
      </c>
      <c r="J1879" s="11">
        <v>6.6265214670628403</v>
      </c>
      <c r="K1879" s="11">
        <v>0</v>
      </c>
      <c r="L1879" s="11">
        <v>-144.02550720554001</v>
      </c>
      <c r="M1879" s="12" t="s">
        <v>155</v>
      </c>
      <c r="N1879" s="12" t="s">
        <v>192</v>
      </c>
    </row>
    <row r="1880" spans="1:14" x14ac:dyDescent="0.2">
      <c r="A1880" s="5" t="str">
        <f t="shared" si="30"/>
        <v>Urology - Testis32001-20051</v>
      </c>
      <c r="B1880" s="11" t="s">
        <v>47</v>
      </c>
      <c r="C1880" s="11">
        <v>3</v>
      </c>
      <c r="D1880" s="11" t="s">
        <v>142</v>
      </c>
      <c r="E1880" s="11">
        <v>1</v>
      </c>
      <c r="F1880" s="11">
        <v>1779</v>
      </c>
      <c r="G1880" s="11">
        <v>7.2250975276479803</v>
      </c>
      <c r="H1880" s="11">
        <v>7.3068956334422097</v>
      </c>
      <c r="I1880" s="11">
        <v>6.9673477704116404</v>
      </c>
      <c r="J1880" s="11">
        <v>7.6464434964727799</v>
      </c>
      <c r="K1880" s="11">
        <v>1</v>
      </c>
      <c r="L1880" s="11">
        <v>0</v>
      </c>
      <c r="M1880" s="12" t="s">
        <v>155</v>
      </c>
      <c r="N1880" s="12" t="s">
        <v>192</v>
      </c>
    </row>
    <row r="1881" spans="1:14" x14ac:dyDescent="0.2">
      <c r="A1881" s="5" t="str">
        <f t="shared" si="30"/>
        <v>Urology - Testis32001-20052</v>
      </c>
      <c r="B1881" s="11" t="s">
        <v>47</v>
      </c>
      <c r="C1881" s="11">
        <v>3</v>
      </c>
      <c r="D1881" s="11" t="s">
        <v>142</v>
      </c>
      <c r="E1881" s="11">
        <v>2</v>
      </c>
      <c r="F1881" s="11">
        <v>1772</v>
      </c>
      <c r="G1881" s="11">
        <v>7.2600263237410401</v>
      </c>
      <c r="H1881" s="11">
        <v>7.2747043048422704</v>
      </c>
      <c r="I1881" s="11">
        <v>6.9359853053842802</v>
      </c>
      <c r="J1881" s="11">
        <v>7.6134233043002597</v>
      </c>
      <c r="K1881" s="11">
        <v>0.99559439052986998</v>
      </c>
      <c r="L1881" s="11">
        <v>0.61988661815600798</v>
      </c>
      <c r="M1881" s="12" t="s">
        <v>155</v>
      </c>
      <c r="N1881" s="12" t="s">
        <v>192</v>
      </c>
    </row>
    <row r="1882" spans="1:14" x14ac:dyDescent="0.2">
      <c r="A1882" s="5" t="str">
        <f t="shared" si="30"/>
        <v>Urology - Testis32001-20053</v>
      </c>
      <c r="B1882" s="11" t="s">
        <v>47</v>
      </c>
      <c r="C1882" s="11">
        <v>3</v>
      </c>
      <c r="D1882" s="11" t="s">
        <v>142</v>
      </c>
      <c r="E1882" s="11">
        <v>3</v>
      </c>
      <c r="F1882" s="11">
        <v>1692</v>
      </c>
      <c r="G1882" s="11">
        <v>6.9534453273648804</v>
      </c>
      <c r="H1882" s="11">
        <v>6.7531751877526096</v>
      </c>
      <c r="I1882" s="11">
        <v>6.4313915862464697</v>
      </c>
      <c r="J1882" s="11">
        <v>7.0749587892587504</v>
      </c>
      <c r="K1882" s="11">
        <v>0.92421946699836</v>
      </c>
      <c r="L1882" s="11">
        <v>-26.251707968175999</v>
      </c>
      <c r="M1882" s="12" t="s">
        <v>155</v>
      </c>
      <c r="N1882" s="12" t="s">
        <v>192</v>
      </c>
    </row>
    <row r="1883" spans="1:14" x14ac:dyDescent="0.2">
      <c r="A1883" s="5" t="str">
        <f t="shared" si="30"/>
        <v>Urology - Testis32001-20054</v>
      </c>
      <c r="B1883" s="11" t="s">
        <v>47</v>
      </c>
      <c r="C1883" s="11">
        <v>3</v>
      </c>
      <c r="D1883" s="11" t="s">
        <v>142</v>
      </c>
      <c r="E1883" s="11">
        <v>4</v>
      </c>
      <c r="F1883" s="11">
        <v>1624</v>
      </c>
      <c r="G1883" s="11">
        <v>6.6653429011101997</v>
      </c>
      <c r="H1883" s="11">
        <v>6.2947023015448602</v>
      </c>
      <c r="I1883" s="11">
        <v>5.9885494883005901</v>
      </c>
      <c r="J1883" s="11">
        <v>6.6008551147891303</v>
      </c>
      <c r="K1883" s="11">
        <v>0.86147423164705605</v>
      </c>
      <c r="L1883" s="11">
        <v>-49.569626272801997</v>
      </c>
      <c r="M1883" s="12" t="s">
        <v>155</v>
      </c>
      <c r="N1883" s="12" t="s">
        <v>192</v>
      </c>
    </row>
    <row r="1884" spans="1:14" x14ac:dyDescent="0.2">
      <c r="A1884" s="5" t="str">
        <f t="shared" si="30"/>
        <v>Urology - Testis32001-20055</v>
      </c>
      <c r="B1884" s="11" t="s">
        <v>47</v>
      </c>
      <c r="C1884" s="11">
        <v>3</v>
      </c>
      <c r="D1884" s="11" t="s">
        <v>142</v>
      </c>
      <c r="E1884" s="11">
        <v>5</v>
      </c>
      <c r="F1884" s="11">
        <v>1409</v>
      </c>
      <c r="G1884" s="11">
        <v>5.76284694618806</v>
      </c>
      <c r="H1884" s="11">
        <v>5.5734675308051402</v>
      </c>
      <c r="I1884" s="11">
        <v>5.2824453772097701</v>
      </c>
      <c r="J1884" s="11">
        <v>5.8644896844005103</v>
      </c>
      <c r="K1884" s="11">
        <v>0.76276818643699795</v>
      </c>
      <c r="L1884" s="11">
        <v>-88.152099124987998</v>
      </c>
      <c r="M1884" s="12" t="s">
        <v>155</v>
      </c>
      <c r="N1884" s="12" t="s">
        <v>192</v>
      </c>
    </row>
    <row r="1885" spans="1:14" x14ac:dyDescent="0.2">
      <c r="A1885" s="5" t="str">
        <f t="shared" si="30"/>
        <v>Urology - Testis32001-20056</v>
      </c>
      <c r="B1885" s="11" t="s">
        <v>47</v>
      </c>
      <c r="C1885" s="11">
        <v>3</v>
      </c>
      <c r="D1885" s="11" t="s">
        <v>142</v>
      </c>
      <c r="E1885" s="11">
        <v>6</v>
      </c>
      <c r="F1885" s="11">
        <v>8276</v>
      </c>
      <c r="G1885" s="11">
        <v>6.7737263556967502</v>
      </c>
      <c r="H1885" s="11">
        <v>6.6348402667320601</v>
      </c>
      <c r="I1885" s="11">
        <v>6.4918928530780597</v>
      </c>
      <c r="J1885" s="11">
        <v>6.7777876803860604</v>
      </c>
      <c r="K1885" s="11">
        <v>0</v>
      </c>
      <c r="L1885" s="11">
        <v>-163.35354674780999</v>
      </c>
      <c r="M1885" s="12" t="s">
        <v>155</v>
      </c>
      <c r="N1885" s="12" t="s">
        <v>192</v>
      </c>
    </row>
    <row r="1886" spans="1:14" x14ac:dyDescent="0.2">
      <c r="A1886" s="5" t="str">
        <f t="shared" si="30"/>
        <v>Urology - Testis32006-20101</v>
      </c>
      <c r="B1886" s="11" t="s">
        <v>48</v>
      </c>
      <c r="C1886" s="11">
        <v>3</v>
      </c>
      <c r="D1886" s="11" t="s">
        <v>142</v>
      </c>
      <c r="E1886" s="11">
        <v>1</v>
      </c>
      <c r="F1886" s="11">
        <v>1794</v>
      </c>
      <c r="G1886" s="11">
        <v>7.0233093222803999</v>
      </c>
      <c r="H1886" s="11">
        <v>7.3547160753508898</v>
      </c>
      <c r="I1886" s="11">
        <v>7.0143778235583802</v>
      </c>
      <c r="J1886" s="11">
        <v>7.6950543271434002</v>
      </c>
      <c r="K1886" s="11">
        <v>1</v>
      </c>
      <c r="L1886" s="11">
        <v>0</v>
      </c>
      <c r="M1886" s="12" t="s">
        <v>155</v>
      </c>
      <c r="N1886" s="12" t="s">
        <v>192</v>
      </c>
    </row>
    <row r="1887" spans="1:14" x14ac:dyDescent="0.2">
      <c r="A1887" s="5" t="str">
        <f t="shared" si="30"/>
        <v>Urology - Testis32006-20102</v>
      </c>
      <c r="B1887" s="11" t="s">
        <v>48</v>
      </c>
      <c r="C1887" s="11">
        <v>3</v>
      </c>
      <c r="D1887" s="11" t="s">
        <v>142</v>
      </c>
      <c r="E1887" s="11">
        <v>2</v>
      </c>
      <c r="F1887" s="11">
        <v>1911</v>
      </c>
      <c r="G1887" s="11">
        <v>7.54319009206126</v>
      </c>
      <c r="H1887" s="11">
        <v>7.7799243587956504</v>
      </c>
      <c r="I1887" s="11">
        <v>7.4311045799868403</v>
      </c>
      <c r="J1887" s="11">
        <v>8.1287441376044605</v>
      </c>
      <c r="K1887" s="11">
        <v>1.0578143709544201</v>
      </c>
      <c r="L1887" s="11">
        <v>20.625491639238</v>
      </c>
      <c r="M1887" s="12" t="s">
        <v>155</v>
      </c>
      <c r="N1887" s="12" t="s">
        <v>192</v>
      </c>
    </row>
    <row r="1888" spans="1:14" x14ac:dyDescent="0.2">
      <c r="A1888" s="5" t="str">
        <f t="shared" si="30"/>
        <v>Urology - Testis32006-20103</v>
      </c>
      <c r="B1888" s="11" t="s">
        <v>48</v>
      </c>
      <c r="C1888" s="11">
        <v>3</v>
      </c>
      <c r="D1888" s="11" t="s">
        <v>142</v>
      </c>
      <c r="E1888" s="11">
        <v>3</v>
      </c>
      <c r="F1888" s="11">
        <v>1874</v>
      </c>
      <c r="G1888" s="11">
        <v>7.4143176487545004</v>
      </c>
      <c r="H1888" s="11">
        <v>7.2799425805160398</v>
      </c>
      <c r="I1888" s="11">
        <v>6.9503334512356698</v>
      </c>
      <c r="J1888" s="11">
        <v>7.6095517097964098</v>
      </c>
      <c r="K1888" s="11">
        <v>0.989833258813966</v>
      </c>
      <c r="L1888" s="11">
        <v>-4.1500970022860004</v>
      </c>
      <c r="M1888" s="12" t="s">
        <v>155</v>
      </c>
      <c r="N1888" s="12" t="s">
        <v>192</v>
      </c>
    </row>
    <row r="1889" spans="1:14" x14ac:dyDescent="0.2">
      <c r="A1889" s="5" t="str">
        <f t="shared" si="30"/>
        <v>Urology - Testis32006-20104</v>
      </c>
      <c r="B1889" s="11" t="s">
        <v>48</v>
      </c>
      <c r="C1889" s="11">
        <v>3</v>
      </c>
      <c r="D1889" s="11" t="s">
        <v>142</v>
      </c>
      <c r="E1889" s="11">
        <v>4</v>
      </c>
      <c r="F1889" s="11">
        <v>1784</v>
      </c>
      <c r="G1889" s="11">
        <v>7.0616221931585601</v>
      </c>
      <c r="H1889" s="11">
        <v>6.6609670442770597</v>
      </c>
      <c r="I1889" s="11">
        <v>6.3518692319643</v>
      </c>
      <c r="J1889" s="11">
        <v>6.9700648565898202</v>
      </c>
      <c r="K1889" s="11">
        <v>0.90567290103843601</v>
      </c>
      <c r="L1889" s="11">
        <v>-36.978871429820003</v>
      </c>
      <c r="M1889" s="12" t="s">
        <v>155</v>
      </c>
      <c r="N1889" s="12" t="s">
        <v>192</v>
      </c>
    </row>
    <row r="1890" spans="1:14" x14ac:dyDescent="0.2">
      <c r="A1890" s="5" t="str">
        <f t="shared" si="30"/>
        <v>Urology - Testis32006-20105</v>
      </c>
      <c r="B1890" s="11" t="s">
        <v>48</v>
      </c>
      <c r="C1890" s="11">
        <v>3</v>
      </c>
      <c r="D1890" s="11" t="s">
        <v>142</v>
      </c>
      <c r="E1890" s="11">
        <v>5</v>
      </c>
      <c r="F1890" s="11">
        <v>1632</v>
      </c>
      <c r="G1890" s="11">
        <v>6.4704754031141896</v>
      </c>
      <c r="H1890" s="11">
        <v>6.1810737463413403</v>
      </c>
      <c r="I1890" s="11">
        <v>5.8811851721793502</v>
      </c>
      <c r="J1890" s="11">
        <v>6.48096232050331</v>
      </c>
      <c r="K1890" s="11">
        <v>0.84042316290862895</v>
      </c>
      <c r="L1890" s="11">
        <v>-60.802182345951998</v>
      </c>
      <c r="M1890" s="12" t="s">
        <v>155</v>
      </c>
      <c r="N1890" s="12" t="s">
        <v>192</v>
      </c>
    </row>
    <row r="1891" spans="1:14" x14ac:dyDescent="0.2">
      <c r="A1891" s="5" t="str">
        <f t="shared" si="30"/>
        <v>Urology - Testis32006-20106</v>
      </c>
      <c r="B1891" s="11" t="s">
        <v>48</v>
      </c>
      <c r="C1891" s="11">
        <v>3</v>
      </c>
      <c r="D1891" s="11" t="s">
        <v>142</v>
      </c>
      <c r="E1891" s="11">
        <v>6</v>
      </c>
      <c r="F1891" s="11">
        <v>8995</v>
      </c>
      <c r="G1891" s="11">
        <v>7.10288857461404</v>
      </c>
      <c r="H1891" s="11">
        <v>7.0346105439605804</v>
      </c>
      <c r="I1891" s="11">
        <v>6.8892335962933604</v>
      </c>
      <c r="J1891" s="11">
        <v>7.1799874916278004</v>
      </c>
      <c r="K1891" s="11">
        <v>0</v>
      </c>
      <c r="L1891" s="11">
        <v>-81.305659138820005</v>
      </c>
      <c r="M1891" s="12" t="s">
        <v>155</v>
      </c>
      <c r="N1891" s="12" t="s">
        <v>192</v>
      </c>
    </row>
    <row r="1892" spans="1:14" x14ac:dyDescent="0.2">
      <c r="A1892" s="5" t="str">
        <f t="shared" si="30"/>
        <v>Gynae - Uterus11996-20001</v>
      </c>
      <c r="B1892" s="3" t="s">
        <v>43</v>
      </c>
      <c r="C1892" s="3">
        <v>1</v>
      </c>
      <c r="D1892" s="3" t="s">
        <v>138</v>
      </c>
      <c r="E1892" s="3">
        <v>1</v>
      </c>
      <c r="F1892" s="3">
        <v>0</v>
      </c>
      <c r="G1892" s="3">
        <v>0</v>
      </c>
      <c r="H1892" s="3">
        <v>0</v>
      </c>
      <c r="I1892" s="3">
        <v>0</v>
      </c>
      <c r="J1892" s="3">
        <v>0</v>
      </c>
      <c r="K1892" s="3">
        <v>0</v>
      </c>
      <c r="L1892" s="3">
        <v>0</v>
      </c>
      <c r="M1892" s="6" t="s">
        <v>154</v>
      </c>
      <c r="N1892" s="6" t="s">
        <v>186</v>
      </c>
    </row>
    <row r="1893" spans="1:14" x14ac:dyDescent="0.2">
      <c r="A1893" s="5" t="str">
        <f t="shared" si="30"/>
        <v>Gynae - Uterus11996-20002</v>
      </c>
      <c r="B1893" s="3" t="s">
        <v>43</v>
      </c>
      <c r="C1893" s="3">
        <v>1</v>
      </c>
      <c r="D1893" s="3" t="s">
        <v>138</v>
      </c>
      <c r="E1893" s="3">
        <v>2</v>
      </c>
      <c r="F1893" s="3">
        <v>0</v>
      </c>
      <c r="G1893" s="3">
        <v>0</v>
      </c>
      <c r="H1893" s="3">
        <v>0</v>
      </c>
      <c r="I1893" s="3">
        <v>0</v>
      </c>
      <c r="J1893" s="3">
        <v>0</v>
      </c>
      <c r="K1893" s="3">
        <v>0</v>
      </c>
      <c r="L1893" s="3">
        <v>0</v>
      </c>
      <c r="M1893" s="6" t="s">
        <v>154</v>
      </c>
      <c r="N1893" s="6" t="s">
        <v>186</v>
      </c>
    </row>
    <row r="1894" spans="1:14" x14ac:dyDescent="0.2">
      <c r="A1894" s="5" t="str">
        <f t="shared" si="30"/>
        <v>Gynae - Uterus11996-20003</v>
      </c>
      <c r="B1894" s="3" t="s">
        <v>43</v>
      </c>
      <c r="C1894" s="3">
        <v>1</v>
      </c>
      <c r="D1894" s="3" t="s">
        <v>138</v>
      </c>
      <c r="E1894" s="3">
        <v>3</v>
      </c>
      <c r="F1894" s="3">
        <v>0</v>
      </c>
      <c r="G1894" s="3">
        <v>0</v>
      </c>
      <c r="H1894" s="3">
        <v>0</v>
      </c>
      <c r="I1894" s="3">
        <v>0</v>
      </c>
      <c r="J1894" s="3">
        <v>0</v>
      </c>
      <c r="K1894" s="3">
        <v>0</v>
      </c>
      <c r="L1894" s="3">
        <v>0</v>
      </c>
      <c r="M1894" s="6" t="s">
        <v>154</v>
      </c>
      <c r="N1894" s="6" t="s">
        <v>186</v>
      </c>
    </row>
    <row r="1895" spans="1:14" x14ac:dyDescent="0.2">
      <c r="A1895" s="5" t="str">
        <f t="shared" si="30"/>
        <v>Gynae - Uterus11996-20004</v>
      </c>
      <c r="B1895" s="3" t="s">
        <v>43</v>
      </c>
      <c r="C1895" s="3">
        <v>1</v>
      </c>
      <c r="D1895" s="3" t="s">
        <v>138</v>
      </c>
      <c r="E1895" s="3">
        <v>4</v>
      </c>
      <c r="F1895" s="3">
        <v>0</v>
      </c>
      <c r="G1895" s="3">
        <v>0</v>
      </c>
      <c r="H1895" s="3">
        <v>0</v>
      </c>
      <c r="I1895" s="3">
        <v>0</v>
      </c>
      <c r="J1895" s="3">
        <v>0</v>
      </c>
      <c r="K1895" s="3">
        <v>0</v>
      </c>
      <c r="L1895" s="3">
        <v>0</v>
      </c>
      <c r="M1895" s="6" t="s">
        <v>154</v>
      </c>
      <c r="N1895" s="6" t="s">
        <v>186</v>
      </c>
    </row>
    <row r="1896" spans="1:14" x14ac:dyDescent="0.2">
      <c r="A1896" s="5" t="str">
        <f t="shared" si="30"/>
        <v>Gynae - Uterus11996-20005</v>
      </c>
      <c r="B1896" s="3" t="s">
        <v>43</v>
      </c>
      <c r="C1896" s="3">
        <v>1</v>
      </c>
      <c r="D1896" s="3" t="s">
        <v>138</v>
      </c>
      <c r="E1896" s="3">
        <v>5</v>
      </c>
      <c r="F1896" s="3">
        <v>0</v>
      </c>
      <c r="G1896" s="3">
        <v>0</v>
      </c>
      <c r="H1896" s="3">
        <v>0</v>
      </c>
      <c r="I1896" s="3">
        <v>0</v>
      </c>
      <c r="J1896" s="3">
        <v>0</v>
      </c>
      <c r="K1896" s="3">
        <v>0</v>
      </c>
      <c r="L1896" s="3">
        <v>0</v>
      </c>
      <c r="M1896" s="6" t="s">
        <v>154</v>
      </c>
      <c r="N1896" s="6" t="s">
        <v>186</v>
      </c>
    </row>
    <row r="1897" spans="1:14" x14ac:dyDescent="0.2">
      <c r="A1897" s="5" t="str">
        <f t="shared" si="30"/>
        <v>Gynae - Uterus11996-20006</v>
      </c>
      <c r="B1897" s="3" t="s">
        <v>43</v>
      </c>
      <c r="C1897" s="3">
        <v>1</v>
      </c>
      <c r="D1897" s="3" t="s">
        <v>138</v>
      </c>
      <c r="E1897" s="3">
        <v>6</v>
      </c>
      <c r="F1897" s="3">
        <v>0</v>
      </c>
      <c r="G1897" s="3">
        <v>0</v>
      </c>
      <c r="H1897" s="3">
        <v>0</v>
      </c>
      <c r="I1897" s="3">
        <v>0</v>
      </c>
      <c r="J1897" s="3">
        <v>0</v>
      </c>
      <c r="K1897" s="3">
        <v>0</v>
      </c>
      <c r="L1897" s="3">
        <v>0</v>
      </c>
      <c r="M1897" s="6" t="s">
        <v>154</v>
      </c>
      <c r="N1897" s="6" t="s">
        <v>186</v>
      </c>
    </row>
    <row r="1898" spans="1:14" x14ac:dyDescent="0.2">
      <c r="A1898" s="5" t="str">
        <f t="shared" si="30"/>
        <v>Gynae - Uterus12001-20051</v>
      </c>
      <c r="B1898" s="3" t="s">
        <v>47</v>
      </c>
      <c r="C1898" s="3">
        <v>1</v>
      </c>
      <c r="D1898" s="3" t="s">
        <v>138</v>
      </c>
      <c r="E1898" s="3">
        <v>1</v>
      </c>
      <c r="F1898" s="3">
        <v>0</v>
      </c>
      <c r="G1898" s="3">
        <v>0</v>
      </c>
      <c r="H1898" s="3">
        <v>0</v>
      </c>
      <c r="I1898" s="3">
        <v>0</v>
      </c>
      <c r="J1898" s="3">
        <v>0</v>
      </c>
      <c r="K1898" s="3">
        <v>0</v>
      </c>
      <c r="L1898" s="3">
        <v>0</v>
      </c>
      <c r="M1898" s="6" t="s">
        <v>154</v>
      </c>
      <c r="N1898" s="6" t="s">
        <v>186</v>
      </c>
    </row>
    <row r="1899" spans="1:14" x14ac:dyDescent="0.2">
      <c r="A1899" s="5" t="str">
        <f t="shared" si="30"/>
        <v>Gynae - Uterus12001-20052</v>
      </c>
      <c r="B1899" s="3" t="s">
        <v>47</v>
      </c>
      <c r="C1899" s="3">
        <v>1</v>
      </c>
      <c r="D1899" s="3" t="s">
        <v>138</v>
      </c>
      <c r="E1899" s="3">
        <v>2</v>
      </c>
      <c r="F1899" s="3">
        <v>0</v>
      </c>
      <c r="G1899" s="3">
        <v>0</v>
      </c>
      <c r="H1899" s="3">
        <v>0</v>
      </c>
      <c r="I1899" s="3">
        <v>0</v>
      </c>
      <c r="J1899" s="3">
        <v>0</v>
      </c>
      <c r="K1899" s="3">
        <v>0</v>
      </c>
      <c r="L1899" s="3">
        <v>0</v>
      </c>
      <c r="M1899" s="6" t="s">
        <v>154</v>
      </c>
      <c r="N1899" s="6" t="s">
        <v>186</v>
      </c>
    </row>
    <row r="1900" spans="1:14" x14ac:dyDescent="0.2">
      <c r="A1900" s="5" t="str">
        <f t="shared" si="30"/>
        <v>Gynae - Uterus12001-20053</v>
      </c>
      <c r="B1900" s="3" t="s">
        <v>47</v>
      </c>
      <c r="C1900" s="3">
        <v>1</v>
      </c>
      <c r="D1900" s="3" t="s">
        <v>138</v>
      </c>
      <c r="E1900" s="3">
        <v>3</v>
      </c>
      <c r="F1900" s="3">
        <v>0</v>
      </c>
      <c r="G1900" s="3">
        <v>0</v>
      </c>
      <c r="H1900" s="3">
        <v>0</v>
      </c>
      <c r="I1900" s="3">
        <v>0</v>
      </c>
      <c r="J1900" s="3">
        <v>0</v>
      </c>
      <c r="K1900" s="3">
        <v>0</v>
      </c>
      <c r="L1900" s="3">
        <v>0</v>
      </c>
      <c r="M1900" s="6" t="s">
        <v>154</v>
      </c>
      <c r="N1900" s="6" t="s">
        <v>186</v>
      </c>
    </row>
    <row r="1901" spans="1:14" x14ac:dyDescent="0.2">
      <c r="A1901" s="5" t="str">
        <f t="shared" si="30"/>
        <v>Gynae - Uterus12001-20054</v>
      </c>
      <c r="B1901" s="3" t="s">
        <v>47</v>
      </c>
      <c r="C1901" s="3">
        <v>1</v>
      </c>
      <c r="D1901" s="3" t="s">
        <v>138</v>
      </c>
      <c r="E1901" s="3">
        <v>4</v>
      </c>
      <c r="F1901" s="3">
        <v>0</v>
      </c>
      <c r="G1901" s="3">
        <v>0</v>
      </c>
      <c r="H1901" s="3">
        <v>0</v>
      </c>
      <c r="I1901" s="3">
        <v>0</v>
      </c>
      <c r="J1901" s="3">
        <v>0</v>
      </c>
      <c r="K1901" s="3">
        <v>0</v>
      </c>
      <c r="L1901" s="3">
        <v>0</v>
      </c>
      <c r="M1901" s="6" t="s">
        <v>154</v>
      </c>
      <c r="N1901" s="6" t="s">
        <v>186</v>
      </c>
    </row>
    <row r="1902" spans="1:14" x14ac:dyDescent="0.2">
      <c r="A1902" s="5" t="str">
        <f t="shared" si="30"/>
        <v>Gynae - Uterus12001-20055</v>
      </c>
      <c r="B1902" s="3" t="s">
        <v>47</v>
      </c>
      <c r="C1902" s="3">
        <v>1</v>
      </c>
      <c r="D1902" s="3" t="s">
        <v>138</v>
      </c>
      <c r="E1902" s="3">
        <v>5</v>
      </c>
      <c r="F1902" s="3">
        <v>0</v>
      </c>
      <c r="G1902" s="3">
        <v>0</v>
      </c>
      <c r="H1902" s="3">
        <v>0</v>
      </c>
      <c r="I1902" s="3">
        <v>0</v>
      </c>
      <c r="J1902" s="3">
        <v>0</v>
      </c>
      <c r="K1902" s="3">
        <v>0</v>
      </c>
      <c r="L1902" s="3">
        <v>0</v>
      </c>
      <c r="M1902" s="6" t="s">
        <v>154</v>
      </c>
      <c r="N1902" s="6" t="s">
        <v>186</v>
      </c>
    </row>
    <row r="1903" spans="1:14" x14ac:dyDescent="0.2">
      <c r="A1903" s="5" t="str">
        <f t="shared" si="30"/>
        <v>Gynae - Uterus12001-20056</v>
      </c>
      <c r="B1903" s="3" t="s">
        <v>47</v>
      </c>
      <c r="C1903" s="3">
        <v>1</v>
      </c>
      <c r="D1903" s="3" t="s">
        <v>138</v>
      </c>
      <c r="E1903" s="3">
        <v>6</v>
      </c>
      <c r="F1903" s="3">
        <v>0</v>
      </c>
      <c r="G1903" s="3">
        <v>0</v>
      </c>
      <c r="H1903" s="3">
        <v>0</v>
      </c>
      <c r="I1903" s="3">
        <v>0</v>
      </c>
      <c r="J1903" s="3">
        <v>0</v>
      </c>
      <c r="K1903" s="3">
        <v>0</v>
      </c>
      <c r="L1903" s="3">
        <v>0</v>
      </c>
      <c r="M1903" s="6" t="s">
        <v>154</v>
      </c>
      <c r="N1903" s="6" t="s">
        <v>186</v>
      </c>
    </row>
    <row r="1904" spans="1:14" x14ac:dyDescent="0.2">
      <c r="A1904" s="5" t="str">
        <f t="shared" si="30"/>
        <v>Gynae - Uterus12006-20101</v>
      </c>
      <c r="B1904" s="3" t="s">
        <v>48</v>
      </c>
      <c r="C1904" s="3">
        <v>1</v>
      </c>
      <c r="D1904" s="3" t="s">
        <v>138</v>
      </c>
      <c r="E1904" s="3">
        <v>1</v>
      </c>
      <c r="F1904" s="3">
        <v>0</v>
      </c>
      <c r="G1904" s="3">
        <v>0</v>
      </c>
      <c r="H1904" s="3">
        <v>0</v>
      </c>
      <c r="I1904" s="3">
        <v>0</v>
      </c>
      <c r="J1904" s="3">
        <v>0</v>
      </c>
      <c r="K1904" s="3">
        <v>0</v>
      </c>
      <c r="L1904" s="3">
        <v>0</v>
      </c>
      <c r="M1904" s="6" t="s">
        <v>154</v>
      </c>
      <c r="N1904" s="6" t="s">
        <v>186</v>
      </c>
    </row>
    <row r="1905" spans="1:14" x14ac:dyDescent="0.2">
      <c r="A1905" s="5" t="str">
        <f t="shared" si="30"/>
        <v>Gynae - Uterus12006-20102</v>
      </c>
      <c r="B1905" s="3" t="s">
        <v>48</v>
      </c>
      <c r="C1905" s="3">
        <v>1</v>
      </c>
      <c r="D1905" s="3" t="s">
        <v>138</v>
      </c>
      <c r="E1905" s="3">
        <v>2</v>
      </c>
      <c r="F1905" s="3">
        <v>0</v>
      </c>
      <c r="G1905" s="3">
        <v>0</v>
      </c>
      <c r="H1905" s="3">
        <v>0</v>
      </c>
      <c r="I1905" s="3">
        <v>0</v>
      </c>
      <c r="J1905" s="3">
        <v>0</v>
      </c>
      <c r="K1905" s="3">
        <v>0</v>
      </c>
      <c r="L1905" s="3">
        <v>0</v>
      </c>
      <c r="M1905" s="6" t="s">
        <v>154</v>
      </c>
      <c r="N1905" s="6" t="s">
        <v>186</v>
      </c>
    </row>
    <row r="1906" spans="1:14" x14ac:dyDescent="0.2">
      <c r="A1906" s="5" t="str">
        <f t="shared" si="30"/>
        <v>Gynae - Uterus12006-20103</v>
      </c>
      <c r="B1906" s="3" t="s">
        <v>48</v>
      </c>
      <c r="C1906" s="3">
        <v>1</v>
      </c>
      <c r="D1906" s="3" t="s">
        <v>138</v>
      </c>
      <c r="E1906" s="3">
        <v>3</v>
      </c>
      <c r="F1906" s="3">
        <v>0</v>
      </c>
      <c r="G1906" s="3">
        <v>0</v>
      </c>
      <c r="H1906" s="3">
        <v>0</v>
      </c>
      <c r="I1906" s="3">
        <v>0</v>
      </c>
      <c r="J1906" s="3">
        <v>0</v>
      </c>
      <c r="K1906" s="3">
        <v>0</v>
      </c>
      <c r="L1906" s="3">
        <v>0</v>
      </c>
      <c r="M1906" s="6" t="s">
        <v>154</v>
      </c>
      <c r="N1906" s="6" t="s">
        <v>186</v>
      </c>
    </row>
    <row r="1907" spans="1:14" x14ac:dyDescent="0.2">
      <c r="A1907" s="5" t="str">
        <f t="shared" si="30"/>
        <v>Gynae - Uterus12006-20104</v>
      </c>
      <c r="B1907" s="3" t="s">
        <v>48</v>
      </c>
      <c r="C1907" s="3">
        <v>1</v>
      </c>
      <c r="D1907" s="3" t="s">
        <v>138</v>
      </c>
      <c r="E1907" s="3">
        <v>4</v>
      </c>
      <c r="F1907" s="3">
        <v>0</v>
      </c>
      <c r="G1907" s="3">
        <v>0</v>
      </c>
      <c r="H1907" s="3">
        <v>0</v>
      </c>
      <c r="I1907" s="3">
        <v>0</v>
      </c>
      <c r="J1907" s="3">
        <v>0</v>
      </c>
      <c r="K1907" s="3">
        <v>0</v>
      </c>
      <c r="L1907" s="3">
        <v>0</v>
      </c>
      <c r="M1907" s="6" t="s">
        <v>154</v>
      </c>
      <c r="N1907" s="6" t="s">
        <v>186</v>
      </c>
    </row>
    <row r="1908" spans="1:14" x14ac:dyDescent="0.2">
      <c r="A1908" s="5" t="str">
        <f t="shared" si="30"/>
        <v>Gynae - Uterus12006-20105</v>
      </c>
      <c r="B1908" s="3" t="s">
        <v>48</v>
      </c>
      <c r="C1908" s="3">
        <v>1</v>
      </c>
      <c r="D1908" s="3" t="s">
        <v>138</v>
      </c>
      <c r="E1908" s="3">
        <v>5</v>
      </c>
      <c r="F1908" s="3">
        <v>0</v>
      </c>
      <c r="G1908" s="3">
        <v>0</v>
      </c>
      <c r="H1908" s="3">
        <v>0</v>
      </c>
      <c r="I1908" s="3">
        <v>0</v>
      </c>
      <c r="J1908" s="3">
        <v>0</v>
      </c>
      <c r="K1908" s="3">
        <v>0</v>
      </c>
      <c r="L1908" s="3">
        <v>0</v>
      </c>
      <c r="M1908" s="6" t="s">
        <v>154</v>
      </c>
      <c r="N1908" s="6" t="s">
        <v>186</v>
      </c>
    </row>
    <row r="1909" spans="1:14" x14ac:dyDescent="0.2">
      <c r="A1909" s="5" t="str">
        <f t="shared" si="30"/>
        <v>Gynae - Uterus12006-20106</v>
      </c>
      <c r="B1909" s="3" t="s">
        <v>48</v>
      </c>
      <c r="C1909" s="3">
        <v>1</v>
      </c>
      <c r="D1909" s="3" t="s">
        <v>138</v>
      </c>
      <c r="E1909" s="3">
        <v>6</v>
      </c>
      <c r="F1909" s="3">
        <v>0</v>
      </c>
      <c r="G1909" s="3">
        <v>0</v>
      </c>
      <c r="H1909" s="3">
        <v>0</v>
      </c>
      <c r="I1909" s="3">
        <v>0</v>
      </c>
      <c r="J1909" s="3">
        <v>0</v>
      </c>
      <c r="K1909" s="3">
        <v>0</v>
      </c>
      <c r="L1909" s="3">
        <v>0</v>
      </c>
      <c r="M1909" s="6" t="s">
        <v>154</v>
      </c>
      <c r="N1909" s="6" t="s">
        <v>186</v>
      </c>
    </row>
    <row r="1910" spans="1:14" x14ac:dyDescent="0.2">
      <c r="A1910" s="5" t="str">
        <f t="shared" si="30"/>
        <v>Gynae - Uterus21996-20001</v>
      </c>
      <c r="B1910" s="3" t="s">
        <v>43</v>
      </c>
      <c r="C1910" s="3">
        <v>2</v>
      </c>
      <c r="D1910" s="3" t="s">
        <v>138</v>
      </c>
      <c r="E1910" s="3">
        <v>1</v>
      </c>
      <c r="F1910" s="3">
        <v>4277</v>
      </c>
      <c r="G1910" s="3">
        <v>17.450172047598802</v>
      </c>
      <c r="H1910" s="3">
        <v>14.1684508163247</v>
      </c>
      <c r="I1910" s="3">
        <v>13.743822635472901</v>
      </c>
      <c r="J1910" s="3">
        <v>14.5930789971765</v>
      </c>
      <c r="K1910" s="3">
        <v>1</v>
      </c>
      <c r="L1910" s="3">
        <v>0</v>
      </c>
      <c r="M1910" s="6" t="s">
        <v>154</v>
      </c>
      <c r="N1910" s="6" t="s">
        <v>186</v>
      </c>
    </row>
    <row r="1911" spans="1:14" x14ac:dyDescent="0.2">
      <c r="A1911" s="5" t="str">
        <f t="shared" si="30"/>
        <v>Gynae - Uterus21996-20002</v>
      </c>
      <c r="B1911" s="3" t="s">
        <v>43</v>
      </c>
      <c r="C1911" s="3">
        <v>2</v>
      </c>
      <c r="D1911" s="3" t="s">
        <v>138</v>
      </c>
      <c r="E1911" s="3">
        <v>2</v>
      </c>
      <c r="F1911" s="3">
        <v>5043</v>
      </c>
      <c r="G1911" s="3">
        <v>20.299501983941202</v>
      </c>
      <c r="H1911" s="3">
        <v>15.7443220739728</v>
      </c>
      <c r="I1911" s="3">
        <v>15.309776278077001</v>
      </c>
      <c r="J1911" s="3">
        <v>16.178867869868601</v>
      </c>
      <c r="K1911" s="3">
        <v>1.11122396358481</v>
      </c>
      <c r="L1911" s="3">
        <v>114.634825387066</v>
      </c>
      <c r="M1911" s="6" t="s">
        <v>154</v>
      </c>
      <c r="N1911" s="6" t="s">
        <v>186</v>
      </c>
    </row>
    <row r="1912" spans="1:14" x14ac:dyDescent="0.2">
      <c r="A1912" s="5" t="str">
        <f t="shared" si="30"/>
        <v>Gynae - Uterus21996-20003</v>
      </c>
      <c r="B1912" s="3" t="s">
        <v>43</v>
      </c>
      <c r="C1912" s="3">
        <v>2</v>
      </c>
      <c r="D1912" s="3" t="s">
        <v>138</v>
      </c>
      <c r="E1912" s="3">
        <v>3</v>
      </c>
      <c r="F1912" s="3">
        <v>5031</v>
      </c>
      <c r="G1912" s="3">
        <v>20.137601741720399</v>
      </c>
      <c r="H1912" s="3">
        <v>15.708705318124901</v>
      </c>
      <c r="I1912" s="3">
        <v>15.274625788833401</v>
      </c>
      <c r="J1912" s="3">
        <v>16.142784847416401</v>
      </c>
      <c r="K1912" s="3">
        <v>1.1087101562314401</v>
      </c>
      <c r="L1912" s="3">
        <v>123.36013648655801</v>
      </c>
      <c r="M1912" s="6" t="s">
        <v>154</v>
      </c>
      <c r="N1912" s="6" t="s">
        <v>186</v>
      </c>
    </row>
    <row r="1913" spans="1:14" x14ac:dyDescent="0.2">
      <c r="A1913" s="5" t="str">
        <f t="shared" si="30"/>
        <v>Gynae - Uterus21996-20004</v>
      </c>
      <c r="B1913" s="3" t="s">
        <v>43</v>
      </c>
      <c r="C1913" s="3">
        <v>2</v>
      </c>
      <c r="D1913" s="3" t="s">
        <v>138</v>
      </c>
      <c r="E1913" s="3">
        <v>4</v>
      </c>
      <c r="F1913" s="3">
        <v>4732</v>
      </c>
      <c r="G1913" s="3">
        <v>18.786395664042701</v>
      </c>
      <c r="H1913" s="3">
        <v>15.3632424795604</v>
      </c>
      <c r="I1913" s="3">
        <v>14.925502121825801</v>
      </c>
      <c r="J1913" s="3">
        <v>15.800982837295001</v>
      </c>
      <c r="K1913" s="3">
        <v>1.0843276148341501</v>
      </c>
      <c r="L1913" s="3">
        <v>105.402838404466</v>
      </c>
      <c r="M1913" s="6" t="s">
        <v>154</v>
      </c>
      <c r="N1913" s="6" t="s">
        <v>186</v>
      </c>
    </row>
    <row r="1914" spans="1:14" x14ac:dyDescent="0.2">
      <c r="A1914" s="5" t="str">
        <f t="shared" si="30"/>
        <v>Gynae - Uterus21996-20005</v>
      </c>
      <c r="B1914" s="3" t="s">
        <v>43</v>
      </c>
      <c r="C1914" s="3">
        <v>2</v>
      </c>
      <c r="D1914" s="3" t="s">
        <v>138</v>
      </c>
      <c r="E1914" s="3">
        <v>5</v>
      </c>
      <c r="F1914" s="3">
        <v>4034</v>
      </c>
      <c r="G1914" s="3">
        <v>15.723856340861399</v>
      </c>
      <c r="H1914" s="3">
        <v>14.260806203680801</v>
      </c>
      <c r="I1914" s="3">
        <v>13.8207256254986</v>
      </c>
      <c r="J1914" s="3">
        <v>14.700886781863</v>
      </c>
      <c r="K1914" s="3">
        <v>1.0065183828883899</v>
      </c>
      <c r="L1914" s="3">
        <v>28.562050717171999</v>
      </c>
      <c r="M1914" s="6" t="s">
        <v>154</v>
      </c>
      <c r="N1914" s="6" t="s">
        <v>186</v>
      </c>
    </row>
    <row r="1915" spans="1:14" x14ac:dyDescent="0.2">
      <c r="A1915" s="5" t="str">
        <f t="shared" si="30"/>
        <v>Gynae - Uterus21996-20006</v>
      </c>
      <c r="B1915" s="3" t="s">
        <v>43</v>
      </c>
      <c r="C1915" s="3">
        <v>2</v>
      </c>
      <c r="D1915" s="3" t="s">
        <v>138</v>
      </c>
      <c r="E1915" s="3">
        <v>6</v>
      </c>
      <c r="F1915" s="3">
        <v>23117</v>
      </c>
      <c r="G1915" s="3">
        <v>18.467066666350298</v>
      </c>
      <c r="H1915" s="3">
        <v>15.0801391197523</v>
      </c>
      <c r="I1915" s="3">
        <v>14.885739378325001</v>
      </c>
      <c r="J1915" s="3">
        <v>15.2745388611796</v>
      </c>
      <c r="K1915" s="3">
        <v>0</v>
      </c>
      <c r="L1915" s="3">
        <v>371.959850995262</v>
      </c>
      <c r="M1915" s="6" t="s">
        <v>154</v>
      </c>
      <c r="N1915" s="6" t="s">
        <v>186</v>
      </c>
    </row>
    <row r="1916" spans="1:14" x14ac:dyDescent="0.2">
      <c r="A1916" s="5" t="str">
        <f t="shared" si="30"/>
        <v>Gynae - Uterus22001-20051</v>
      </c>
      <c r="B1916" s="3" t="s">
        <v>47</v>
      </c>
      <c r="C1916" s="3">
        <v>2</v>
      </c>
      <c r="D1916" s="3" t="s">
        <v>138</v>
      </c>
      <c r="E1916" s="3">
        <v>1</v>
      </c>
      <c r="F1916" s="3">
        <v>5296</v>
      </c>
      <c r="G1916" s="3">
        <v>21.0505579868544</v>
      </c>
      <c r="H1916" s="3">
        <v>16.216418936371699</v>
      </c>
      <c r="I1916" s="3">
        <v>15.779664788112701</v>
      </c>
      <c r="J1916" s="3">
        <v>16.653173084630701</v>
      </c>
      <c r="K1916" s="3">
        <v>1</v>
      </c>
      <c r="L1916" s="3">
        <v>0</v>
      </c>
      <c r="M1916" s="6" t="s">
        <v>154</v>
      </c>
      <c r="N1916" s="6" t="s">
        <v>186</v>
      </c>
    </row>
    <row r="1917" spans="1:14" x14ac:dyDescent="0.2">
      <c r="A1917" s="5" t="str">
        <f t="shared" si="30"/>
        <v>Gynae - Uterus22001-20052</v>
      </c>
      <c r="B1917" s="3" t="s">
        <v>47</v>
      </c>
      <c r="C1917" s="3">
        <v>2</v>
      </c>
      <c r="D1917" s="3" t="s">
        <v>138</v>
      </c>
      <c r="E1917" s="3">
        <v>2</v>
      </c>
      <c r="F1917" s="3">
        <v>6043</v>
      </c>
      <c r="G1917" s="3">
        <v>23.8095904147624</v>
      </c>
      <c r="H1917" s="3">
        <v>17.412517604256301</v>
      </c>
      <c r="I1917" s="3">
        <v>16.973490490302002</v>
      </c>
      <c r="J1917" s="3">
        <v>17.851544718210601</v>
      </c>
      <c r="K1917" s="3">
        <v>1.0737584957923001</v>
      </c>
      <c r="L1917" s="3">
        <v>84.805023526376004</v>
      </c>
      <c r="M1917" s="6" t="s">
        <v>154</v>
      </c>
      <c r="N1917" s="6" t="s">
        <v>186</v>
      </c>
    </row>
    <row r="1918" spans="1:14" x14ac:dyDescent="0.2">
      <c r="A1918" s="5" t="str">
        <f t="shared" si="30"/>
        <v>Gynae - Uterus22001-20053</v>
      </c>
      <c r="B1918" s="3" t="s">
        <v>47</v>
      </c>
      <c r="C1918" s="3">
        <v>2</v>
      </c>
      <c r="D1918" s="3" t="s">
        <v>138</v>
      </c>
      <c r="E1918" s="3">
        <v>3</v>
      </c>
      <c r="F1918" s="3">
        <v>5937</v>
      </c>
      <c r="G1918" s="3">
        <v>23.278030530409399</v>
      </c>
      <c r="H1918" s="3">
        <v>17.506406922312301</v>
      </c>
      <c r="I1918" s="3">
        <v>17.061089623613999</v>
      </c>
      <c r="J1918" s="3">
        <v>17.951724221010601</v>
      </c>
      <c r="K1918" s="3">
        <v>1.0795482646940799</v>
      </c>
      <c r="L1918" s="3">
        <v>89.398111839012003</v>
      </c>
      <c r="M1918" s="6" t="s">
        <v>154</v>
      </c>
      <c r="N1918" s="6" t="s">
        <v>186</v>
      </c>
    </row>
    <row r="1919" spans="1:14" x14ac:dyDescent="0.2">
      <c r="A1919" s="5" t="str">
        <f t="shared" si="30"/>
        <v>Gynae - Uterus22001-20054</v>
      </c>
      <c r="B1919" s="3" t="s">
        <v>47</v>
      </c>
      <c r="C1919" s="3">
        <v>2</v>
      </c>
      <c r="D1919" s="3" t="s">
        <v>138</v>
      </c>
      <c r="E1919" s="3">
        <v>4</v>
      </c>
      <c r="F1919" s="3">
        <v>5326</v>
      </c>
      <c r="G1919" s="3">
        <v>20.778939471955901</v>
      </c>
      <c r="H1919" s="3">
        <v>17.055883736701201</v>
      </c>
      <c r="I1919" s="3">
        <v>16.597815986015799</v>
      </c>
      <c r="J1919" s="3">
        <v>17.513951487386599</v>
      </c>
      <c r="K1919" s="3">
        <v>1.05176634888525</v>
      </c>
      <c r="L1919" s="3">
        <v>50.426093309536</v>
      </c>
      <c r="M1919" s="6" t="s">
        <v>154</v>
      </c>
      <c r="N1919" s="6" t="s">
        <v>186</v>
      </c>
    </row>
    <row r="1920" spans="1:14" x14ac:dyDescent="0.2">
      <c r="A1920" s="5" t="str">
        <f t="shared" si="30"/>
        <v>Gynae - Uterus22001-20055</v>
      </c>
      <c r="B1920" s="3" t="s">
        <v>47</v>
      </c>
      <c r="C1920" s="3">
        <v>2</v>
      </c>
      <c r="D1920" s="3" t="s">
        <v>138</v>
      </c>
      <c r="E1920" s="3">
        <v>5</v>
      </c>
      <c r="F1920" s="3">
        <v>4416</v>
      </c>
      <c r="G1920" s="3">
        <v>17.199012988526398</v>
      </c>
      <c r="H1920" s="3">
        <v>16.7333289304019</v>
      </c>
      <c r="I1920" s="3">
        <v>16.239787191230398</v>
      </c>
      <c r="J1920" s="3">
        <v>17.226870669573401</v>
      </c>
      <c r="K1920" s="3">
        <v>1.03187571781775</v>
      </c>
      <c r="L1920" s="3">
        <v>16.082054514591999</v>
      </c>
      <c r="M1920" s="6" t="s">
        <v>154</v>
      </c>
      <c r="N1920" s="6" t="s">
        <v>186</v>
      </c>
    </row>
    <row r="1921" spans="1:14" x14ac:dyDescent="0.2">
      <c r="A1921" s="5" t="str">
        <f t="shared" si="30"/>
        <v>Gynae - Uterus22001-20056</v>
      </c>
      <c r="B1921" s="3" t="s">
        <v>47</v>
      </c>
      <c r="C1921" s="3">
        <v>2</v>
      </c>
      <c r="D1921" s="3" t="s">
        <v>138</v>
      </c>
      <c r="E1921" s="3">
        <v>6</v>
      </c>
      <c r="F1921" s="3">
        <v>27018</v>
      </c>
      <c r="G1921" s="3">
        <v>21.215321806231898</v>
      </c>
      <c r="H1921" s="3">
        <v>17.000111563315102</v>
      </c>
      <c r="I1921" s="3">
        <v>16.797398729853398</v>
      </c>
      <c r="J1921" s="3">
        <v>17.202824396776801</v>
      </c>
      <c r="K1921" s="3">
        <v>0</v>
      </c>
      <c r="L1921" s="3">
        <v>240.71128318951597</v>
      </c>
      <c r="M1921" s="6" t="s">
        <v>154</v>
      </c>
      <c r="N1921" s="6" t="s">
        <v>186</v>
      </c>
    </row>
    <row r="1922" spans="1:14" x14ac:dyDescent="0.2">
      <c r="A1922" s="5" t="str">
        <f t="shared" si="30"/>
        <v>Gynae - Uterus22006-20101</v>
      </c>
      <c r="B1922" s="3" t="s">
        <v>48</v>
      </c>
      <c r="C1922" s="3">
        <v>2</v>
      </c>
      <c r="D1922" s="3" t="s">
        <v>138</v>
      </c>
      <c r="E1922" s="3">
        <v>1</v>
      </c>
      <c r="F1922" s="3">
        <v>6384</v>
      </c>
      <c r="G1922" s="3">
        <v>24.629669538816401</v>
      </c>
      <c r="H1922" s="3">
        <v>17.989052762663398</v>
      </c>
      <c r="I1922" s="3">
        <v>17.5477690201154</v>
      </c>
      <c r="J1922" s="3">
        <v>18.4303365052114</v>
      </c>
      <c r="K1922" s="3">
        <v>1</v>
      </c>
      <c r="L1922" s="3">
        <v>0</v>
      </c>
      <c r="M1922" s="6" t="s">
        <v>154</v>
      </c>
      <c r="N1922" s="6" t="s">
        <v>186</v>
      </c>
    </row>
    <row r="1923" spans="1:14" x14ac:dyDescent="0.2">
      <c r="A1923" s="5" t="str">
        <f t="shared" si="30"/>
        <v>Gynae - Uterus22006-20102</v>
      </c>
      <c r="B1923" s="3" t="s">
        <v>48</v>
      </c>
      <c r="C1923" s="3">
        <v>2</v>
      </c>
      <c r="D1923" s="3" t="s">
        <v>138</v>
      </c>
      <c r="E1923" s="3">
        <v>2</v>
      </c>
      <c r="F1923" s="3">
        <v>7266</v>
      </c>
      <c r="G1923" s="3">
        <v>27.791715284318901</v>
      </c>
      <c r="H1923" s="3">
        <v>19.588914854101098</v>
      </c>
      <c r="I1923" s="3">
        <v>19.138493726880899</v>
      </c>
      <c r="J1923" s="3">
        <v>20.039335981321301</v>
      </c>
      <c r="K1923" s="3">
        <v>1.0889353159694</v>
      </c>
      <c r="L1923" s="3">
        <v>109.128462247402</v>
      </c>
      <c r="M1923" s="6" t="s">
        <v>154</v>
      </c>
      <c r="N1923" s="6" t="s">
        <v>186</v>
      </c>
    </row>
    <row r="1924" spans="1:14" x14ac:dyDescent="0.2">
      <c r="A1924" s="5" t="str">
        <f t="shared" si="30"/>
        <v>Gynae - Uterus22006-20103</v>
      </c>
      <c r="B1924" s="3" t="s">
        <v>48</v>
      </c>
      <c r="C1924" s="3">
        <v>2</v>
      </c>
      <c r="D1924" s="3" t="s">
        <v>138</v>
      </c>
      <c r="E1924" s="3">
        <v>3</v>
      </c>
      <c r="F1924" s="3">
        <v>7015</v>
      </c>
      <c r="G1924" s="3">
        <v>26.7815454345196</v>
      </c>
      <c r="H1924" s="3">
        <v>19.906560284290201</v>
      </c>
      <c r="I1924" s="3">
        <v>19.440718482250698</v>
      </c>
      <c r="J1924" s="3">
        <v>20.3724020863297</v>
      </c>
      <c r="K1924" s="3">
        <v>1.10659302337512</v>
      </c>
      <c r="L1924" s="3">
        <v>128.57895417562801</v>
      </c>
      <c r="M1924" s="6" t="s">
        <v>154</v>
      </c>
      <c r="N1924" s="6" t="s">
        <v>186</v>
      </c>
    </row>
    <row r="1925" spans="1:14" x14ac:dyDescent="0.2">
      <c r="A1925" s="5" t="str">
        <f t="shared" si="30"/>
        <v>Gynae - Uterus22006-20104</v>
      </c>
      <c r="B1925" s="3" t="s">
        <v>48</v>
      </c>
      <c r="C1925" s="3">
        <v>2</v>
      </c>
      <c r="D1925" s="3" t="s">
        <v>138</v>
      </c>
      <c r="E1925" s="3">
        <v>4</v>
      </c>
      <c r="F1925" s="3">
        <v>6384</v>
      </c>
      <c r="G1925" s="3">
        <v>24.342586210657</v>
      </c>
      <c r="H1925" s="3">
        <v>20.294918181832099</v>
      </c>
      <c r="I1925" s="3">
        <v>19.7970699867025</v>
      </c>
      <c r="J1925" s="3">
        <v>20.792766376961701</v>
      </c>
      <c r="K1925" s="3">
        <v>1.1281815918598299</v>
      </c>
      <c r="L1925" s="3">
        <v>130.10863954914001</v>
      </c>
      <c r="M1925" s="6" t="s">
        <v>154</v>
      </c>
      <c r="N1925" s="6" t="s">
        <v>186</v>
      </c>
    </row>
    <row r="1926" spans="1:14" x14ac:dyDescent="0.2">
      <c r="A1926" s="5" t="str">
        <f t="shared" si="30"/>
        <v>Gynae - Uterus22006-20105</v>
      </c>
      <c r="B1926" s="3" t="s">
        <v>48</v>
      </c>
      <c r="C1926" s="3">
        <v>2</v>
      </c>
      <c r="D1926" s="3" t="s">
        <v>138</v>
      </c>
      <c r="E1926" s="3">
        <v>5</v>
      </c>
      <c r="F1926" s="3">
        <v>5235</v>
      </c>
      <c r="G1926" s="3">
        <v>19.938001385034099</v>
      </c>
      <c r="H1926" s="3">
        <v>19.881948734823499</v>
      </c>
      <c r="I1926" s="3">
        <v>19.343360728498901</v>
      </c>
      <c r="J1926" s="3">
        <v>20.420536741148101</v>
      </c>
      <c r="K1926" s="3">
        <v>1.1052248829960001</v>
      </c>
      <c r="L1926" s="3">
        <v>82.900278194014007</v>
      </c>
      <c r="M1926" s="6" t="s">
        <v>154</v>
      </c>
      <c r="N1926" s="6" t="s">
        <v>186</v>
      </c>
    </row>
    <row r="1927" spans="1:14" x14ac:dyDescent="0.2">
      <c r="A1927" s="5" t="str">
        <f t="shared" si="30"/>
        <v>Gynae - Uterus22006-20106</v>
      </c>
      <c r="B1927" s="3" t="s">
        <v>48</v>
      </c>
      <c r="C1927" s="3">
        <v>2</v>
      </c>
      <c r="D1927" s="3" t="s">
        <v>138</v>
      </c>
      <c r="E1927" s="3">
        <v>6</v>
      </c>
      <c r="F1927" s="3">
        <v>32284</v>
      </c>
      <c r="G1927" s="3">
        <v>24.693305723906601</v>
      </c>
      <c r="H1927" s="3">
        <v>19.497714582040999</v>
      </c>
      <c r="I1927" s="3">
        <v>19.285025052456302</v>
      </c>
      <c r="J1927" s="3">
        <v>19.710404111625699</v>
      </c>
      <c r="K1927" s="3">
        <v>0</v>
      </c>
      <c r="L1927" s="3">
        <v>450.71633416618403</v>
      </c>
      <c r="M1927" s="6" t="s">
        <v>154</v>
      </c>
      <c r="N1927" s="6" t="s">
        <v>186</v>
      </c>
    </row>
    <row r="1928" spans="1:14" x14ac:dyDescent="0.2">
      <c r="A1928" s="5" t="str">
        <f t="shared" si="30"/>
        <v>Gynae - Uterus31996-20001</v>
      </c>
      <c r="B1928" s="11" t="s">
        <v>43</v>
      </c>
      <c r="C1928" s="11">
        <v>3</v>
      </c>
      <c r="D1928" s="11" t="s">
        <v>138</v>
      </c>
      <c r="E1928" s="11">
        <v>1</v>
      </c>
      <c r="F1928" s="11">
        <v>4277</v>
      </c>
      <c r="G1928" s="11">
        <v>17.450172047598802</v>
      </c>
      <c r="H1928" s="11">
        <v>14.1684508163247</v>
      </c>
      <c r="I1928" s="11">
        <v>13.743822635472901</v>
      </c>
      <c r="J1928" s="11">
        <v>14.5930789971765</v>
      </c>
      <c r="K1928" s="11">
        <v>1</v>
      </c>
      <c r="L1928" s="11">
        <v>0</v>
      </c>
      <c r="M1928" s="12" t="s">
        <v>154</v>
      </c>
      <c r="N1928" s="12" t="s">
        <v>186</v>
      </c>
    </row>
    <row r="1929" spans="1:14" x14ac:dyDescent="0.2">
      <c r="A1929" s="5" t="str">
        <f t="shared" si="30"/>
        <v>Gynae - Uterus31996-20002</v>
      </c>
      <c r="B1929" s="11" t="s">
        <v>43</v>
      </c>
      <c r="C1929" s="11">
        <v>3</v>
      </c>
      <c r="D1929" s="11" t="s">
        <v>138</v>
      </c>
      <c r="E1929" s="11">
        <v>2</v>
      </c>
      <c r="F1929" s="11">
        <v>5043</v>
      </c>
      <c r="G1929" s="11">
        <v>20.299501983941202</v>
      </c>
      <c r="H1929" s="11">
        <v>15.7443220739728</v>
      </c>
      <c r="I1929" s="11">
        <v>15.309776278077001</v>
      </c>
      <c r="J1929" s="11">
        <v>16.178867869868601</v>
      </c>
      <c r="K1929" s="11">
        <v>1.11122396358481</v>
      </c>
      <c r="L1929" s="11">
        <v>114.634825387066</v>
      </c>
      <c r="M1929" s="12" t="s">
        <v>154</v>
      </c>
      <c r="N1929" s="12" t="s">
        <v>186</v>
      </c>
    </row>
    <row r="1930" spans="1:14" x14ac:dyDescent="0.2">
      <c r="A1930" s="5" t="str">
        <f t="shared" si="30"/>
        <v>Gynae - Uterus31996-20003</v>
      </c>
      <c r="B1930" s="11" t="s">
        <v>43</v>
      </c>
      <c r="C1930" s="11">
        <v>3</v>
      </c>
      <c r="D1930" s="11" t="s">
        <v>138</v>
      </c>
      <c r="E1930" s="11">
        <v>3</v>
      </c>
      <c r="F1930" s="11">
        <v>5031</v>
      </c>
      <c r="G1930" s="11">
        <v>20.137601741720399</v>
      </c>
      <c r="H1930" s="11">
        <v>15.708705318124901</v>
      </c>
      <c r="I1930" s="11">
        <v>15.274625788833401</v>
      </c>
      <c r="J1930" s="11">
        <v>16.142784847416401</v>
      </c>
      <c r="K1930" s="11">
        <v>1.1087101562314401</v>
      </c>
      <c r="L1930" s="11">
        <v>123.36013648655801</v>
      </c>
      <c r="M1930" s="12" t="s">
        <v>154</v>
      </c>
      <c r="N1930" s="12" t="s">
        <v>186</v>
      </c>
    </row>
    <row r="1931" spans="1:14" x14ac:dyDescent="0.2">
      <c r="A1931" s="5" t="str">
        <f t="shared" si="30"/>
        <v>Gynae - Uterus31996-20004</v>
      </c>
      <c r="B1931" s="11" t="s">
        <v>43</v>
      </c>
      <c r="C1931" s="11">
        <v>3</v>
      </c>
      <c r="D1931" s="11" t="s">
        <v>138</v>
      </c>
      <c r="E1931" s="11">
        <v>4</v>
      </c>
      <c r="F1931" s="11">
        <v>4732</v>
      </c>
      <c r="G1931" s="11">
        <v>18.786395664042701</v>
      </c>
      <c r="H1931" s="11">
        <v>15.3632424795604</v>
      </c>
      <c r="I1931" s="11">
        <v>14.925502121825801</v>
      </c>
      <c r="J1931" s="11">
        <v>15.800982837295001</v>
      </c>
      <c r="K1931" s="11">
        <v>1.0843276148341501</v>
      </c>
      <c r="L1931" s="11">
        <v>105.402838404466</v>
      </c>
      <c r="M1931" s="12" t="s">
        <v>154</v>
      </c>
      <c r="N1931" s="12" t="s">
        <v>186</v>
      </c>
    </row>
    <row r="1932" spans="1:14" x14ac:dyDescent="0.2">
      <c r="A1932" s="5" t="str">
        <f t="shared" si="30"/>
        <v>Gynae - Uterus31996-20005</v>
      </c>
      <c r="B1932" s="11" t="s">
        <v>43</v>
      </c>
      <c r="C1932" s="11">
        <v>3</v>
      </c>
      <c r="D1932" s="11" t="s">
        <v>138</v>
      </c>
      <c r="E1932" s="11">
        <v>5</v>
      </c>
      <c r="F1932" s="11">
        <v>4034</v>
      </c>
      <c r="G1932" s="11">
        <v>15.723856340861399</v>
      </c>
      <c r="H1932" s="11">
        <v>14.260806203680801</v>
      </c>
      <c r="I1932" s="11">
        <v>13.8207256254986</v>
      </c>
      <c r="J1932" s="11">
        <v>14.700886781863</v>
      </c>
      <c r="K1932" s="11">
        <v>1.0065183828883899</v>
      </c>
      <c r="L1932" s="11">
        <v>28.562050717171999</v>
      </c>
      <c r="M1932" s="12" t="s">
        <v>154</v>
      </c>
      <c r="N1932" s="12" t="s">
        <v>186</v>
      </c>
    </row>
    <row r="1933" spans="1:14" x14ac:dyDescent="0.2">
      <c r="A1933" s="5" t="str">
        <f t="shared" si="30"/>
        <v>Gynae - Uterus31996-20006</v>
      </c>
      <c r="B1933" s="11" t="s">
        <v>43</v>
      </c>
      <c r="C1933" s="11">
        <v>3</v>
      </c>
      <c r="D1933" s="11" t="s">
        <v>138</v>
      </c>
      <c r="E1933" s="11">
        <v>6</v>
      </c>
      <c r="F1933" s="11">
        <v>23117</v>
      </c>
      <c r="G1933" s="11">
        <v>18.467066666350298</v>
      </c>
      <c r="H1933" s="11">
        <v>15.0801391197523</v>
      </c>
      <c r="I1933" s="11">
        <v>14.885739378325001</v>
      </c>
      <c r="J1933" s="11">
        <v>15.2745388611796</v>
      </c>
      <c r="K1933" s="11">
        <v>0</v>
      </c>
      <c r="L1933" s="11">
        <v>371.959850995262</v>
      </c>
      <c r="M1933" s="12" t="s">
        <v>154</v>
      </c>
      <c r="N1933" s="12" t="s">
        <v>186</v>
      </c>
    </row>
    <row r="1934" spans="1:14" x14ac:dyDescent="0.2">
      <c r="A1934" s="5" t="str">
        <f t="shared" si="30"/>
        <v>Gynae - Uterus32001-20051</v>
      </c>
      <c r="B1934" s="11" t="s">
        <v>47</v>
      </c>
      <c r="C1934" s="11">
        <v>3</v>
      </c>
      <c r="D1934" s="11" t="s">
        <v>138</v>
      </c>
      <c r="E1934" s="11">
        <v>1</v>
      </c>
      <c r="F1934" s="11">
        <v>5296</v>
      </c>
      <c r="G1934" s="11">
        <v>21.0505579868544</v>
      </c>
      <c r="H1934" s="11">
        <v>16.216418936371699</v>
      </c>
      <c r="I1934" s="11">
        <v>15.779664788112701</v>
      </c>
      <c r="J1934" s="11">
        <v>16.653173084630701</v>
      </c>
      <c r="K1934" s="11">
        <v>1</v>
      </c>
      <c r="L1934" s="11">
        <v>0</v>
      </c>
      <c r="M1934" s="12" t="s">
        <v>154</v>
      </c>
      <c r="N1934" s="12" t="s">
        <v>186</v>
      </c>
    </row>
    <row r="1935" spans="1:14" x14ac:dyDescent="0.2">
      <c r="A1935" s="5" t="str">
        <f t="shared" si="30"/>
        <v>Gynae - Uterus32001-20052</v>
      </c>
      <c r="B1935" s="11" t="s">
        <v>47</v>
      </c>
      <c r="C1935" s="11">
        <v>3</v>
      </c>
      <c r="D1935" s="11" t="s">
        <v>138</v>
      </c>
      <c r="E1935" s="11">
        <v>2</v>
      </c>
      <c r="F1935" s="11">
        <v>6043</v>
      </c>
      <c r="G1935" s="11">
        <v>23.8095904147624</v>
      </c>
      <c r="H1935" s="11">
        <v>17.412517604256301</v>
      </c>
      <c r="I1935" s="11">
        <v>16.973490490302002</v>
      </c>
      <c r="J1935" s="11">
        <v>17.851544718210601</v>
      </c>
      <c r="K1935" s="11">
        <v>1.0737584957923001</v>
      </c>
      <c r="L1935" s="11">
        <v>84.805023526376004</v>
      </c>
      <c r="M1935" s="12" t="s">
        <v>154</v>
      </c>
      <c r="N1935" s="12" t="s">
        <v>186</v>
      </c>
    </row>
    <row r="1936" spans="1:14" x14ac:dyDescent="0.2">
      <c r="A1936" s="5" t="str">
        <f t="shared" si="30"/>
        <v>Gynae - Uterus32001-20053</v>
      </c>
      <c r="B1936" s="11" t="s">
        <v>47</v>
      </c>
      <c r="C1936" s="11">
        <v>3</v>
      </c>
      <c r="D1936" s="11" t="s">
        <v>138</v>
      </c>
      <c r="E1936" s="11">
        <v>3</v>
      </c>
      <c r="F1936" s="11">
        <v>5937</v>
      </c>
      <c r="G1936" s="11">
        <v>23.278030530409399</v>
      </c>
      <c r="H1936" s="11">
        <v>17.506406922312301</v>
      </c>
      <c r="I1936" s="11">
        <v>17.061089623613999</v>
      </c>
      <c r="J1936" s="11">
        <v>17.951724221010601</v>
      </c>
      <c r="K1936" s="11">
        <v>1.0795482646940799</v>
      </c>
      <c r="L1936" s="11">
        <v>89.398111839012003</v>
      </c>
      <c r="M1936" s="12" t="s">
        <v>154</v>
      </c>
      <c r="N1936" s="12" t="s">
        <v>186</v>
      </c>
    </row>
    <row r="1937" spans="1:14" x14ac:dyDescent="0.2">
      <c r="A1937" s="5" t="str">
        <f t="shared" si="30"/>
        <v>Gynae - Uterus32001-20054</v>
      </c>
      <c r="B1937" s="11" t="s">
        <v>47</v>
      </c>
      <c r="C1937" s="11">
        <v>3</v>
      </c>
      <c r="D1937" s="11" t="s">
        <v>138</v>
      </c>
      <c r="E1937" s="11">
        <v>4</v>
      </c>
      <c r="F1937" s="11">
        <v>5326</v>
      </c>
      <c r="G1937" s="11">
        <v>20.778939471955901</v>
      </c>
      <c r="H1937" s="11">
        <v>17.055883736701201</v>
      </c>
      <c r="I1937" s="11">
        <v>16.597815986015799</v>
      </c>
      <c r="J1937" s="11">
        <v>17.513951487386599</v>
      </c>
      <c r="K1937" s="11">
        <v>1.05176634888525</v>
      </c>
      <c r="L1937" s="11">
        <v>50.426093309536</v>
      </c>
      <c r="M1937" s="12" t="s">
        <v>154</v>
      </c>
      <c r="N1937" s="12" t="s">
        <v>186</v>
      </c>
    </row>
    <row r="1938" spans="1:14" x14ac:dyDescent="0.2">
      <c r="A1938" s="5" t="str">
        <f t="shared" si="30"/>
        <v>Gynae - Uterus32001-20055</v>
      </c>
      <c r="B1938" s="11" t="s">
        <v>47</v>
      </c>
      <c r="C1938" s="11">
        <v>3</v>
      </c>
      <c r="D1938" s="11" t="s">
        <v>138</v>
      </c>
      <c r="E1938" s="11">
        <v>5</v>
      </c>
      <c r="F1938" s="11">
        <v>4416</v>
      </c>
      <c r="G1938" s="11">
        <v>17.199012988526398</v>
      </c>
      <c r="H1938" s="11">
        <v>16.7333289304019</v>
      </c>
      <c r="I1938" s="11">
        <v>16.239787191230398</v>
      </c>
      <c r="J1938" s="11">
        <v>17.226870669573401</v>
      </c>
      <c r="K1938" s="11">
        <v>1.03187571781775</v>
      </c>
      <c r="L1938" s="11">
        <v>16.082054514591999</v>
      </c>
      <c r="M1938" s="12" t="s">
        <v>154</v>
      </c>
      <c r="N1938" s="12" t="s">
        <v>186</v>
      </c>
    </row>
    <row r="1939" spans="1:14" x14ac:dyDescent="0.2">
      <c r="A1939" s="5" t="str">
        <f t="shared" si="30"/>
        <v>Gynae - Uterus32001-20056</v>
      </c>
      <c r="B1939" s="11" t="s">
        <v>47</v>
      </c>
      <c r="C1939" s="11">
        <v>3</v>
      </c>
      <c r="D1939" s="11" t="s">
        <v>138</v>
      </c>
      <c r="E1939" s="11">
        <v>6</v>
      </c>
      <c r="F1939" s="11">
        <v>27018</v>
      </c>
      <c r="G1939" s="11">
        <v>21.215321806231898</v>
      </c>
      <c r="H1939" s="11">
        <v>17.000111563315102</v>
      </c>
      <c r="I1939" s="11">
        <v>16.797398729853398</v>
      </c>
      <c r="J1939" s="11">
        <v>17.202824396776801</v>
      </c>
      <c r="K1939" s="11">
        <v>0</v>
      </c>
      <c r="L1939" s="11">
        <v>240.71128318951597</v>
      </c>
      <c r="M1939" s="12" t="s">
        <v>154</v>
      </c>
      <c r="N1939" s="12" t="s">
        <v>186</v>
      </c>
    </row>
    <row r="1940" spans="1:14" x14ac:dyDescent="0.2">
      <c r="A1940" s="5" t="str">
        <f t="shared" si="30"/>
        <v>Gynae - Uterus32006-20101</v>
      </c>
      <c r="B1940" s="11" t="s">
        <v>48</v>
      </c>
      <c r="C1940" s="11">
        <v>3</v>
      </c>
      <c r="D1940" s="11" t="s">
        <v>138</v>
      </c>
      <c r="E1940" s="11">
        <v>1</v>
      </c>
      <c r="F1940" s="11">
        <v>6384</v>
      </c>
      <c r="G1940" s="11">
        <v>24.629669538816401</v>
      </c>
      <c r="H1940" s="11">
        <v>17.989052762663398</v>
      </c>
      <c r="I1940" s="11">
        <v>17.5477690201154</v>
      </c>
      <c r="J1940" s="11">
        <v>18.4303365052114</v>
      </c>
      <c r="K1940" s="11">
        <v>1</v>
      </c>
      <c r="L1940" s="11">
        <v>0</v>
      </c>
      <c r="M1940" s="12" t="s">
        <v>154</v>
      </c>
      <c r="N1940" s="12" t="s">
        <v>186</v>
      </c>
    </row>
    <row r="1941" spans="1:14" x14ac:dyDescent="0.2">
      <c r="A1941" s="5" t="str">
        <f t="shared" si="30"/>
        <v>Gynae - Uterus32006-20102</v>
      </c>
      <c r="B1941" s="11" t="s">
        <v>48</v>
      </c>
      <c r="C1941" s="11">
        <v>3</v>
      </c>
      <c r="D1941" s="11" t="s">
        <v>138</v>
      </c>
      <c r="E1941" s="11">
        <v>2</v>
      </c>
      <c r="F1941" s="11">
        <v>7266</v>
      </c>
      <c r="G1941" s="11">
        <v>27.791715284318901</v>
      </c>
      <c r="H1941" s="11">
        <v>19.588914854101098</v>
      </c>
      <c r="I1941" s="11">
        <v>19.138493726880899</v>
      </c>
      <c r="J1941" s="11">
        <v>20.039335981321301</v>
      </c>
      <c r="K1941" s="11">
        <v>1.0889353159694</v>
      </c>
      <c r="L1941" s="11">
        <v>109.128462247402</v>
      </c>
      <c r="M1941" s="12" t="s">
        <v>154</v>
      </c>
      <c r="N1941" s="12" t="s">
        <v>186</v>
      </c>
    </row>
    <row r="1942" spans="1:14" x14ac:dyDescent="0.2">
      <c r="A1942" s="5" t="str">
        <f t="shared" si="30"/>
        <v>Gynae - Uterus32006-20103</v>
      </c>
      <c r="B1942" s="11" t="s">
        <v>48</v>
      </c>
      <c r="C1942" s="11">
        <v>3</v>
      </c>
      <c r="D1942" s="11" t="s">
        <v>138</v>
      </c>
      <c r="E1942" s="11">
        <v>3</v>
      </c>
      <c r="F1942" s="11">
        <v>7015</v>
      </c>
      <c r="G1942" s="11">
        <v>26.7815454345196</v>
      </c>
      <c r="H1942" s="11">
        <v>19.906560284290201</v>
      </c>
      <c r="I1942" s="11">
        <v>19.440718482250698</v>
      </c>
      <c r="J1942" s="11">
        <v>20.3724020863297</v>
      </c>
      <c r="K1942" s="11">
        <v>1.10659302337512</v>
      </c>
      <c r="L1942" s="11">
        <v>128.57895417562801</v>
      </c>
      <c r="M1942" s="12" t="s">
        <v>154</v>
      </c>
      <c r="N1942" s="12" t="s">
        <v>186</v>
      </c>
    </row>
    <row r="1943" spans="1:14" x14ac:dyDescent="0.2">
      <c r="A1943" s="5" t="str">
        <f t="shared" ref="A1943:A2006" si="31">D1943&amp;C1943&amp;B1943&amp;E1943</f>
        <v>Gynae - Uterus32006-20104</v>
      </c>
      <c r="B1943" s="11" t="s">
        <v>48</v>
      </c>
      <c r="C1943" s="11">
        <v>3</v>
      </c>
      <c r="D1943" s="11" t="s">
        <v>138</v>
      </c>
      <c r="E1943" s="11">
        <v>4</v>
      </c>
      <c r="F1943" s="11">
        <v>6384</v>
      </c>
      <c r="G1943" s="11">
        <v>24.342586210657</v>
      </c>
      <c r="H1943" s="11">
        <v>20.294918181832099</v>
      </c>
      <c r="I1943" s="11">
        <v>19.7970699867025</v>
      </c>
      <c r="J1943" s="11">
        <v>20.792766376961701</v>
      </c>
      <c r="K1943" s="11">
        <v>1.1281815918598299</v>
      </c>
      <c r="L1943" s="11">
        <v>130.10863954914001</v>
      </c>
      <c r="M1943" s="12" t="s">
        <v>154</v>
      </c>
      <c r="N1943" s="12" t="s">
        <v>186</v>
      </c>
    </row>
    <row r="1944" spans="1:14" x14ac:dyDescent="0.2">
      <c r="A1944" s="5" t="str">
        <f t="shared" si="31"/>
        <v>Gynae - Uterus32006-20105</v>
      </c>
      <c r="B1944" s="11" t="s">
        <v>48</v>
      </c>
      <c r="C1944" s="11">
        <v>3</v>
      </c>
      <c r="D1944" s="11" t="s">
        <v>138</v>
      </c>
      <c r="E1944" s="11">
        <v>5</v>
      </c>
      <c r="F1944" s="11">
        <v>5235</v>
      </c>
      <c r="G1944" s="11">
        <v>19.938001385034099</v>
      </c>
      <c r="H1944" s="11">
        <v>19.881948734823499</v>
      </c>
      <c r="I1944" s="11">
        <v>19.343360728498901</v>
      </c>
      <c r="J1944" s="11">
        <v>20.420536741148101</v>
      </c>
      <c r="K1944" s="11">
        <v>1.1052248829960001</v>
      </c>
      <c r="L1944" s="11">
        <v>82.900278194014007</v>
      </c>
      <c r="M1944" s="12" t="s">
        <v>154</v>
      </c>
      <c r="N1944" s="12" t="s">
        <v>186</v>
      </c>
    </row>
    <row r="1945" spans="1:14" x14ac:dyDescent="0.2">
      <c r="A1945" s="5" t="str">
        <f t="shared" si="31"/>
        <v>Gynae - Uterus32006-20106</v>
      </c>
      <c r="B1945" s="11" t="s">
        <v>48</v>
      </c>
      <c r="C1945" s="11">
        <v>3</v>
      </c>
      <c r="D1945" s="11" t="s">
        <v>138</v>
      </c>
      <c r="E1945" s="11">
        <v>6</v>
      </c>
      <c r="F1945" s="11">
        <v>32284</v>
      </c>
      <c r="G1945" s="11">
        <v>24.693305723906601</v>
      </c>
      <c r="H1945" s="11">
        <v>19.497714582040999</v>
      </c>
      <c r="I1945" s="11">
        <v>19.285025052456302</v>
      </c>
      <c r="J1945" s="11">
        <v>19.710404111625699</v>
      </c>
      <c r="K1945" s="11">
        <v>0</v>
      </c>
      <c r="L1945" s="11">
        <v>450.71633416618403</v>
      </c>
      <c r="M1945" s="12" t="s">
        <v>154</v>
      </c>
      <c r="N1945" s="12" t="s">
        <v>186</v>
      </c>
    </row>
    <row r="1946" spans="1:14" x14ac:dyDescent="0.2">
      <c r="A1946" s="5" t="str">
        <f t="shared" si="31"/>
        <v>Gynae - Vagina11996-20001</v>
      </c>
      <c r="B1946" s="3" t="s">
        <v>43</v>
      </c>
      <c r="C1946" s="3">
        <v>1</v>
      </c>
      <c r="D1946" s="3" t="s">
        <v>136</v>
      </c>
      <c r="E1946" s="3">
        <v>1</v>
      </c>
      <c r="F1946" s="3">
        <v>0</v>
      </c>
      <c r="G1946" s="3">
        <v>0</v>
      </c>
      <c r="H1946" s="3">
        <v>0</v>
      </c>
      <c r="I1946" s="3">
        <v>0</v>
      </c>
      <c r="J1946" s="3">
        <v>0</v>
      </c>
      <c r="K1946" s="3">
        <v>0</v>
      </c>
      <c r="L1946" s="3">
        <v>0</v>
      </c>
      <c r="M1946" s="6" t="s">
        <v>154</v>
      </c>
      <c r="N1946" s="6" t="s">
        <v>186</v>
      </c>
    </row>
    <row r="1947" spans="1:14" x14ac:dyDescent="0.2">
      <c r="A1947" s="5" t="str">
        <f t="shared" si="31"/>
        <v>Gynae - Vagina11996-20002</v>
      </c>
      <c r="B1947" s="3" t="s">
        <v>43</v>
      </c>
      <c r="C1947" s="3">
        <v>1</v>
      </c>
      <c r="D1947" s="3" t="s">
        <v>136</v>
      </c>
      <c r="E1947" s="3">
        <v>2</v>
      </c>
      <c r="F1947" s="3">
        <v>0</v>
      </c>
      <c r="G1947" s="3">
        <v>0</v>
      </c>
      <c r="H1947" s="3">
        <v>0</v>
      </c>
      <c r="I1947" s="3">
        <v>0</v>
      </c>
      <c r="J1947" s="3">
        <v>0</v>
      </c>
      <c r="K1947" s="3">
        <v>0</v>
      </c>
      <c r="L1947" s="3">
        <v>0</v>
      </c>
      <c r="M1947" s="6" t="s">
        <v>154</v>
      </c>
      <c r="N1947" s="6" t="s">
        <v>186</v>
      </c>
    </row>
    <row r="1948" spans="1:14" x14ac:dyDescent="0.2">
      <c r="A1948" s="5" t="str">
        <f t="shared" si="31"/>
        <v>Gynae - Vagina11996-20003</v>
      </c>
      <c r="B1948" s="3" t="s">
        <v>43</v>
      </c>
      <c r="C1948" s="3">
        <v>1</v>
      </c>
      <c r="D1948" s="3" t="s">
        <v>136</v>
      </c>
      <c r="E1948" s="3">
        <v>3</v>
      </c>
      <c r="F1948" s="3">
        <v>0</v>
      </c>
      <c r="G1948" s="3">
        <v>0</v>
      </c>
      <c r="H1948" s="3">
        <v>0</v>
      </c>
      <c r="I1948" s="3">
        <v>0</v>
      </c>
      <c r="J1948" s="3">
        <v>0</v>
      </c>
      <c r="K1948" s="3">
        <v>0</v>
      </c>
      <c r="L1948" s="3">
        <v>0</v>
      </c>
      <c r="M1948" s="6" t="s">
        <v>154</v>
      </c>
      <c r="N1948" s="6" t="s">
        <v>186</v>
      </c>
    </row>
    <row r="1949" spans="1:14" x14ac:dyDescent="0.2">
      <c r="A1949" s="5" t="str">
        <f t="shared" si="31"/>
        <v>Gynae - Vagina11996-20004</v>
      </c>
      <c r="B1949" s="3" t="s">
        <v>43</v>
      </c>
      <c r="C1949" s="3">
        <v>1</v>
      </c>
      <c r="D1949" s="3" t="s">
        <v>136</v>
      </c>
      <c r="E1949" s="3">
        <v>4</v>
      </c>
      <c r="F1949" s="3">
        <v>0</v>
      </c>
      <c r="G1949" s="3">
        <v>0</v>
      </c>
      <c r="H1949" s="3">
        <v>0</v>
      </c>
      <c r="I1949" s="3">
        <v>0</v>
      </c>
      <c r="J1949" s="3">
        <v>0</v>
      </c>
      <c r="K1949" s="3">
        <v>0</v>
      </c>
      <c r="L1949" s="3">
        <v>0</v>
      </c>
      <c r="M1949" s="6" t="s">
        <v>154</v>
      </c>
      <c r="N1949" s="6" t="s">
        <v>186</v>
      </c>
    </row>
    <row r="1950" spans="1:14" x14ac:dyDescent="0.2">
      <c r="A1950" s="5" t="str">
        <f t="shared" si="31"/>
        <v>Gynae - Vagina11996-20005</v>
      </c>
      <c r="B1950" s="3" t="s">
        <v>43</v>
      </c>
      <c r="C1950" s="3">
        <v>1</v>
      </c>
      <c r="D1950" s="3" t="s">
        <v>136</v>
      </c>
      <c r="E1950" s="3">
        <v>5</v>
      </c>
      <c r="F1950" s="3">
        <v>0</v>
      </c>
      <c r="G1950" s="3">
        <v>0</v>
      </c>
      <c r="H1950" s="3">
        <v>0</v>
      </c>
      <c r="I1950" s="3">
        <v>0</v>
      </c>
      <c r="J1950" s="3">
        <v>0</v>
      </c>
      <c r="K1950" s="3">
        <v>0</v>
      </c>
      <c r="L1950" s="3">
        <v>0</v>
      </c>
      <c r="M1950" s="6" t="s">
        <v>154</v>
      </c>
      <c r="N1950" s="6" t="s">
        <v>186</v>
      </c>
    </row>
    <row r="1951" spans="1:14" x14ac:dyDescent="0.2">
      <c r="A1951" s="5" t="str">
        <f t="shared" si="31"/>
        <v>Gynae - Vagina11996-20006</v>
      </c>
      <c r="B1951" s="3" t="s">
        <v>43</v>
      </c>
      <c r="C1951" s="3">
        <v>1</v>
      </c>
      <c r="D1951" s="3" t="s">
        <v>136</v>
      </c>
      <c r="E1951" s="3">
        <v>6</v>
      </c>
      <c r="F1951" s="3">
        <v>0</v>
      </c>
      <c r="G1951" s="3">
        <v>0</v>
      </c>
      <c r="H1951" s="3">
        <v>0</v>
      </c>
      <c r="I1951" s="3">
        <v>0</v>
      </c>
      <c r="J1951" s="3">
        <v>0</v>
      </c>
      <c r="K1951" s="3">
        <v>0</v>
      </c>
      <c r="L1951" s="3">
        <v>0</v>
      </c>
      <c r="M1951" s="6" t="s">
        <v>154</v>
      </c>
      <c r="N1951" s="6" t="s">
        <v>186</v>
      </c>
    </row>
    <row r="1952" spans="1:14" x14ac:dyDescent="0.2">
      <c r="A1952" s="5" t="str">
        <f t="shared" si="31"/>
        <v>Gynae - Vagina12001-20051</v>
      </c>
      <c r="B1952" s="3" t="s">
        <v>47</v>
      </c>
      <c r="C1952" s="3">
        <v>1</v>
      </c>
      <c r="D1952" s="3" t="s">
        <v>136</v>
      </c>
      <c r="E1952" s="3">
        <v>1</v>
      </c>
      <c r="F1952" s="3">
        <v>0</v>
      </c>
      <c r="G1952" s="3">
        <v>0</v>
      </c>
      <c r="H1952" s="3">
        <v>0</v>
      </c>
      <c r="I1952" s="3">
        <v>0</v>
      </c>
      <c r="J1952" s="3">
        <v>0</v>
      </c>
      <c r="K1952" s="3">
        <v>0</v>
      </c>
      <c r="L1952" s="3">
        <v>0</v>
      </c>
      <c r="M1952" s="6" t="s">
        <v>154</v>
      </c>
      <c r="N1952" s="6" t="s">
        <v>186</v>
      </c>
    </row>
    <row r="1953" spans="1:14" x14ac:dyDescent="0.2">
      <c r="A1953" s="5" t="str">
        <f t="shared" si="31"/>
        <v>Gynae - Vagina12001-20052</v>
      </c>
      <c r="B1953" s="3" t="s">
        <v>47</v>
      </c>
      <c r="C1953" s="3">
        <v>1</v>
      </c>
      <c r="D1953" s="3" t="s">
        <v>136</v>
      </c>
      <c r="E1953" s="3">
        <v>2</v>
      </c>
      <c r="F1953" s="3">
        <v>0</v>
      </c>
      <c r="G1953" s="3">
        <v>0</v>
      </c>
      <c r="H1953" s="3">
        <v>0</v>
      </c>
      <c r="I1953" s="3">
        <v>0</v>
      </c>
      <c r="J1953" s="3">
        <v>0</v>
      </c>
      <c r="K1953" s="3">
        <v>0</v>
      </c>
      <c r="L1953" s="3">
        <v>0</v>
      </c>
      <c r="M1953" s="6" t="s">
        <v>154</v>
      </c>
      <c r="N1953" s="6" t="s">
        <v>186</v>
      </c>
    </row>
    <row r="1954" spans="1:14" x14ac:dyDescent="0.2">
      <c r="A1954" s="5" t="str">
        <f t="shared" si="31"/>
        <v>Gynae - Vagina12001-20053</v>
      </c>
      <c r="B1954" s="3" t="s">
        <v>47</v>
      </c>
      <c r="C1954" s="3">
        <v>1</v>
      </c>
      <c r="D1954" s="3" t="s">
        <v>136</v>
      </c>
      <c r="E1954" s="3">
        <v>3</v>
      </c>
      <c r="F1954" s="3">
        <v>0</v>
      </c>
      <c r="G1954" s="3">
        <v>0</v>
      </c>
      <c r="H1954" s="3">
        <v>0</v>
      </c>
      <c r="I1954" s="3">
        <v>0</v>
      </c>
      <c r="J1954" s="3">
        <v>0</v>
      </c>
      <c r="K1954" s="3">
        <v>0</v>
      </c>
      <c r="L1954" s="3">
        <v>0</v>
      </c>
      <c r="M1954" s="6" t="s">
        <v>154</v>
      </c>
      <c r="N1954" s="6" t="s">
        <v>186</v>
      </c>
    </row>
    <row r="1955" spans="1:14" x14ac:dyDescent="0.2">
      <c r="A1955" s="5" t="str">
        <f t="shared" si="31"/>
        <v>Gynae - Vagina12001-20054</v>
      </c>
      <c r="B1955" s="3" t="s">
        <v>47</v>
      </c>
      <c r="C1955" s="3">
        <v>1</v>
      </c>
      <c r="D1955" s="3" t="s">
        <v>136</v>
      </c>
      <c r="E1955" s="3">
        <v>4</v>
      </c>
      <c r="F1955" s="3">
        <v>0</v>
      </c>
      <c r="G1955" s="3">
        <v>0</v>
      </c>
      <c r="H1955" s="3">
        <v>0</v>
      </c>
      <c r="I1955" s="3">
        <v>0</v>
      </c>
      <c r="J1955" s="3">
        <v>0</v>
      </c>
      <c r="K1955" s="3">
        <v>0</v>
      </c>
      <c r="L1955" s="3">
        <v>0</v>
      </c>
      <c r="M1955" s="6" t="s">
        <v>154</v>
      </c>
      <c r="N1955" s="6" t="s">
        <v>186</v>
      </c>
    </row>
    <row r="1956" spans="1:14" x14ac:dyDescent="0.2">
      <c r="A1956" s="5" t="str">
        <f t="shared" si="31"/>
        <v>Gynae - Vagina12001-20055</v>
      </c>
      <c r="B1956" s="3" t="s">
        <v>47</v>
      </c>
      <c r="C1956" s="3">
        <v>1</v>
      </c>
      <c r="D1956" s="3" t="s">
        <v>136</v>
      </c>
      <c r="E1956" s="3">
        <v>5</v>
      </c>
      <c r="F1956" s="3">
        <v>0</v>
      </c>
      <c r="G1956" s="3">
        <v>0</v>
      </c>
      <c r="H1956" s="3">
        <v>0</v>
      </c>
      <c r="I1956" s="3">
        <v>0</v>
      </c>
      <c r="J1956" s="3">
        <v>0</v>
      </c>
      <c r="K1956" s="3">
        <v>0</v>
      </c>
      <c r="L1956" s="3">
        <v>0</v>
      </c>
      <c r="M1956" s="6" t="s">
        <v>154</v>
      </c>
      <c r="N1956" s="6" t="s">
        <v>186</v>
      </c>
    </row>
    <row r="1957" spans="1:14" x14ac:dyDescent="0.2">
      <c r="A1957" s="5" t="str">
        <f t="shared" si="31"/>
        <v>Gynae - Vagina12001-20056</v>
      </c>
      <c r="B1957" s="3" t="s">
        <v>47</v>
      </c>
      <c r="C1957" s="3">
        <v>1</v>
      </c>
      <c r="D1957" s="3" t="s">
        <v>136</v>
      </c>
      <c r="E1957" s="3">
        <v>6</v>
      </c>
      <c r="F1957" s="3">
        <v>0</v>
      </c>
      <c r="G1957" s="3">
        <v>0</v>
      </c>
      <c r="H1957" s="3">
        <v>0</v>
      </c>
      <c r="I1957" s="3">
        <v>0</v>
      </c>
      <c r="J1957" s="3">
        <v>0</v>
      </c>
      <c r="K1957" s="3">
        <v>0</v>
      </c>
      <c r="L1957" s="3">
        <v>0</v>
      </c>
      <c r="M1957" s="6" t="s">
        <v>154</v>
      </c>
      <c r="N1957" s="6" t="s">
        <v>186</v>
      </c>
    </row>
    <row r="1958" spans="1:14" x14ac:dyDescent="0.2">
      <c r="A1958" s="5" t="str">
        <f t="shared" si="31"/>
        <v>Gynae - Vagina12006-20101</v>
      </c>
      <c r="B1958" s="3" t="s">
        <v>48</v>
      </c>
      <c r="C1958" s="3">
        <v>1</v>
      </c>
      <c r="D1958" s="3" t="s">
        <v>136</v>
      </c>
      <c r="E1958" s="3">
        <v>1</v>
      </c>
      <c r="F1958" s="3">
        <v>0</v>
      </c>
      <c r="G1958" s="3">
        <v>0</v>
      </c>
      <c r="H1958" s="3">
        <v>0</v>
      </c>
      <c r="I1958" s="3">
        <v>0</v>
      </c>
      <c r="J1958" s="3">
        <v>0</v>
      </c>
      <c r="K1958" s="3">
        <v>0</v>
      </c>
      <c r="L1958" s="3">
        <v>0</v>
      </c>
      <c r="M1958" s="6" t="s">
        <v>154</v>
      </c>
      <c r="N1958" s="6" t="s">
        <v>186</v>
      </c>
    </row>
    <row r="1959" spans="1:14" x14ac:dyDescent="0.2">
      <c r="A1959" s="5" t="str">
        <f t="shared" si="31"/>
        <v>Gynae - Vagina12006-20102</v>
      </c>
      <c r="B1959" s="3" t="s">
        <v>48</v>
      </c>
      <c r="C1959" s="3">
        <v>1</v>
      </c>
      <c r="D1959" s="3" t="s">
        <v>136</v>
      </c>
      <c r="E1959" s="3">
        <v>2</v>
      </c>
      <c r="F1959" s="3">
        <v>0</v>
      </c>
      <c r="G1959" s="3">
        <v>0</v>
      </c>
      <c r="H1959" s="3">
        <v>0</v>
      </c>
      <c r="I1959" s="3">
        <v>0</v>
      </c>
      <c r="J1959" s="3">
        <v>0</v>
      </c>
      <c r="K1959" s="3">
        <v>0</v>
      </c>
      <c r="L1959" s="3">
        <v>0</v>
      </c>
      <c r="M1959" s="6" t="s">
        <v>154</v>
      </c>
      <c r="N1959" s="6" t="s">
        <v>186</v>
      </c>
    </row>
    <row r="1960" spans="1:14" x14ac:dyDescent="0.2">
      <c r="A1960" s="5" t="str">
        <f t="shared" si="31"/>
        <v>Gynae - Vagina12006-20103</v>
      </c>
      <c r="B1960" s="3" t="s">
        <v>48</v>
      </c>
      <c r="C1960" s="3">
        <v>1</v>
      </c>
      <c r="D1960" s="3" t="s">
        <v>136</v>
      </c>
      <c r="E1960" s="3">
        <v>3</v>
      </c>
      <c r="F1960" s="3">
        <v>0</v>
      </c>
      <c r="G1960" s="3">
        <v>0</v>
      </c>
      <c r="H1960" s="3">
        <v>0</v>
      </c>
      <c r="I1960" s="3">
        <v>0</v>
      </c>
      <c r="J1960" s="3">
        <v>0</v>
      </c>
      <c r="K1960" s="3">
        <v>0</v>
      </c>
      <c r="L1960" s="3">
        <v>0</v>
      </c>
      <c r="M1960" s="6" t="s">
        <v>154</v>
      </c>
      <c r="N1960" s="6" t="s">
        <v>186</v>
      </c>
    </row>
    <row r="1961" spans="1:14" x14ac:dyDescent="0.2">
      <c r="A1961" s="5" t="str">
        <f t="shared" si="31"/>
        <v>Gynae - Vagina12006-20104</v>
      </c>
      <c r="B1961" s="3" t="s">
        <v>48</v>
      </c>
      <c r="C1961" s="3">
        <v>1</v>
      </c>
      <c r="D1961" s="3" t="s">
        <v>136</v>
      </c>
      <c r="E1961" s="3">
        <v>4</v>
      </c>
      <c r="F1961" s="3">
        <v>0</v>
      </c>
      <c r="G1961" s="3">
        <v>0</v>
      </c>
      <c r="H1961" s="3">
        <v>0</v>
      </c>
      <c r="I1961" s="3">
        <v>0</v>
      </c>
      <c r="J1961" s="3">
        <v>0</v>
      </c>
      <c r="K1961" s="3">
        <v>0</v>
      </c>
      <c r="L1961" s="3">
        <v>0</v>
      </c>
      <c r="M1961" s="6" t="s">
        <v>154</v>
      </c>
      <c r="N1961" s="6" t="s">
        <v>186</v>
      </c>
    </row>
    <row r="1962" spans="1:14" x14ac:dyDescent="0.2">
      <c r="A1962" s="5" t="str">
        <f t="shared" si="31"/>
        <v>Gynae - Vagina12006-20105</v>
      </c>
      <c r="B1962" s="3" t="s">
        <v>48</v>
      </c>
      <c r="C1962" s="3">
        <v>1</v>
      </c>
      <c r="D1962" s="3" t="s">
        <v>136</v>
      </c>
      <c r="E1962" s="3">
        <v>5</v>
      </c>
      <c r="F1962" s="3">
        <v>0</v>
      </c>
      <c r="G1962" s="3">
        <v>0</v>
      </c>
      <c r="H1962" s="3">
        <v>0</v>
      </c>
      <c r="I1962" s="3">
        <v>0</v>
      </c>
      <c r="J1962" s="3">
        <v>0</v>
      </c>
      <c r="K1962" s="3">
        <v>0</v>
      </c>
      <c r="L1962" s="3">
        <v>0</v>
      </c>
      <c r="M1962" s="6" t="s">
        <v>154</v>
      </c>
      <c r="N1962" s="6" t="s">
        <v>186</v>
      </c>
    </row>
    <row r="1963" spans="1:14" x14ac:dyDescent="0.2">
      <c r="A1963" s="5" t="str">
        <f t="shared" si="31"/>
        <v>Gynae - Vagina12006-20106</v>
      </c>
      <c r="B1963" s="3" t="s">
        <v>48</v>
      </c>
      <c r="C1963" s="3">
        <v>1</v>
      </c>
      <c r="D1963" s="3" t="s">
        <v>136</v>
      </c>
      <c r="E1963" s="3">
        <v>6</v>
      </c>
      <c r="F1963" s="3">
        <v>0</v>
      </c>
      <c r="G1963" s="3">
        <v>0</v>
      </c>
      <c r="H1963" s="3">
        <v>0</v>
      </c>
      <c r="I1963" s="3">
        <v>0</v>
      </c>
      <c r="J1963" s="3">
        <v>0</v>
      </c>
      <c r="K1963" s="3">
        <v>0</v>
      </c>
      <c r="L1963" s="3">
        <v>0</v>
      </c>
      <c r="M1963" s="6" t="s">
        <v>154</v>
      </c>
      <c r="N1963" s="6" t="s">
        <v>186</v>
      </c>
    </row>
    <row r="1964" spans="1:14" x14ac:dyDescent="0.2">
      <c r="A1964" s="5" t="str">
        <f t="shared" si="31"/>
        <v>Gynae - Vagina21996-20001</v>
      </c>
      <c r="B1964" s="3" t="s">
        <v>43</v>
      </c>
      <c r="C1964" s="3">
        <v>2</v>
      </c>
      <c r="D1964" s="3" t="s">
        <v>136</v>
      </c>
      <c r="E1964" s="3">
        <v>1</v>
      </c>
      <c r="F1964" s="3">
        <v>132</v>
      </c>
      <c r="G1964" s="3">
        <v>0.53856037182208105</v>
      </c>
      <c r="H1964" s="3">
        <v>0.41779761428177697</v>
      </c>
      <c r="I1964" s="3">
        <v>0.34652296951088402</v>
      </c>
      <c r="J1964" s="3">
        <v>0.48907225905266999</v>
      </c>
      <c r="K1964" s="3">
        <v>1</v>
      </c>
      <c r="L1964" s="3">
        <v>0</v>
      </c>
      <c r="M1964" s="6" t="s">
        <v>154</v>
      </c>
      <c r="N1964" s="6" t="s">
        <v>186</v>
      </c>
    </row>
    <row r="1965" spans="1:14" x14ac:dyDescent="0.2">
      <c r="A1965" s="5" t="str">
        <f t="shared" si="31"/>
        <v>Gynae - Vagina21996-20002</v>
      </c>
      <c r="B1965" s="3" t="s">
        <v>43</v>
      </c>
      <c r="C1965" s="3">
        <v>2</v>
      </c>
      <c r="D1965" s="3" t="s">
        <v>136</v>
      </c>
      <c r="E1965" s="3">
        <v>2</v>
      </c>
      <c r="F1965" s="3">
        <v>172</v>
      </c>
      <c r="G1965" s="3">
        <v>0.69234866968825903</v>
      </c>
      <c r="H1965" s="3">
        <v>0.46285337555175299</v>
      </c>
      <c r="I1965" s="3">
        <v>0.393680587067396</v>
      </c>
      <c r="J1965" s="3">
        <v>0.53202616403611003</v>
      </c>
      <c r="K1965" s="3">
        <v>1.1078411166790201</v>
      </c>
      <c r="L1965" s="3">
        <v>6.8123134584420004</v>
      </c>
      <c r="M1965" s="6" t="s">
        <v>154</v>
      </c>
      <c r="N1965" s="6" t="s">
        <v>186</v>
      </c>
    </row>
    <row r="1966" spans="1:14" x14ac:dyDescent="0.2">
      <c r="A1966" s="5" t="str">
        <f t="shared" si="31"/>
        <v>Gynae - Vagina21996-20003</v>
      </c>
      <c r="B1966" s="3" t="s">
        <v>43</v>
      </c>
      <c r="C1966" s="3">
        <v>2</v>
      </c>
      <c r="D1966" s="3" t="s">
        <v>136</v>
      </c>
      <c r="E1966" s="3">
        <v>3</v>
      </c>
      <c r="F1966" s="3">
        <v>175</v>
      </c>
      <c r="G1966" s="3">
        <v>0.70047312756928504</v>
      </c>
      <c r="H1966" s="3">
        <v>0.48074006299627697</v>
      </c>
      <c r="I1966" s="3">
        <v>0.40951261848687098</v>
      </c>
      <c r="J1966" s="3">
        <v>0.55196750750568302</v>
      </c>
      <c r="K1966" s="3">
        <v>1.15065296345146</v>
      </c>
      <c r="L1966" s="3">
        <v>7.6346457170180004</v>
      </c>
      <c r="M1966" s="6" t="s">
        <v>154</v>
      </c>
      <c r="N1966" s="6" t="s">
        <v>186</v>
      </c>
    </row>
    <row r="1967" spans="1:14" x14ac:dyDescent="0.2">
      <c r="A1967" s="5" t="str">
        <f t="shared" si="31"/>
        <v>Gynae - Vagina21996-20004</v>
      </c>
      <c r="B1967" s="3" t="s">
        <v>43</v>
      </c>
      <c r="C1967" s="3">
        <v>2</v>
      </c>
      <c r="D1967" s="3" t="s">
        <v>136</v>
      </c>
      <c r="E1967" s="3">
        <v>4</v>
      </c>
      <c r="F1967" s="3">
        <v>187</v>
      </c>
      <c r="G1967" s="3">
        <v>0.742404055193573</v>
      </c>
      <c r="H1967" s="3">
        <v>0.54696699733619503</v>
      </c>
      <c r="I1967" s="3">
        <v>0.468570548452518</v>
      </c>
      <c r="J1967" s="3">
        <v>0.62536344621987205</v>
      </c>
      <c r="K1967" s="3">
        <v>1.3091673543336699</v>
      </c>
      <c r="L1967" s="3">
        <v>11.165150904036</v>
      </c>
      <c r="M1967" s="6" t="s">
        <v>154</v>
      </c>
      <c r="N1967" s="6" t="s">
        <v>186</v>
      </c>
    </row>
    <row r="1968" spans="1:14" x14ac:dyDescent="0.2">
      <c r="A1968" s="5" t="str">
        <f t="shared" si="31"/>
        <v>Gynae - Vagina21996-20005</v>
      </c>
      <c r="B1968" s="3" t="s">
        <v>43</v>
      </c>
      <c r="C1968" s="3">
        <v>2</v>
      </c>
      <c r="D1968" s="3" t="s">
        <v>136</v>
      </c>
      <c r="E1968" s="3">
        <v>5</v>
      </c>
      <c r="F1968" s="3">
        <v>266</v>
      </c>
      <c r="G1968" s="3">
        <v>1.03682344736468</v>
      </c>
      <c r="H1968" s="3">
        <v>0.86008615921576403</v>
      </c>
      <c r="I1968" s="3">
        <v>0.75672503794166801</v>
      </c>
      <c r="J1968" s="3">
        <v>0.96344728048985995</v>
      </c>
      <c r="K1968" s="3">
        <v>2.0586191251817301</v>
      </c>
      <c r="L1968" s="3">
        <v>27.836894559009998</v>
      </c>
      <c r="M1968" s="6" t="s">
        <v>154</v>
      </c>
      <c r="N1968" s="6" t="s">
        <v>186</v>
      </c>
    </row>
    <row r="1969" spans="1:14" x14ac:dyDescent="0.2">
      <c r="A1969" s="5" t="str">
        <f t="shared" si="31"/>
        <v>Gynae - Vagina21996-20006</v>
      </c>
      <c r="B1969" s="3" t="s">
        <v>43</v>
      </c>
      <c r="C1969" s="3">
        <v>2</v>
      </c>
      <c r="D1969" s="3" t="s">
        <v>136</v>
      </c>
      <c r="E1969" s="3">
        <v>6</v>
      </c>
      <c r="F1969" s="3">
        <v>932</v>
      </c>
      <c r="G1969" s="3">
        <v>0.74453026487167495</v>
      </c>
      <c r="H1969" s="3">
        <v>0.54814516108549505</v>
      </c>
      <c r="I1969" s="3">
        <v>0.51295318127812395</v>
      </c>
      <c r="J1969" s="3">
        <v>0.58333714089286604</v>
      </c>
      <c r="K1969" s="3">
        <v>0</v>
      </c>
      <c r="L1969" s="3">
        <v>53.449004638505997</v>
      </c>
      <c r="M1969" s="6" t="s">
        <v>154</v>
      </c>
      <c r="N1969" s="6" t="s">
        <v>186</v>
      </c>
    </row>
    <row r="1970" spans="1:14" x14ac:dyDescent="0.2">
      <c r="A1970" s="5" t="str">
        <f t="shared" si="31"/>
        <v>Gynae - Vagina22001-20051</v>
      </c>
      <c r="B1970" s="3" t="s">
        <v>47</v>
      </c>
      <c r="C1970" s="3">
        <v>2</v>
      </c>
      <c r="D1970" s="3" t="s">
        <v>136</v>
      </c>
      <c r="E1970" s="3">
        <v>1</v>
      </c>
      <c r="F1970" s="3">
        <v>166</v>
      </c>
      <c r="G1970" s="3">
        <v>0.65981733871182502</v>
      </c>
      <c r="H1970" s="3">
        <v>0.46512247511456201</v>
      </c>
      <c r="I1970" s="3">
        <v>0.39436548461327398</v>
      </c>
      <c r="J1970" s="3">
        <v>0.53587946561584998</v>
      </c>
      <c r="K1970" s="3">
        <v>1</v>
      </c>
      <c r="L1970" s="3">
        <v>0</v>
      </c>
      <c r="M1970" s="6" t="s">
        <v>154</v>
      </c>
      <c r="N1970" s="6" t="s">
        <v>186</v>
      </c>
    </row>
    <row r="1971" spans="1:14" x14ac:dyDescent="0.2">
      <c r="A1971" s="5" t="str">
        <f t="shared" si="31"/>
        <v>Gynae - Vagina22001-20052</v>
      </c>
      <c r="B1971" s="3" t="s">
        <v>47</v>
      </c>
      <c r="C1971" s="3">
        <v>2</v>
      </c>
      <c r="D1971" s="3" t="s">
        <v>136</v>
      </c>
      <c r="E1971" s="3">
        <v>2</v>
      </c>
      <c r="F1971" s="3">
        <v>181</v>
      </c>
      <c r="G1971" s="3">
        <v>0.71314510426476896</v>
      </c>
      <c r="H1971" s="3">
        <v>0.49671706189475001</v>
      </c>
      <c r="I1971" s="3">
        <v>0.42435251254304801</v>
      </c>
      <c r="J1971" s="3">
        <v>0.56908161124645196</v>
      </c>
      <c r="K1971" s="3">
        <v>1.06792745668204</v>
      </c>
      <c r="L1971" s="3">
        <v>-0.82029879480399903</v>
      </c>
      <c r="M1971" s="6" t="s">
        <v>154</v>
      </c>
      <c r="N1971" s="6" t="s">
        <v>186</v>
      </c>
    </row>
    <row r="1972" spans="1:14" x14ac:dyDescent="0.2">
      <c r="A1972" s="5" t="str">
        <f t="shared" si="31"/>
        <v>Gynae - Vagina22001-20053</v>
      </c>
      <c r="B1972" s="3" t="s">
        <v>47</v>
      </c>
      <c r="C1972" s="3">
        <v>2</v>
      </c>
      <c r="D1972" s="3" t="s">
        <v>136</v>
      </c>
      <c r="E1972" s="3">
        <v>3</v>
      </c>
      <c r="F1972" s="3">
        <v>207</v>
      </c>
      <c r="G1972" s="3">
        <v>0.81161400030229702</v>
      </c>
      <c r="H1972" s="3">
        <v>0.56945450821677901</v>
      </c>
      <c r="I1972" s="3">
        <v>0.49187805244963101</v>
      </c>
      <c r="J1972" s="3">
        <v>0.64703096398392701</v>
      </c>
      <c r="K1972" s="3">
        <v>1.2243108830131699</v>
      </c>
      <c r="L1972" s="3">
        <v>4.9172259437720003</v>
      </c>
      <c r="M1972" s="6" t="s">
        <v>154</v>
      </c>
      <c r="N1972" s="6" t="s">
        <v>186</v>
      </c>
    </row>
    <row r="1973" spans="1:14" x14ac:dyDescent="0.2">
      <c r="A1973" s="5" t="str">
        <f t="shared" si="31"/>
        <v>Gynae - Vagina22001-20054</v>
      </c>
      <c r="B1973" s="3" t="s">
        <v>47</v>
      </c>
      <c r="C1973" s="3">
        <v>2</v>
      </c>
      <c r="D1973" s="3" t="s">
        <v>136</v>
      </c>
      <c r="E1973" s="3">
        <v>4</v>
      </c>
      <c r="F1973" s="3">
        <v>206</v>
      </c>
      <c r="G1973" s="3">
        <v>0.80369161307226999</v>
      </c>
      <c r="H1973" s="3">
        <v>0.59967801344002702</v>
      </c>
      <c r="I1973" s="3">
        <v>0.51778618133796495</v>
      </c>
      <c r="J1973" s="3">
        <v>0.68156984554208899</v>
      </c>
      <c r="K1973" s="3">
        <v>1.2892905536167101</v>
      </c>
      <c r="L1973" s="3">
        <v>6.6580116206759996</v>
      </c>
      <c r="M1973" s="6" t="s">
        <v>154</v>
      </c>
      <c r="N1973" s="6" t="s">
        <v>186</v>
      </c>
    </row>
    <row r="1974" spans="1:14" x14ac:dyDescent="0.2">
      <c r="A1974" s="5" t="str">
        <f t="shared" si="31"/>
        <v>Gynae - Vagina22001-20055</v>
      </c>
      <c r="B1974" s="3" t="s">
        <v>47</v>
      </c>
      <c r="C1974" s="3">
        <v>2</v>
      </c>
      <c r="D1974" s="3" t="s">
        <v>136</v>
      </c>
      <c r="E1974" s="3">
        <v>5</v>
      </c>
      <c r="F1974" s="3">
        <v>205</v>
      </c>
      <c r="G1974" s="3">
        <v>0.79841432578077498</v>
      </c>
      <c r="H1974" s="3">
        <v>0.68748551359271404</v>
      </c>
      <c r="I1974" s="3">
        <v>0.59337401431592596</v>
      </c>
      <c r="J1974" s="3">
        <v>0.78159701286950201</v>
      </c>
      <c r="K1974" s="3">
        <v>1.4780741640648201</v>
      </c>
      <c r="L1974" s="3">
        <v>11.984911974512</v>
      </c>
      <c r="M1974" s="6" t="s">
        <v>154</v>
      </c>
      <c r="N1974" s="6" t="s">
        <v>186</v>
      </c>
    </row>
    <row r="1975" spans="1:14" x14ac:dyDescent="0.2">
      <c r="A1975" s="5" t="str">
        <f t="shared" si="31"/>
        <v>Gynae - Vagina22001-20056</v>
      </c>
      <c r="B1975" s="3" t="s">
        <v>47</v>
      </c>
      <c r="C1975" s="3">
        <v>2</v>
      </c>
      <c r="D1975" s="3" t="s">
        <v>136</v>
      </c>
      <c r="E1975" s="3">
        <v>6</v>
      </c>
      <c r="F1975" s="3">
        <v>965</v>
      </c>
      <c r="G1975" s="3">
        <v>0.75774615230637998</v>
      </c>
      <c r="H1975" s="3">
        <v>0.55680325426097599</v>
      </c>
      <c r="I1975" s="3">
        <v>0.52167195759309404</v>
      </c>
      <c r="J1975" s="3">
        <v>0.59193455092885805</v>
      </c>
      <c r="K1975" s="3">
        <v>0</v>
      </c>
      <c r="L1975" s="3">
        <v>22.739850744156001</v>
      </c>
      <c r="M1975" s="6" t="s">
        <v>154</v>
      </c>
      <c r="N1975" s="6" t="s">
        <v>186</v>
      </c>
    </row>
    <row r="1976" spans="1:14" x14ac:dyDescent="0.2">
      <c r="A1976" s="5" t="str">
        <f t="shared" si="31"/>
        <v>Gynae - Vagina22006-20101</v>
      </c>
      <c r="B1976" s="3" t="s">
        <v>48</v>
      </c>
      <c r="C1976" s="3">
        <v>2</v>
      </c>
      <c r="D1976" s="3" t="s">
        <v>136</v>
      </c>
      <c r="E1976" s="3">
        <v>1</v>
      </c>
      <c r="F1976" s="3">
        <v>168</v>
      </c>
      <c r="G1976" s="3">
        <v>0.64814919838990503</v>
      </c>
      <c r="H1976" s="3">
        <v>0.44010847964041899</v>
      </c>
      <c r="I1976" s="3">
        <v>0.37355647114028401</v>
      </c>
      <c r="J1976" s="3">
        <v>0.50666048814055398</v>
      </c>
      <c r="K1976" s="3">
        <v>1</v>
      </c>
      <c r="L1976" s="3">
        <v>0</v>
      </c>
      <c r="M1976" s="6" t="s">
        <v>154</v>
      </c>
      <c r="N1976" s="6" t="s">
        <v>186</v>
      </c>
    </row>
    <row r="1977" spans="1:14" x14ac:dyDescent="0.2">
      <c r="A1977" s="5" t="str">
        <f t="shared" si="31"/>
        <v>Gynae - Vagina22006-20102</v>
      </c>
      <c r="B1977" s="3" t="s">
        <v>48</v>
      </c>
      <c r="C1977" s="3">
        <v>2</v>
      </c>
      <c r="D1977" s="3" t="s">
        <v>136</v>
      </c>
      <c r="E1977" s="3">
        <v>2</v>
      </c>
      <c r="F1977" s="3">
        <v>191</v>
      </c>
      <c r="G1977" s="3">
        <v>0.73055568666459003</v>
      </c>
      <c r="H1977" s="3">
        <v>0.48520268537215</v>
      </c>
      <c r="I1977" s="3">
        <v>0.41639093842737501</v>
      </c>
      <c r="J1977" s="3">
        <v>0.55401443231692504</v>
      </c>
      <c r="K1977" s="3">
        <v>1.1024615698578999</v>
      </c>
      <c r="L1977" s="3">
        <v>1.576320672692</v>
      </c>
      <c r="M1977" s="6" t="s">
        <v>154</v>
      </c>
      <c r="N1977" s="6" t="s">
        <v>186</v>
      </c>
    </row>
    <row r="1978" spans="1:14" x14ac:dyDescent="0.2">
      <c r="A1978" s="5" t="str">
        <f t="shared" si="31"/>
        <v>Gynae - Vagina22006-20103</v>
      </c>
      <c r="B1978" s="3" t="s">
        <v>48</v>
      </c>
      <c r="C1978" s="3">
        <v>2</v>
      </c>
      <c r="D1978" s="3" t="s">
        <v>136</v>
      </c>
      <c r="E1978" s="3">
        <v>3</v>
      </c>
      <c r="F1978" s="3">
        <v>252</v>
      </c>
      <c r="G1978" s="3">
        <v>0.96207404839614197</v>
      </c>
      <c r="H1978" s="3">
        <v>0.64689159479090097</v>
      </c>
      <c r="I1978" s="3">
        <v>0.56702092815594896</v>
      </c>
      <c r="J1978" s="3">
        <v>0.72676226142585298</v>
      </c>
      <c r="K1978" s="3">
        <v>1.4698457873827599</v>
      </c>
      <c r="L1978" s="3">
        <v>15.055826676825999</v>
      </c>
      <c r="M1978" s="6" t="s">
        <v>154</v>
      </c>
      <c r="N1978" s="6" t="s">
        <v>186</v>
      </c>
    </row>
    <row r="1979" spans="1:14" x14ac:dyDescent="0.2">
      <c r="A1979" s="5" t="str">
        <f t="shared" si="31"/>
        <v>Gynae - Vagina22006-20104</v>
      </c>
      <c r="B1979" s="3" t="s">
        <v>48</v>
      </c>
      <c r="C1979" s="3">
        <v>2</v>
      </c>
      <c r="D1979" s="3" t="s">
        <v>136</v>
      </c>
      <c r="E1979" s="3">
        <v>4</v>
      </c>
      <c r="F1979" s="3">
        <v>233</v>
      </c>
      <c r="G1979" s="3">
        <v>0.88844338770098497</v>
      </c>
      <c r="H1979" s="3">
        <v>0.68931227723195398</v>
      </c>
      <c r="I1979" s="3">
        <v>0.60080191368781299</v>
      </c>
      <c r="J1979" s="3">
        <v>0.77782264077609498</v>
      </c>
      <c r="K1979" s="3">
        <v>1.5662326656263099</v>
      </c>
      <c r="L1979" s="3">
        <v>14.978620856479999</v>
      </c>
      <c r="M1979" s="6" t="s">
        <v>154</v>
      </c>
      <c r="N1979" s="6" t="s">
        <v>186</v>
      </c>
    </row>
    <row r="1980" spans="1:14" x14ac:dyDescent="0.2">
      <c r="A1980" s="5" t="str">
        <f t="shared" si="31"/>
        <v>Gynae - Vagina22006-20105</v>
      </c>
      <c r="B1980" s="3" t="s">
        <v>48</v>
      </c>
      <c r="C1980" s="3">
        <v>2</v>
      </c>
      <c r="D1980" s="3" t="s">
        <v>136</v>
      </c>
      <c r="E1980" s="3">
        <v>5</v>
      </c>
      <c r="F1980" s="3">
        <v>228</v>
      </c>
      <c r="G1980" s="3">
        <v>0.86835994570922204</v>
      </c>
      <c r="H1980" s="3">
        <v>0.81597675071377995</v>
      </c>
      <c r="I1980" s="3">
        <v>0.71005956503832701</v>
      </c>
      <c r="J1980" s="3">
        <v>0.921893936389233</v>
      </c>
      <c r="K1980" s="3">
        <v>1.8540355127455299</v>
      </c>
      <c r="L1980" s="3">
        <v>18.672345514861998</v>
      </c>
      <c r="M1980" s="6" t="s">
        <v>154</v>
      </c>
      <c r="N1980" s="6" t="s">
        <v>186</v>
      </c>
    </row>
    <row r="1981" spans="1:14" x14ac:dyDescent="0.2">
      <c r="A1981" s="5" t="str">
        <f t="shared" si="31"/>
        <v>Gynae - Vagina22006-20106</v>
      </c>
      <c r="B1981" s="3" t="s">
        <v>48</v>
      </c>
      <c r="C1981" s="3">
        <v>2</v>
      </c>
      <c r="D1981" s="3" t="s">
        <v>136</v>
      </c>
      <c r="E1981" s="3">
        <v>6</v>
      </c>
      <c r="F1981" s="3">
        <v>1072</v>
      </c>
      <c r="G1981" s="3">
        <v>0.81994869706442397</v>
      </c>
      <c r="H1981" s="3">
        <v>0.60174813835930396</v>
      </c>
      <c r="I1981" s="3">
        <v>0.56572567286346298</v>
      </c>
      <c r="J1981" s="3">
        <v>0.63777060385514495</v>
      </c>
      <c r="K1981" s="3">
        <v>0</v>
      </c>
      <c r="L1981" s="3">
        <v>50.283113720860001</v>
      </c>
      <c r="M1981" s="6" t="s">
        <v>154</v>
      </c>
      <c r="N1981" s="6" t="s">
        <v>186</v>
      </c>
    </row>
    <row r="1982" spans="1:14" x14ac:dyDescent="0.2">
      <c r="A1982" s="5" t="str">
        <f t="shared" si="31"/>
        <v>Gynae - Vagina31996-20001</v>
      </c>
      <c r="B1982" s="11" t="s">
        <v>43</v>
      </c>
      <c r="C1982" s="11">
        <v>3</v>
      </c>
      <c r="D1982" s="11" t="s">
        <v>136</v>
      </c>
      <c r="E1982" s="11">
        <v>1</v>
      </c>
      <c r="F1982" s="11">
        <v>132</v>
      </c>
      <c r="G1982" s="11">
        <v>0.53856037182208105</v>
      </c>
      <c r="H1982" s="11">
        <v>0.41779761428177697</v>
      </c>
      <c r="I1982" s="11">
        <v>0.34652296951088402</v>
      </c>
      <c r="J1982" s="11">
        <v>0.48907225905266999</v>
      </c>
      <c r="K1982" s="11">
        <v>1</v>
      </c>
      <c r="L1982" s="11">
        <v>0</v>
      </c>
      <c r="M1982" s="12" t="s">
        <v>154</v>
      </c>
      <c r="N1982" s="12" t="s">
        <v>186</v>
      </c>
    </row>
    <row r="1983" spans="1:14" x14ac:dyDescent="0.2">
      <c r="A1983" s="5" t="str">
        <f t="shared" si="31"/>
        <v>Gynae - Vagina31996-20002</v>
      </c>
      <c r="B1983" s="11" t="s">
        <v>43</v>
      </c>
      <c r="C1983" s="11">
        <v>3</v>
      </c>
      <c r="D1983" s="11" t="s">
        <v>136</v>
      </c>
      <c r="E1983" s="11">
        <v>2</v>
      </c>
      <c r="F1983" s="11">
        <v>172</v>
      </c>
      <c r="G1983" s="11">
        <v>0.69234866968825903</v>
      </c>
      <c r="H1983" s="11">
        <v>0.46285337555175299</v>
      </c>
      <c r="I1983" s="11">
        <v>0.393680587067396</v>
      </c>
      <c r="J1983" s="11">
        <v>0.53202616403611003</v>
      </c>
      <c r="K1983" s="11">
        <v>1.1078411166790201</v>
      </c>
      <c r="L1983" s="11">
        <v>6.8123134584420004</v>
      </c>
      <c r="M1983" s="12" t="s">
        <v>154</v>
      </c>
      <c r="N1983" s="12" t="s">
        <v>186</v>
      </c>
    </row>
    <row r="1984" spans="1:14" x14ac:dyDescent="0.2">
      <c r="A1984" s="5" t="str">
        <f t="shared" si="31"/>
        <v>Gynae - Vagina31996-20003</v>
      </c>
      <c r="B1984" s="11" t="s">
        <v>43</v>
      </c>
      <c r="C1984" s="11">
        <v>3</v>
      </c>
      <c r="D1984" s="11" t="s">
        <v>136</v>
      </c>
      <c r="E1984" s="11">
        <v>3</v>
      </c>
      <c r="F1984" s="11">
        <v>175</v>
      </c>
      <c r="G1984" s="11">
        <v>0.70047312756928504</v>
      </c>
      <c r="H1984" s="11">
        <v>0.48074006299627697</v>
      </c>
      <c r="I1984" s="11">
        <v>0.40951261848687098</v>
      </c>
      <c r="J1984" s="11">
        <v>0.55196750750568302</v>
      </c>
      <c r="K1984" s="11">
        <v>1.15065296345146</v>
      </c>
      <c r="L1984" s="11">
        <v>7.6346457170180004</v>
      </c>
      <c r="M1984" s="12" t="s">
        <v>154</v>
      </c>
      <c r="N1984" s="12" t="s">
        <v>186</v>
      </c>
    </row>
    <row r="1985" spans="1:14" x14ac:dyDescent="0.2">
      <c r="A1985" s="5" t="str">
        <f t="shared" si="31"/>
        <v>Gynae - Vagina31996-20004</v>
      </c>
      <c r="B1985" s="11" t="s">
        <v>43</v>
      </c>
      <c r="C1985" s="11">
        <v>3</v>
      </c>
      <c r="D1985" s="11" t="s">
        <v>136</v>
      </c>
      <c r="E1985" s="11">
        <v>4</v>
      </c>
      <c r="F1985" s="11">
        <v>187</v>
      </c>
      <c r="G1985" s="11">
        <v>0.742404055193573</v>
      </c>
      <c r="H1985" s="11">
        <v>0.54696699733619503</v>
      </c>
      <c r="I1985" s="11">
        <v>0.468570548452518</v>
      </c>
      <c r="J1985" s="11">
        <v>0.62536344621987205</v>
      </c>
      <c r="K1985" s="11">
        <v>1.3091673543336699</v>
      </c>
      <c r="L1985" s="11">
        <v>11.165150904036</v>
      </c>
      <c r="M1985" s="12" t="s">
        <v>154</v>
      </c>
      <c r="N1985" s="12" t="s">
        <v>186</v>
      </c>
    </row>
    <row r="1986" spans="1:14" x14ac:dyDescent="0.2">
      <c r="A1986" s="5" t="str">
        <f t="shared" si="31"/>
        <v>Gynae - Vagina31996-20005</v>
      </c>
      <c r="B1986" s="11" t="s">
        <v>43</v>
      </c>
      <c r="C1986" s="11">
        <v>3</v>
      </c>
      <c r="D1986" s="11" t="s">
        <v>136</v>
      </c>
      <c r="E1986" s="11">
        <v>5</v>
      </c>
      <c r="F1986" s="11">
        <v>266</v>
      </c>
      <c r="G1986" s="11">
        <v>1.03682344736468</v>
      </c>
      <c r="H1986" s="11">
        <v>0.86008615921576403</v>
      </c>
      <c r="I1986" s="11">
        <v>0.75672503794166801</v>
      </c>
      <c r="J1986" s="11">
        <v>0.96344728048985995</v>
      </c>
      <c r="K1986" s="11">
        <v>2.0586191251817301</v>
      </c>
      <c r="L1986" s="11">
        <v>27.836894559009998</v>
      </c>
      <c r="M1986" s="12" t="s">
        <v>154</v>
      </c>
      <c r="N1986" s="12" t="s">
        <v>186</v>
      </c>
    </row>
    <row r="1987" spans="1:14" x14ac:dyDescent="0.2">
      <c r="A1987" s="5" t="str">
        <f t="shared" si="31"/>
        <v>Gynae - Vagina31996-20006</v>
      </c>
      <c r="B1987" s="11" t="s">
        <v>43</v>
      </c>
      <c r="C1987" s="11">
        <v>3</v>
      </c>
      <c r="D1987" s="11" t="s">
        <v>136</v>
      </c>
      <c r="E1987" s="11">
        <v>6</v>
      </c>
      <c r="F1987" s="11">
        <v>932</v>
      </c>
      <c r="G1987" s="11">
        <v>0.74453026487167495</v>
      </c>
      <c r="H1987" s="11">
        <v>0.54814516108549505</v>
      </c>
      <c r="I1987" s="11">
        <v>0.51295318127812395</v>
      </c>
      <c r="J1987" s="11">
        <v>0.58333714089286604</v>
      </c>
      <c r="K1987" s="11">
        <v>0</v>
      </c>
      <c r="L1987" s="11">
        <v>53.449004638505997</v>
      </c>
      <c r="M1987" s="12" t="s">
        <v>154</v>
      </c>
      <c r="N1987" s="12" t="s">
        <v>186</v>
      </c>
    </row>
    <row r="1988" spans="1:14" x14ac:dyDescent="0.2">
      <c r="A1988" s="5" t="str">
        <f t="shared" si="31"/>
        <v>Gynae - Vagina32001-20051</v>
      </c>
      <c r="B1988" s="11" t="s">
        <v>47</v>
      </c>
      <c r="C1988" s="11">
        <v>3</v>
      </c>
      <c r="D1988" s="11" t="s">
        <v>136</v>
      </c>
      <c r="E1988" s="11">
        <v>1</v>
      </c>
      <c r="F1988" s="11">
        <v>166</v>
      </c>
      <c r="G1988" s="11">
        <v>0.65981733871182502</v>
      </c>
      <c r="H1988" s="11">
        <v>0.46512247511456201</v>
      </c>
      <c r="I1988" s="11">
        <v>0.39436548461327398</v>
      </c>
      <c r="J1988" s="11">
        <v>0.53587946561584998</v>
      </c>
      <c r="K1988" s="11">
        <v>1</v>
      </c>
      <c r="L1988" s="11">
        <v>0</v>
      </c>
      <c r="M1988" s="12" t="s">
        <v>154</v>
      </c>
      <c r="N1988" s="12" t="s">
        <v>186</v>
      </c>
    </row>
    <row r="1989" spans="1:14" x14ac:dyDescent="0.2">
      <c r="A1989" s="5" t="str">
        <f t="shared" si="31"/>
        <v>Gynae - Vagina32001-20052</v>
      </c>
      <c r="B1989" s="11" t="s">
        <v>47</v>
      </c>
      <c r="C1989" s="11">
        <v>3</v>
      </c>
      <c r="D1989" s="11" t="s">
        <v>136</v>
      </c>
      <c r="E1989" s="11">
        <v>2</v>
      </c>
      <c r="F1989" s="11">
        <v>181</v>
      </c>
      <c r="G1989" s="11">
        <v>0.71314510426476896</v>
      </c>
      <c r="H1989" s="11">
        <v>0.49671706189475001</v>
      </c>
      <c r="I1989" s="11">
        <v>0.42435251254304801</v>
      </c>
      <c r="J1989" s="11">
        <v>0.56908161124645196</v>
      </c>
      <c r="K1989" s="11">
        <v>1.06792745668204</v>
      </c>
      <c r="L1989" s="11">
        <v>-0.82029879480399903</v>
      </c>
      <c r="M1989" s="12" t="s">
        <v>154</v>
      </c>
      <c r="N1989" s="12" t="s">
        <v>186</v>
      </c>
    </row>
    <row r="1990" spans="1:14" x14ac:dyDescent="0.2">
      <c r="A1990" s="5" t="str">
        <f t="shared" si="31"/>
        <v>Gynae - Vagina32001-20053</v>
      </c>
      <c r="B1990" s="11" t="s">
        <v>47</v>
      </c>
      <c r="C1990" s="11">
        <v>3</v>
      </c>
      <c r="D1990" s="11" t="s">
        <v>136</v>
      </c>
      <c r="E1990" s="11">
        <v>3</v>
      </c>
      <c r="F1990" s="11">
        <v>207</v>
      </c>
      <c r="G1990" s="11">
        <v>0.81161400030229702</v>
      </c>
      <c r="H1990" s="11">
        <v>0.56945450821677901</v>
      </c>
      <c r="I1990" s="11">
        <v>0.49187805244963101</v>
      </c>
      <c r="J1990" s="11">
        <v>0.64703096398392701</v>
      </c>
      <c r="K1990" s="11">
        <v>1.2243108830131699</v>
      </c>
      <c r="L1990" s="11">
        <v>4.9172259437720003</v>
      </c>
      <c r="M1990" s="12" t="s">
        <v>154</v>
      </c>
      <c r="N1990" s="12" t="s">
        <v>186</v>
      </c>
    </row>
    <row r="1991" spans="1:14" x14ac:dyDescent="0.2">
      <c r="A1991" s="5" t="str">
        <f t="shared" si="31"/>
        <v>Gynae - Vagina32001-20054</v>
      </c>
      <c r="B1991" s="11" t="s">
        <v>47</v>
      </c>
      <c r="C1991" s="11">
        <v>3</v>
      </c>
      <c r="D1991" s="11" t="s">
        <v>136</v>
      </c>
      <c r="E1991" s="11">
        <v>4</v>
      </c>
      <c r="F1991" s="11">
        <v>206</v>
      </c>
      <c r="G1991" s="11">
        <v>0.80369161307226999</v>
      </c>
      <c r="H1991" s="11">
        <v>0.59967801344002702</v>
      </c>
      <c r="I1991" s="11">
        <v>0.51778618133796495</v>
      </c>
      <c r="J1991" s="11">
        <v>0.68156984554208899</v>
      </c>
      <c r="K1991" s="11">
        <v>1.2892905536167101</v>
      </c>
      <c r="L1991" s="11">
        <v>6.6580116206759996</v>
      </c>
      <c r="M1991" s="12" t="s">
        <v>154</v>
      </c>
      <c r="N1991" s="12" t="s">
        <v>186</v>
      </c>
    </row>
    <row r="1992" spans="1:14" x14ac:dyDescent="0.2">
      <c r="A1992" s="5" t="str">
        <f t="shared" si="31"/>
        <v>Gynae - Vagina32001-20055</v>
      </c>
      <c r="B1992" s="11" t="s">
        <v>47</v>
      </c>
      <c r="C1992" s="11">
        <v>3</v>
      </c>
      <c r="D1992" s="11" t="s">
        <v>136</v>
      </c>
      <c r="E1992" s="11">
        <v>5</v>
      </c>
      <c r="F1992" s="11">
        <v>205</v>
      </c>
      <c r="G1992" s="11">
        <v>0.79841432578077498</v>
      </c>
      <c r="H1992" s="11">
        <v>0.68748551359271404</v>
      </c>
      <c r="I1992" s="11">
        <v>0.59337401431592596</v>
      </c>
      <c r="J1992" s="11">
        <v>0.78159701286950201</v>
      </c>
      <c r="K1992" s="11">
        <v>1.4780741640648201</v>
      </c>
      <c r="L1992" s="11">
        <v>11.984911974512</v>
      </c>
      <c r="M1992" s="12" t="s">
        <v>154</v>
      </c>
      <c r="N1992" s="12" t="s">
        <v>186</v>
      </c>
    </row>
    <row r="1993" spans="1:14" x14ac:dyDescent="0.2">
      <c r="A1993" s="5" t="str">
        <f t="shared" si="31"/>
        <v>Gynae - Vagina32001-20056</v>
      </c>
      <c r="B1993" s="11" t="s">
        <v>47</v>
      </c>
      <c r="C1993" s="11">
        <v>3</v>
      </c>
      <c r="D1993" s="11" t="s">
        <v>136</v>
      </c>
      <c r="E1993" s="11">
        <v>6</v>
      </c>
      <c r="F1993" s="11">
        <v>965</v>
      </c>
      <c r="G1993" s="11">
        <v>0.75774615230637998</v>
      </c>
      <c r="H1993" s="11">
        <v>0.55680325426097599</v>
      </c>
      <c r="I1993" s="11">
        <v>0.52167195759309404</v>
      </c>
      <c r="J1993" s="11">
        <v>0.59193455092885805</v>
      </c>
      <c r="K1993" s="11">
        <v>0</v>
      </c>
      <c r="L1993" s="11">
        <v>22.739850744156001</v>
      </c>
      <c r="M1993" s="12" t="s">
        <v>154</v>
      </c>
      <c r="N1993" s="12" t="s">
        <v>186</v>
      </c>
    </row>
    <row r="1994" spans="1:14" x14ac:dyDescent="0.2">
      <c r="A1994" s="5" t="str">
        <f t="shared" si="31"/>
        <v>Gynae - Vagina32006-20101</v>
      </c>
      <c r="B1994" s="11" t="s">
        <v>48</v>
      </c>
      <c r="C1994" s="11">
        <v>3</v>
      </c>
      <c r="D1994" s="11" t="s">
        <v>136</v>
      </c>
      <c r="E1994" s="11">
        <v>1</v>
      </c>
      <c r="F1994" s="11">
        <v>168</v>
      </c>
      <c r="G1994" s="11">
        <v>0.64814919838990503</v>
      </c>
      <c r="H1994" s="11">
        <v>0.44010847964041899</v>
      </c>
      <c r="I1994" s="11">
        <v>0.37355647114028401</v>
      </c>
      <c r="J1994" s="11">
        <v>0.50666048814055398</v>
      </c>
      <c r="K1994" s="11">
        <v>1</v>
      </c>
      <c r="L1994" s="11">
        <v>0</v>
      </c>
      <c r="M1994" s="12" t="s">
        <v>154</v>
      </c>
      <c r="N1994" s="12" t="s">
        <v>186</v>
      </c>
    </row>
    <row r="1995" spans="1:14" x14ac:dyDescent="0.2">
      <c r="A1995" s="5" t="str">
        <f t="shared" si="31"/>
        <v>Gynae - Vagina32006-20102</v>
      </c>
      <c r="B1995" s="11" t="s">
        <v>48</v>
      </c>
      <c r="C1995" s="11">
        <v>3</v>
      </c>
      <c r="D1995" s="11" t="s">
        <v>136</v>
      </c>
      <c r="E1995" s="11">
        <v>2</v>
      </c>
      <c r="F1995" s="11">
        <v>191</v>
      </c>
      <c r="G1995" s="11">
        <v>0.73055568666459003</v>
      </c>
      <c r="H1995" s="11">
        <v>0.48520268537215</v>
      </c>
      <c r="I1995" s="11">
        <v>0.41639093842737501</v>
      </c>
      <c r="J1995" s="11">
        <v>0.55401443231692504</v>
      </c>
      <c r="K1995" s="11">
        <v>1.1024615698578999</v>
      </c>
      <c r="L1995" s="11">
        <v>1.576320672692</v>
      </c>
      <c r="M1995" s="12" t="s">
        <v>154</v>
      </c>
      <c r="N1995" s="12" t="s">
        <v>186</v>
      </c>
    </row>
    <row r="1996" spans="1:14" x14ac:dyDescent="0.2">
      <c r="A1996" s="5" t="str">
        <f t="shared" si="31"/>
        <v>Gynae - Vagina32006-20103</v>
      </c>
      <c r="B1996" s="11" t="s">
        <v>48</v>
      </c>
      <c r="C1996" s="11">
        <v>3</v>
      </c>
      <c r="D1996" s="11" t="s">
        <v>136</v>
      </c>
      <c r="E1996" s="11">
        <v>3</v>
      </c>
      <c r="F1996" s="11">
        <v>252</v>
      </c>
      <c r="G1996" s="11">
        <v>0.96207404839614197</v>
      </c>
      <c r="H1996" s="11">
        <v>0.64689159479090097</v>
      </c>
      <c r="I1996" s="11">
        <v>0.56702092815594896</v>
      </c>
      <c r="J1996" s="11">
        <v>0.72676226142585298</v>
      </c>
      <c r="K1996" s="11">
        <v>1.4698457873827599</v>
      </c>
      <c r="L1996" s="11">
        <v>15.055826676825999</v>
      </c>
      <c r="M1996" s="12" t="s">
        <v>154</v>
      </c>
      <c r="N1996" s="12" t="s">
        <v>186</v>
      </c>
    </row>
    <row r="1997" spans="1:14" x14ac:dyDescent="0.2">
      <c r="A1997" s="5" t="str">
        <f t="shared" si="31"/>
        <v>Gynae - Vagina32006-20104</v>
      </c>
      <c r="B1997" s="11" t="s">
        <v>48</v>
      </c>
      <c r="C1997" s="11">
        <v>3</v>
      </c>
      <c r="D1997" s="11" t="s">
        <v>136</v>
      </c>
      <c r="E1997" s="11">
        <v>4</v>
      </c>
      <c r="F1997" s="11">
        <v>233</v>
      </c>
      <c r="G1997" s="11">
        <v>0.88844338770098497</v>
      </c>
      <c r="H1997" s="11">
        <v>0.68931227723195398</v>
      </c>
      <c r="I1997" s="11">
        <v>0.60080191368781299</v>
      </c>
      <c r="J1997" s="11">
        <v>0.77782264077609498</v>
      </c>
      <c r="K1997" s="11">
        <v>1.5662326656263099</v>
      </c>
      <c r="L1997" s="11">
        <v>14.978620856479999</v>
      </c>
      <c r="M1997" s="12" t="s">
        <v>154</v>
      </c>
      <c r="N1997" s="12" t="s">
        <v>186</v>
      </c>
    </row>
    <row r="1998" spans="1:14" x14ac:dyDescent="0.2">
      <c r="A1998" s="5" t="str">
        <f t="shared" si="31"/>
        <v>Gynae - Vagina32006-20105</v>
      </c>
      <c r="B1998" s="11" t="s">
        <v>48</v>
      </c>
      <c r="C1998" s="11">
        <v>3</v>
      </c>
      <c r="D1998" s="11" t="s">
        <v>136</v>
      </c>
      <c r="E1998" s="11">
        <v>5</v>
      </c>
      <c r="F1998" s="11">
        <v>228</v>
      </c>
      <c r="G1998" s="11">
        <v>0.86835994570922204</v>
      </c>
      <c r="H1998" s="11">
        <v>0.81597675071377995</v>
      </c>
      <c r="I1998" s="11">
        <v>0.71005956503832701</v>
      </c>
      <c r="J1998" s="11">
        <v>0.921893936389233</v>
      </c>
      <c r="K1998" s="11">
        <v>1.8540355127455299</v>
      </c>
      <c r="L1998" s="11">
        <v>18.672345514861998</v>
      </c>
      <c r="M1998" s="12" t="s">
        <v>154</v>
      </c>
      <c r="N1998" s="12" t="s">
        <v>186</v>
      </c>
    </row>
    <row r="1999" spans="1:14" x14ac:dyDescent="0.2">
      <c r="A1999" s="5" t="str">
        <f t="shared" si="31"/>
        <v>Gynae - Vagina32006-20106</v>
      </c>
      <c r="B1999" s="11" t="s">
        <v>48</v>
      </c>
      <c r="C1999" s="11">
        <v>3</v>
      </c>
      <c r="D1999" s="11" t="s">
        <v>136</v>
      </c>
      <c r="E1999" s="11">
        <v>6</v>
      </c>
      <c r="F1999" s="11">
        <v>1072</v>
      </c>
      <c r="G1999" s="11">
        <v>0.81994869706442397</v>
      </c>
      <c r="H1999" s="11">
        <v>0.60174813835930396</v>
      </c>
      <c r="I1999" s="11">
        <v>0.56572567286346298</v>
      </c>
      <c r="J1999" s="11">
        <v>0.63777060385514495</v>
      </c>
      <c r="K1999" s="11">
        <v>0</v>
      </c>
      <c r="L1999" s="11">
        <v>50.283113720860001</v>
      </c>
      <c r="M1999" s="12" t="s">
        <v>154</v>
      </c>
      <c r="N1999" s="12" t="s">
        <v>186</v>
      </c>
    </row>
    <row r="2000" spans="1:14" x14ac:dyDescent="0.2">
      <c r="A2000" s="5" t="str">
        <f t="shared" si="31"/>
        <v>Gynae - Vulva11996-20001</v>
      </c>
      <c r="B2000" s="3" t="s">
        <v>43</v>
      </c>
      <c r="C2000" s="3">
        <v>1</v>
      </c>
      <c r="D2000" s="3" t="s">
        <v>135</v>
      </c>
      <c r="E2000" s="3">
        <v>1</v>
      </c>
      <c r="F2000" s="3">
        <v>0</v>
      </c>
      <c r="G2000" s="3">
        <v>0</v>
      </c>
      <c r="H2000" s="3">
        <v>0</v>
      </c>
      <c r="I2000" s="3">
        <v>0</v>
      </c>
      <c r="J2000" s="3">
        <v>0</v>
      </c>
      <c r="K2000" s="3">
        <v>0</v>
      </c>
      <c r="L2000" s="3">
        <v>0</v>
      </c>
      <c r="M2000" s="6" t="s">
        <v>154</v>
      </c>
      <c r="N2000" s="6" t="s">
        <v>186</v>
      </c>
    </row>
    <row r="2001" spans="1:14" x14ac:dyDescent="0.2">
      <c r="A2001" s="5" t="str">
        <f t="shared" si="31"/>
        <v>Gynae - Vulva11996-20002</v>
      </c>
      <c r="B2001" s="3" t="s">
        <v>43</v>
      </c>
      <c r="C2001" s="3">
        <v>1</v>
      </c>
      <c r="D2001" s="3" t="s">
        <v>135</v>
      </c>
      <c r="E2001" s="3">
        <v>2</v>
      </c>
      <c r="F2001" s="3">
        <v>0</v>
      </c>
      <c r="G2001" s="3">
        <v>0</v>
      </c>
      <c r="H2001" s="3">
        <v>0</v>
      </c>
      <c r="I2001" s="3">
        <v>0</v>
      </c>
      <c r="J2001" s="3">
        <v>0</v>
      </c>
      <c r="K2001" s="3">
        <v>0</v>
      </c>
      <c r="L2001" s="3">
        <v>0</v>
      </c>
      <c r="M2001" s="6" t="s">
        <v>154</v>
      </c>
      <c r="N2001" s="6" t="s">
        <v>186</v>
      </c>
    </row>
    <row r="2002" spans="1:14" x14ac:dyDescent="0.2">
      <c r="A2002" s="5" t="str">
        <f t="shared" si="31"/>
        <v>Gynae - Vulva11996-20003</v>
      </c>
      <c r="B2002" s="3" t="s">
        <v>43</v>
      </c>
      <c r="C2002" s="3">
        <v>1</v>
      </c>
      <c r="D2002" s="3" t="s">
        <v>135</v>
      </c>
      <c r="E2002" s="3">
        <v>3</v>
      </c>
      <c r="F2002" s="3">
        <v>0</v>
      </c>
      <c r="G2002" s="3">
        <v>0</v>
      </c>
      <c r="H2002" s="3">
        <v>0</v>
      </c>
      <c r="I2002" s="3">
        <v>0</v>
      </c>
      <c r="J2002" s="3">
        <v>0</v>
      </c>
      <c r="K2002" s="3">
        <v>0</v>
      </c>
      <c r="L2002" s="3">
        <v>0</v>
      </c>
      <c r="M2002" s="6" t="s">
        <v>154</v>
      </c>
      <c r="N2002" s="6" t="s">
        <v>186</v>
      </c>
    </row>
    <row r="2003" spans="1:14" x14ac:dyDescent="0.2">
      <c r="A2003" s="5" t="str">
        <f t="shared" si="31"/>
        <v>Gynae - Vulva11996-20004</v>
      </c>
      <c r="B2003" s="3" t="s">
        <v>43</v>
      </c>
      <c r="C2003" s="3">
        <v>1</v>
      </c>
      <c r="D2003" s="3" t="s">
        <v>135</v>
      </c>
      <c r="E2003" s="3">
        <v>4</v>
      </c>
      <c r="F2003" s="3">
        <v>0</v>
      </c>
      <c r="G2003" s="3">
        <v>0</v>
      </c>
      <c r="H2003" s="3">
        <v>0</v>
      </c>
      <c r="I2003" s="3">
        <v>0</v>
      </c>
      <c r="J2003" s="3">
        <v>0</v>
      </c>
      <c r="K2003" s="3">
        <v>0</v>
      </c>
      <c r="L2003" s="3">
        <v>0</v>
      </c>
      <c r="M2003" s="6" t="s">
        <v>154</v>
      </c>
      <c r="N2003" s="6" t="s">
        <v>186</v>
      </c>
    </row>
    <row r="2004" spans="1:14" x14ac:dyDescent="0.2">
      <c r="A2004" s="5" t="str">
        <f t="shared" si="31"/>
        <v>Gynae - Vulva11996-20005</v>
      </c>
      <c r="B2004" s="3" t="s">
        <v>43</v>
      </c>
      <c r="C2004" s="3">
        <v>1</v>
      </c>
      <c r="D2004" s="3" t="s">
        <v>135</v>
      </c>
      <c r="E2004" s="3">
        <v>5</v>
      </c>
      <c r="F2004" s="3">
        <v>0</v>
      </c>
      <c r="G2004" s="3">
        <v>0</v>
      </c>
      <c r="H2004" s="3">
        <v>0</v>
      </c>
      <c r="I2004" s="3">
        <v>0</v>
      </c>
      <c r="J2004" s="3">
        <v>0</v>
      </c>
      <c r="K2004" s="3">
        <v>0</v>
      </c>
      <c r="L2004" s="3">
        <v>0</v>
      </c>
      <c r="M2004" s="6" t="s">
        <v>154</v>
      </c>
      <c r="N2004" s="6" t="s">
        <v>186</v>
      </c>
    </row>
    <row r="2005" spans="1:14" x14ac:dyDescent="0.2">
      <c r="A2005" s="5" t="str">
        <f t="shared" si="31"/>
        <v>Gynae - Vulva11996-20006</v>
      </c>
      <c r="B2005" s="3" t="s">
        <v>43</v>
      </c>
      <c r="C2005" s="3">
        <v>1</v>
      </c>
      <c r="D2005" s="3" t="s">
        <v>135</v>
      </c>
      <c r="E2005" s="3">
        <v>6</v>
      </c>
      <c r="F2005" s="3">
        <v>0</v>
      </c>
      <c r="G2005" s="3">
        <v>0</v>
      </c>
      <c r="H2005" s="3">
        <v>0</v>
      </c>
      <c r="I2005" s="3">
        <v>0</v>
      </c>
      <c r="J2005" s="3">
        <v>0</v>
      </c>
      <c r="K2005" s="3">
        <v>0</v>
      </c>
      <c r="L2005" s="3">
        <v>0</v>
      </c>
      <c r="M2005" s="6" t="s">
        <v>154</v>
      </c>
      <c r="N2005" s="6" t="s">
        <v>186</v>
      </c>
    </row>
    <row r="2006" spans="1:14" x14ac:dyDescent="0.2">
      <c r="A2006" s="5" t="str">
        <f t="shared" si="31"/>
        <v>Gynae - Vulva12001-20051</v>
      </c>
      <c r="B2006" s="3" t="s">
        <v>47</v>
      </c>
      <c r="C2006" s="3">
        <v>1</v>
      </c>
      <c r="D2006" s="3" t="s">
        <v>135</v>
      </c>
      <c r="E2006" s="3">
        <v>1</v>
      </c>
      <c r="F2006" s="3">
        <v>0</v>
      </c>
      <c r="G2006" s="3">
        <v>0</v>
      </c>
      <c r="H2006" s="3">
        <v>0</v>
      </c>
      <c r="I2006" s="3">
        <v>0</v>
      </c>
      <c r="J2006" s="3">
        <v>0</v>
      </c>
      <c r="K2006" s="3">
        <v>0</v>
      </c>
      <c r="L2006" s="3">
        <v>0</v>
      </c>
      <c r="M2006" s="6" t="s">
        <v>154</v>
      </c>
      <c r="N2006" s="6" t="s">
        <v>186</v>
      </c>
    </row>
    <row r="2007" spans="1:14" x14ac:dyDescent="0.2">
      <c r="A2007" s="5" t="str">
        <f t="shared" ref="A2007:A2053" si="32">D2007&amp;C2007&amp;B2007&amp;E2007</f>
        <v>Gynae - Vulva12001-20052</v>
      </c>
      <c r="B2007" s="3" t="s">
        <v>47</v>
      </c>
      <c r="C2007" s="3">
        <v>1</v>
      </c>
      <c r="D2007" s="3" t="s">
        <v>135</v>
      </c>
      <c r="E2007" s="3">
        <v>2</v>
      </c>
      <c r="F2007" s="3">
        <v>0</v>
      </c>
      <c r="G2007" s="3">
        <v>0</v>
      </c>
      <c r="H2007" s="3">
        <v>0</v>
      </c>
      <c r="I2007" s="3">
        <v>0</v>
      </c>
      <c r="J2007" s="3">
        <v>0</v>
      </c>
      <c r="K2007" s="3">
        <v>0</v>
      </c>
      <c r="L2007" s="3">
        <v>0</v>
      </c>
      <c r="M2007" s="6" t="s">
        <v>154</v>
      </c>
      <c r="N2007" s="6" t="s">
        <v>186</v>
      </c>
    </row>
    <row r="2008" spans="1:14" x14ac:dyDescent="0.2">
      <c r="A2008" s="5" t="str">
        <f t="shared" si="32"/>
        <v>Gynae - Vulva12001-20053</v>
      </c>
      <c r="B2008" s="3" t="s">
        <v>47</v>
      </c>
      <c r="C2008" s="3">
        <v>1</v>
      </c>
      <c r="D2008" s="3" t="s">
        <v>135</v>
      </c>
      <c r="E2008" s="3">
        <v>3</v>
      </c>
      <c r="F2008" s="3">
        <v>0</v>
      </c>
      <c r="G2008" s="3">
        <v>0</v>
      </c>
      <c r="H2008" s="3">
        <v>0</v>
      </c>
      <c r="I2008" s="3">
        <v>0</v>
      </c>
      <c r="J2008" s="3">
        <v>0</v>
      </c>
      <c r="K2008" s="3">
        <v>0</v>
      </c>
      <c r="L2008" s="3">
        <v>0</v>
      </c>
      <c r="M2008" s="6" t="s">
        <v>154</v>
      </c>
      <c r="N2008" s="6" t="s">
        <v>186</v>
      </c>
    </row>
    <row r="2009" spans="1:14" x14ac:dyDescent="0.2">
      <c r="A2009" s="5" t="str">
        <f t="shared" si="32"/>
        <v>Gynae - Vulva12001-20054</v>
      </c>
      <c r="B2009" s="3" t="s">
        <v>47</v>
      </c>
      <c r="C2009" s="3">
        <v>1</v>
      </c>
      <c r="D2009" s="3" t="s">
        <v>135</v>
      </c>
      <c r="E2009" s="3">
        <v>4</v>
      </c>
      <c r="F2009" s="3">
        <v>0</v>
      </c>
      <c r="G2009" s="3">
        <v>0</v>
      </c>
      <c r="H2009" s="3">
        <v>0</v>
      </c>
      <c r="I2009" s="3">
        <v>0</v>
      </c>
      <c r="J2009" s="3">
        <v>0</v>
      </c>
      <c r="K2009" s="3">
        <v>0</v>
      </c>
      <c r="L2009" s="3">
        <v>0</v>
      </c>
      <c r="M2009" s="6" t="s">
        <v>154</v>
      </c>
      <c r="N2009" s="6" t="s">
        <v>186</v>
      </c>
    </row>
    <row r="2010" spans="1:14" x14ac:dyDescent="0.2">
      <c r="A2010" s="5" t="str">
        <f t="shared" si="32"/>
        <v>Gynae - Vulva12001-20055</v>
      </c>
      <c r="B2010" s="3" t="s">
        <v>47</v>
      </c>
      <c r="C2010" s="3">
        <v>1</v>
      </c>
      <c r="D2010" s="3" t="s">
        <v>135</v>
      </c>
      <c r="E2010" s="3">
        <v>5</v>
      </c>
      <c r="F2010" s="3">
        <v>0</v>
      </c>
      <c r="G2010" s="3">
        <v>0</v>
      </c>
      <c r="H2010" s="3">
        <v>0</v>
      </c>
      <c r="I2010" s="3">
        <v>0</v>
      </c>
      <c r="J2010" s="3">
        <v>0</v>
      </c>
      <c r="K2010" s="3">
        <v>0</v>
      </c>
      <c r="L2010" s="3">
        <v>0</v>
      </c>
      <c r="M2010" s="6" t="s">
        <v>154</v>
      </c>
      <c r="N2010" s="6" t="s">
        <v>186</v>
      </c>
    </row>
    <row r="2011" spans="1:14" x14ac:dyDescent="0.2">
      <c r="A2011" s="5" t="str">
        <f t="shared" si="32"/>
        <v>Gynae - Vulva12001-20056</v>
      </c>
      <c r="B2011" s="3" t="s">
        <v>47</v>
      </c>
      <c r="C2011" s="3">
        <v>1</v>
      </c>
      <c r="D2011" s="3" t="s">
        <v>135</v>
      </c>
      <c r="E2011" s="3">
        <v>6</v>
      </c>
      <c r="F2011" s="3">
        <v>0</v>
      </c>
      <c r="G2011" s="3">
        <v>0</v>
      </c>
      <c r="H2011" s="3">
        <v>0</v>
      </c>
      <c r="I2011" s="3">
        <v>0</v>
      </c>
      <c r="J2011" s="3">
        <v>0</v>
      </c>
      <c r="K2011" s="3">
        <v>0</v>
      </c>
      <c r="L2011" s="3">
        <v>0</v>
      </c>
      <c r="M2011" s="6" t="s">
        <v>154</v>
      </c>
      <c r="N2011" s="6" t="s">
        <v>186</v>
      </c>
    </row>
    <row r="2012" spans="1:14" x14ac:dyDescent="0.2">
      <c r="A2012" s="5" t="str">
        <f t="shared" si="32"/>
        <v>Gynae - Vulva12006-20101</v>
      </c>
      <c r="B2012" s="3" t="s">
        <v>48</v>
      </c>
      <c r="C2012" s="3">
        <v>1</v>
      </c>
      <c r="D2012" s="3" t="s">
        <v>135</v>
      </c>
      <c r="E2012" s="3">
        <v>1</v>
      </c>
      <c r="F2012" s="3">
        <v>0</v>
      </c>
      <c r="G2012" s="3">
        <v>0</v>
      </c>
      <c r="H2012" s="3">
        <v>0</v>
      </c>
      <c r="I2012" s="3">
        <v>0</v>
      </c>
      <c r="J2012" s="3">
        <v>0</v>
      </c>
      <c r="K2012" s="3">
        <v>0</v>
      </c>
      <c r="L2012" s="3">
        <v>0</v>
      </c>
      <c r="M2012" s="6" t="s">
        <v>154</v>
      </c>
      <c r="N2012" s="6" t="s">
        <v>186</v>
      </c>
    </row>
    <row r="2013" spans="1:14" x14ac:dyDescent="0.2">
      <c r="A2013" s="5" t="str">
        <f t="shared" si="32"/>
        <v>Gynae - Vulva12006-20102</v>
      </c>
      <c r="B2013" s="3" t="s">
        <v>48</v>
      </c>
      <c r="C2013" s="3">
        <v>1</v>
      </c>
      <c r="D2013" s="3" t="s">
        <v>135</v>
      </c>
      <c r="E2013" s="3">
        <v>2</v>
      </c>
      <c r="F2013" s="3">
        <v>0</v>
      </c>
      <c r="G2013" s="3">
        <v>0</v>
      </c>
      <c r="H2013" s="3">
        <v>0</v>
      </c>
      <c r="I2013" s="3">
        <v>0</v>
      </c>
      <c r="J2013" s="3">
        <v>0</v>
      </c>
      <c r="K2013" s="3">
        <v>0</v>
      </c>
      <c r="L2013" s="3">
        <v>0</v>
      </c>
      <c r="M2013" s="6" t="s">
        <v>154</v>
      </c>
      <c r="N2013" s="6" t="s">
        <v>186</v>
      </c>
    </row>
    <row r="2014" spans="1:14" x14ac:dyDescent="0.2">
      <c r="A2014" s="5" t="str">
        <f t="shared" si="32"/>
        <v>Gynae - Vulva12006-20103</v>
      </c>
      <c r="B2014" s="3" t="s">
        <v>48</v>
      </c>
      <c r="C2014" s="3">
        <v>1</v>
      </c>
      <c r="D2014" s="3" t="s">
        <v>135</v>
      </c>
      <c r="E2014" s="3">
        <v>3</v>
      </c>
      <c r="F2014" s="3">
        <v>0</v>
      </c>
      <c r="G2014" s="3">
        <v>0</v>
      </c>
      <c r="H2014" s="3">
        <v>0</v>
      </c>
      <c r="I2014" s="3">
        <v>0</v>
      </c>
      <c r="J2014" s="3">
        <v>0</v>
      </c>
      <c r="K2014" s="3">
        <v>0</v>
      </c>
      <c r="L2014" s="3">
        <v>0</v>
      </c>
      <c r="M2014" s="6" t="s">
        <v>154</v>
      </c>
      <c r="N2014" s="6" t="s">
        <v>186</v>
      </c>
    </row>
    <row r="2015" spans="1:14" x14ac:dyDescent="0.2">
      <c r="A2015" s="5" t="str">
        <f t="shared" si="32"/>
        <v>Gynae - Vulva12006-20104</v>
      </c>
      <c r="B2015" s="3" t="s">
        <v>48</v>
      </c>
      <c r="C2015" s="3">
        <v>1</v>
      </c>
      <c r="D2015" s="3" t="s">
        <v>135</v>
      </c>
      <c r="E2015" s="3">
        <v>4</v>
      </c>
      <c r="F2015" s="3">
        <v>0</v>
      </c>
      <c r="G2015" s="3">
        <v>0</v>
      </c>
      <c r="H2015" s="3">
        <v>0</v>
      </c>
      <c r="I2015" s="3">
        <v>0</v>
      </c>
      <c r="J2015" s="3">
        <v>0</v>
      </c>
      <c r="K2015" s="3">
        <v>0</v>
      </c>
      <c r="L2015" s="3">
        <v>0</v>
      </c>
      <c r="M2015" s="6" t="s">
        <v>154</v>
      </c>
      <c r="N2015" s="6" t="s">
        <v>186</v>
      </c>
    </row>
    <row r="2016" spans="1:14" x14ac:dyDescent="0.2">
      <c r="A2016" s="5" t="str">
        <f t="shared" si="32"/>
        <v>Gynae - Vulva12006-20105</v>
      </c>
      <c r="B2016" s="3" t="s">
        <v>48</v>
      </c>
      <c r="C2016" s="3">
        <v>1</v>
      </c>
      <c r="D2016" s="3" t="s">
        <v>135</v>
      </c>
      <c r="E2016" s="3">
        <v>5</v>
      </c>
      <c r="F2016" s="3">
        <v>0</v>
      </c>
      <c r="G2016" s="3">
        <v>0</v>
      </c>
      <c r="H2016" s="3">
        <v>0</v>
      </c>
      <c r="I2016" s="3">
        <v>0</v>
      </c>
      <c r="J2016" s="3">
        <v>0</v>
      </c>
      <c r="K2016" s="3">
        <v>0</v>
      </c>
      <c r="L2016" s="3">
        <v>0</v>
      </c>
      <c r="M2016" s="6" t="s">
        <v>154</v>
      </c>
      <c r="N2016" s="6" t="s">
        <v>186</v>
      </c>
    </row>
    <row r="2017" spans="1:14" x14ac:dyDescent="0.2">
      <c r="A2017" s="5" t="str">
        <f t="shared" si="32"/>
        <v>Gynae - Vulva12006-20106</v>
      </c>
      <c r="B2017" s="3" t="s">
        <v>48</v>
      </c>
      <c r="C2017" s="3">
        <v>1</v>
      </c>
      <c r="D2017" s="3" t="s">
        <v>135</v>
      </c>
      <c r="E2017" s="3">
        <v>6</v>
      </c>
      <c r="F2017" s="3">
        <v>0</v>
      </c>
      <c r="G2017" s="3">
        <v>0</v>
      </c>
      <c r="H2017" s="3">
        <v>0</v>
      </c>
      <c r="I2017" s="3">
        <v>0</v>
      </c>
      <c r="J2017" s="3">
        <v>0</v>
      </c>
      <c r="K2017" s="3">
        <v>0</v>
      </c>
      <c r="L2017" s="3">
        <v>0</v>
      </c>
      <c r="M2017" s="6" t="s">
        <v>154</v>
      </c>
      <c r="N2017" s="6" t="s">
        <v>186</v>
      </c>
    </row>
    <row r="2018" spans="1:14" x14ac:dyDescent="0.2">
      <c r="A2018" s="5" t="str">
        <f t="shared" si="32"/>
        <v>Gynae - Vulva21996-20001</v>
      </c>
      <c r="B2018" s="3" t="s">
        <v>43</v>
      </c>
      <c r="C2018" s="3">
        <v>2</v>
      </c>
      <c r="D2018" s="3" t="s">
        <v>135</v>
      </c>
      <c r="E2018" s="3">
        <v>1</v>
      </c>
      <c r="F2018" s="3">
        <v>670</v>
      </c>
      <c r="G2018" s="3">
        <v>2.73360188727874</v>
      </c>
      <c r="H2018" s="3">
        <v>1.75082380980824</v>
      </c>
      <c r="I2018" s="3">
        <v>1.6182489690785999</v>
      </c>
      <c r="J2018" s="3">
        <v>1.8833986505378799</v>
      </c>
      <c r="K2018" s="3">
        <v>1</v>
      </c>
      <c r="L2018" s="3">
        <v>0</v>
      </c>
      <c r="M2018" s="6" t="s">
        <v>154</v>
      </c>
      <c r="N2018" s="6" t="s">
        <v>186</v>
      </c>
    </row>
    <row r="2019" spans="1:14" x14ac:dyDescent="0.2">
      <c r="A2019" s="5" t="str">
        <f t="shared" si="32"/>
        <v>Gynae - Vulva21996-20002</v>
      </c>
      <c r="B2019" s="3" t="s">
        <v>43</v>
      </c>
      <c r="C2019" s="3">
        <v>2</v>
      </c>
      <c r="D2019" s="3" t="s">
        <v>135</v>
      </c>
      <c r="E2019" s="3">
        <v>2</v>
      </c>
      <c r="F2019" s="3">
        <v>822</v>
      </c>
      <c r="G2019" s="3">
        <v>3.30878259583575</v>
      </c>
      <c r="H2019" s="3">
        <v>2.07834326867849</v>
      </c>
      <c r="I2019" s="3">
        <v>1.93626179866236</v>
      </c>
      <c r="J2019" s="3">
        <v>2.2204247386946201</v>
      </c>
      <c r="K2019" s="3">
        <v>1.1870659155053001</v>
      </c>
      <c r="L2019" s="3">
        <v>20.648096267235999</v>
      </c>
      <c r="M2019" s="6" t="s">
        <v>154</v>
      </c>
      <c r="N2019" s="6" t="s">
        <v>186</v>
      </c>
    </row>
    <row r="2020" spans="1:14" x14ac:dyDescent="0.2">
      <c r="A2020" s="5" t="str">
        <f t="shared" si="32"/>
        <v>Gynae - Vulva21996-20003</v>
      </c>
      <c r="B2020" s="3" t="s">
        <v>43</v>
      </c>
      <c r="C2020" s="3">
        <v>2</v>
      </c>
      <c r="D2020" s="3" t="s">
        <v>135</v>
      </c>
      <c r="E2020" s="3">
        <v>3</v>
      </c>
      <c r="F2020" s="3">
        <v>907</v>
      </c>
      <c r="G2020" s="3">
        <v>3.6304521526019502</v>
      </c>
      <c r="H2020" s="3">
        <v>2.26354109570266</v>
      </c>
      <c r="I2020" s="3">
        <v>2.1162281846970399</v>
      </c>
      <c r="J2020" s="3">
        <v>2.4108540067082802</v>
      </c>
      <c r="K2020" s="3">
        <v>1.2928434506214399</v>
      </c>
      <c r="L2020" s="3">
        <v>36.474757007119997</v>
      </c>
      <c r="M2020" s="6" t="s">
        <v>154</v>
      </c>
      <c r="N2020" s="6" t="s">
        <v>186</v>
      </c>
    </row>
    <row r="2021" spans="1:14" x14ac:dyDescent="0.2">
      <c r="A2021" s="5" t="str">
        <f t="shared" si="32"/>
        <v>Gynae - Vulva21996-20004</v>
      </c>
      <c r="B2021" s="3" t="s">
        <v>43</v>
      </c>
      <c r="C2021" s="3">
        <v>2</v>
      </c>
      <c r="D2021" s="3" t="s">
        <v>135</v>
      </c>
      <c r="E2021" s="3">
        <v>4</v>
      </c>
      <c r="F2021" s="3">
        <v>911</v>
      </c>
      <c r="G2021" s="3">
        <v>3.61673847209275</v>
      </c>
      <c r="H2021" s="3">
        <v>2.3465568065281501</v>
      </c>
      <c r="I2021" s="3">
        <v>2.1941768114719999</v>
      </c>
      <c r="J2021" s="3">
        <v>2.4989368015842999</v>
      </c>
      <c r="K2021" s="3">
        <v>1.3402586790187401</v>
      </c>
      <c r="L2021" s="3">
        <v>43.408479064040002</v>
      </c>
      <c r="M2021" s="6" t="s">
        <v>154</v>
      </c>
      <c r="N2021" s="6" t="s">
        <v>186</v>
      </c>
    </row>
    <row r="2022" spans="1:14" x14ac:dyDescent="0.2">
      <c r="A2022" s="5" t="str">
        <f t="shared" si="32"/>
        <v>Gynae - Vulva21996-20005</v>
      </c>
      <c r="B2022" s="3" t="s">
        <v>43</v>
      </c>
      <c r="C2022" s="3">
        <v>2</v>
      </c>
      <c r="D2022" s="3" t="s">
        <v>135</v>
      </c>
      <c r="E2022" s="3">
        <v>5</v>
      </c>
      <c r="F2022" s="3">
        <v>911</v>
      </c>
      <c r="G2022" s="3">
        <v>3.5509254155985999</v>
      </c>
      <c r="H2022" s="3">
        <v>2.7116746291054201</v>
      </c>
      <c r="I2022" s="3">
        <v>2.53558472349247</v>
      </c>
      <c r="J2022" s="3">
        <v>2.8877645347183698</v>
      </c>
      <c r="K2022" s="3">
        <v>1.5487992646172799</v>
      </c>
      <c r="L2022" s="3">
        <v>57.029490395465999</v>
      </c>
      <c r="M2022" s="6" t="s">
        <v>154</v>
      </c>
      <c r="N2022" s="6" t="s">
        <v>186</v>
      </c>
    </row>
    <row r="2023" spans="1:14" x14ac:dyDescent="0.2">
      <c r="A2023" s="5" t="str">
        <f t="shared" si="32"/>
        <v>Gynae - Vulva21996-20006</v>
      </c>
      <c r="B2023" s="3" t="s">
        <v>43</v>
      </c>
      <c r="C2023" s="3">
        <v>2</v>
      </c>
      <c r="D2023" s="3" t="s">
        <v>135</v>
      </c>
      <c r="E2023" s="3">
        <v>6</v>
      </c>
      <c r="F2023" s="3">
        <v>4221</v>
      </c>
      <c r="G2023" s="3">
        <v>3.37195520174178</v>
      </c>
      <c r="H2023" s="3">
        <v>2.2224677803609501</v>
      </c>
      <c r="I2023" s="3">
        <v>2.1554200827593499</v>
      </c>
      <c r="J2023" s="3">
        <v>2.2895154779625502</v>
      </c>
      <c r="K2023" s="3">
        <v>0</v>
      </c>
      <c r="L2023" s="3">
        <v>157.56082273386198</v>
      </c>
      <c r="M2023" s="6" t="s">
        <v>154</v>
      </c>
      <c r="N2023" s="6" t="s">
        <v>186</v>
      </c>
    </row>
    <row r="2024" spans="1:14" x14ac:dyDescent="0.2">
      <c r="A2024" s="5" t="str">
        <f t="shared" si="32"/>
        <v>Gynae - Vulva22001-20051</v>
      </c>
      <c r="B2024" s="3" t="s">
        <v>47</v>
      </c>
      <c r="C2024" s="3">
        <v>2</v>
      </c>
      <c r="D2024" s="3" t="s">
        <v>135</v>
      </c>
      <c r="E2024" s="3">
        <v>1</v>
      </c>
      <c r="F2024" s="3">
        <v>678</v>
      </c>
      <c r="G2024" s="3">
        <v>2.69491660028083</v>
      </c>
      <c r="H2024" s="3">
        <v>1.82422277971882</v>
      </c>
      <c r="I2024" s="3">
        <v>1.68690742629324</v>
      </c>
      <c r="J2024" s="3">
        <v>1.9615381331444</v>
      </c>
      <c r="K2024" s="3">
        <v>1</v>
      </c>
      <c r="L2024" s="3">
        <v>0</v>
      </c>
      <c r="M2024" s="6" t="s">
        <v>154</v>
      </c>
      <c r="N2024" s="6" t="s">
        <v>186</v>
      </c>
    </row>
    <row r="2025" spans="1:14" x14ac:dyDescent="0.2">
      <c r="A2025" s="5" t="str">
        <f t="shared" si="32"/>
        <v>Gynae - Vulva22001-20052</v>
      </c>
      <c r="B2025" s="3" t="s">
        <v>47</v>
      </c>
      <c r="C2025" s="3">
        <v>2</v>
      </c>
      <c r="D2025" s="3" t="s">
        <v>135</v>
      </c>
      <c r="E2025" s="3">
        <v>2</v>
      </c>
      <c r="F2025" s="3">
        <v>870</v>
      </c>
      <c r="G2025" s="3">
        <v>3.4278245343113198</v>
      </c>
      <c r="H2025" s="3">
        <v>2.11419862295699</v>
      </c>
      <c r="I2025" s="3">
        <v>1.9737096522449999</v>
      </c>
      <c r="J2025" s="3">
        <v>2.2546875936689799</v>
      </c>
      <c r="K2025" s="3">
        <v>1.15895856934912</v>
      </c>
      <c r="L2025" s="3">
        <v>24.269135588259999</v>
      </c>
      <c r="M2025" s="6" t="s">
        <v>154</v>
      </c>
      <c r="N2025" s="6" t="s">
        <v>186</v>
      </c>
    </row>
    <row r="2026" spans="1:14" x14ac:dyDescent="0.2">
      <c r="A2026" s="5" t="str">
        <f t="shared" si="32"/>
        <v>Gynae - Vulva22001-20053</v>
      </c>
      <c r="B2026" s="3" t="s">
        <v>47</v>
      </c>
      <c r="C2026" s="3">
        <v>2</v>
      </c>
      <c r="D2026" s="3" t="s">
        <v>135</v>
      </c>
      <c r="E2026" s="3">
        <v>3</v>
      </c>
      <c r="F2026" s="3">
        <v>953</v>
      </c>
      <c r="G2026" s="3">
        <v>3.7365610738555</v>
      </c>
      <c r="H2026" s="3">
        <v>2.3098284232266399</v>
      </c>
      <c r="I2026" s="3">
        <v>2.1631759666587702</v>
      </c>
      <c r="J2026" s="3">
        <v>2.4564808797945101</v>
      </c>
      <c r="K2026" s="3">
        <v>1.26619865123199</v>
      </c>
      <c r="L2026" s="3">
        <v>38.688633906690001</v>
      </c>
      <c r="M2026" s="6" t="s">
        <v>154</v>
      </c>
      <c r="N2026" s="6" t="s">
        <v>186</v>
      </c>
    </row>
    <row r="2027" spans="1:14" x14ac:dyDescent="0.2">
      <c r="A2027" s="5" t="str">
        <f t="shared" si="32"/>
        <v>Gynae - Vulva22001-20054</v>
      </c>
      <c r="B2027" s="3" t="s">
        <v>47</v>
      </c>
      <c r="C2027" s="3">
        <v>2</v>
      </c>
      <c r="D2027" s="3" t="s">
        <v>135</v>
      </c>
      <c r="E2027" s="3">
        <v>4</v>
      </c>
      <c r="F2027" s="3">
        <v>948</v>
      </c>
      <c r="G2027" s="3">
        <v>3.6985419863714202</v>
      </c>
      <c r="H2027" s="3">
        <v>2.5104851285718701</v>
      </c>
      <c r="I2027" s="3">
        <v>2.3506730663250401</v>
      </c>
      <c r="J2027" s="3">
        <v>2.6702971908187001</v>
      </c>
      <c r="K2027" s="3">
        <v>1.3761943752061001</v>
      </c>
      <c r="L2027" s="3">
        <v>46.619337127477998</v>
      </c>
      <c r="M2027" s="6" t="s">
        <v>154</v>
      </c>
      <c r="N2027" s="6" t="s">
        <v>186</v>
      </c>
    </row>
    <row r="2028" spans="1:14" x14ac:dyDescent="0.2">
      <c r="A2028" s="5" t="str">
        <f t="shared" si="32"/>
        <v>Gynae - Vulva22001-20055</v>
      </c>
      <c r="B2028" s="3" t="s">
        <v>47</v>
      </c>
      <c r="C2028" s="3">
        <v>2</v>
      </c>
      <c r="D2028" s="3" t="s">
        <v>135</v>
      </c>
      <c r="E2028" s="3">
        <v>5</v>
      </c>
      <c r="F2028" s="3">
        <v>951</v>
      </c>
      <c r="G2028" s="3">
        <v>3.7038635308171601</v>
      </c>
      <c r="H2028" s="3">
        <v>3.12046964471083</v>
      </c>
      <c r="I2028" s="3">
        <v>2.9221408488514098</v>
      </c>
      <c r="J2028" s="3">
        <v>3.3187984405702502</v>
      </c>
      <c r="K2028" s="3">
        <v>1.7105748702424499</v>
      </c>
      <c r="L2028" s="3">
        <v>69.705879640533993</v>
      </c>
      <c r="M2028" s="6" t="s">
        <v>154</v>
      </c>
      <c r="N2028" s="6" t="s">
        <v>186</v>
      </c>
    </row>
    <row r="2029" spans="1:14" x14ac:dyDescent="0.2">
      <c r="A2029" s="5" t="str">
        <f t="shared" si="32"/>
        <v>Gynae - Vulva22001-20056</v>
      </c>
      <c r="B2029" s="3" t="s">
        <v>47</v>
      </c>
      <c r="C2029" s="3">
        <v>2</v>
      </c>
      <c r="D2029" s="3" t="s">
        <v>135</v>
      </c>
      <c r="E2029" s="3">
        <v>6</v>
      </c>
      <c r="F2029" s="3">
        <v>4400</v>
      </c>
      <c r="G2029" s="3">
        <v>3.4550083628477402</v>
      </c>
      <c r="H2029" s="3">
        <v>2.3462893786936299</v>
      </c>
      <c r="I2029" s="3">
        <v>2.2769609578904499</v>
      </c>
      <c r="J2029" s="3">
        <v>2.4156177994967898</v>
      </c>
      <c r="K2029" s="3">
        <v>0</v>
      </c>
      <c r="L2029" s="3">
        <v>179.282986262962</v>
      </c>
      <c r="M2029" s="6" t="s">
        <v>154</v>
      </c>
      <c r="N2029" s="6" t="s">
        <v>186</v>
      </c>
    </row>
    <row r="2030" spans="1:14" x14ac:dyDescent="0.2">
      <c r="A2030" s="5" t="str">
        <f t="shared" si="32"/>
        <v>Gynae - Vulva22006-20101</v>
      </c>
      <c r="B2030" s="3" t="s">
        <v>48</v>
      </c>
      <c r="C2030" s="3">
        <v>2</v>
      </c>
      <c r="D2030" s="3" t="s">
        <v>135</v>
      </c>
      <c r="E2030" s="3">
        <v>1</v>
      </c>
      <c r="F2030" s="3">
        <v>726</v>
      </c>
      <c r="G2030" s="3">
        <v>2.8009304644706599</v>
      </c>
      <c r="H2030" s="3">
        <v>1.8222940125321101</v>
      </c>
      <c r="I2030" s="3">
        <v>1.68973593125357</v>
      </c>
      <c r="J2030" s="3">
        <v>1.9548520938106499</v>
      </c>
      <c r="K2030" s="3">
        <v>1</v>
      </c>
      <c r="L2030" s="3">
        <v>0</v>
      </c>
      <c r="M2030" s="6" t="s">
        <v>154</v>
      </c>
      <c r="N2030" s="6" t="s">
        <v>186</v>
      </c>
    </row>
    <row r="2031" spans="1:14" x14ac:dyDescent="0.2">
      <c r="A2031" s="5" t="str">
        <f t="shared" si="32"/>
        <v>Gynae - Vulva22006-20102</v>
      </c>
      <c r="B2031" s="3" t="s">
        <v>48</v>
      </c>
      <c r="C2031" s="3">
        <v>2</v>
      </c>
      <c r="D2031" s="3" t="s">
        <v>135</v>
      </c>
      <c r="E2031" s="3">
        <v>2</v>
      </c>
      <c r="F2031" s="3">
        <v>966</v>
      </c>
      <c r="G2031" s="3">
        <v>3.6948523210366102</v>
      </c>
      <c r="H2031" s="3">
        <v>2.2402458529453</v>
      </c>
      <c r="I2031" s="3">
        <v>2.0989715444528398</v>
      </c>
      <c r="J2031" s="3">
        <v>2.3815201614377601</v>
      </c>
      <c r="K2031" s="3">
        <v>1.2293547789428501</v>
      </c>
      <c r="L2031" s="3">
        <v>35.293835444522003</v>
      </c>
      <c r="M2031" s="6" t="s">
        <v>154</v>
      </c>
      <c r="N2031" s="6" t="s">
        <v>186</v>
      </c>
    </row>
    <row r="2032" spans="1:14" x14ac:dyDescent="0.2">
      <c r="A2032" s="5" t="str">
        <f t="shared" si="32"/>
        <v>Gynae - Vulva22006-20103</v>
      </c>
      <c r="B2032" s="3" t="s">
        <v>48</v>
      </c>
      <c r="C2032" s="3">
        <v>2</v>
      </c>
      <c r="D2032" s="3" t="s">
        <v>135</v>
      </c>
      <c r="E2032" s="3">
        <v>3</v>
      </c>
      <c r="F2032" s="3">
        <v>1027</v>
      </c>
      <c r="G2032" s="3">
        <v>3.9208335226303102</v>
      </c>
      <c r="H2032" s="3">
        <v>2.4411478854378701</v>
      </c>
      <c r="I2032" s="3">
        <v>2.2918461212617198</v>
      </c>
      <c r="J2032" s="3">
        <v>2.5904496496140199</v>
      </c>
      <c r="K2032" s="3">
        <v>1.3396015509296699</v>
      </c>
      <c r="L2032" s="3">
        <v>51.334162446790003</v>
      </c>
      <c r="M2032" s="6" t="s">
        <v>154</v>
      </c>
      <c r="N2032" s="6" t="s">
        <v>186</v>
      </c>
    </row>
    <row r="2033" spans="1:14" x14ac:dyDescent="0.2">
      <c r="A2033" s="5" t="str">
        <f t="shared" si="32"/>
        <v>Gynae - Vulva22006-20104</v>
      </c>
      <c r="B2033" s="3" t="s">
        <v>48</v>
      </c>
      <c r="C2033" s="3">
        <v>2</v>
      </c>
      <c r="D2033" s="3" t="s">
        <v>135</v>
      </c>
      <c r="E2033" s="3">
        <v>4</v>
      </c>
      <c r="F2033" s="3">
        <v>1055</v>
      </c>
      <c r="G2033" s="3">
        <v>4.0227801460280599</v>
      </c>
      <c r="H2033" s="3">
        <v>2.79859910385299</v>
      </c>
      <c r="I2033" s="3">
        <v>2.6297220933983501</v>
      </c>
      <c r="J2033" s="3">
        <v>2.96747611430763</v>
      </c>
      <c r="K2033" s="3">
        <v>1.5357560770143099</v>
      </c>
      <c r="L2033" s="3">
        <v>68.845537159824005</v>
      </c>
      <c r="M2033" s="6" t="s">
        <v>154</v>
      </c>
      <c r="N2033" s="6" t="s">
        <v>186</v>
      </c>
    </row>
    <row r="2034" spans="1:14" x14ac:dyDescent="0.2">
      <c r="A2034" s="5" t="str">
        <f t="shared" si="32"/>
        <v>Gynae - Vulva22006-20105</v>
      </c>
      <c r="B2034" s="3" t="s">
        <v>48</v>
      </c>
      <c r="C2034" s="3">
        <v>2</v>
      </c>
      <c r="D2034" s="3" t="s">
        <v>135</v>
      </c>
      <c r="E2034" s="3">
        <v>5</v>
      </c>
      <c r="F2034" s="3">
        <v>1010</v>
      </c>
      <c r="G2034" s="3">
        <v>3.8466822156417302</v>
      </c>
      <c r="H2034" s="3">
        <v>3.3103255197373498</v>
      </c>
      <c r="I2034" s="3">
        <v>3.1061676682986401</v>
      </c>
      <c r="J2034" s="3">
        <v>3.5144833711760599</v>
      </c>
      <c r="K2034" s="3">
        <v>1.81657048586665</v>
      </c>
      <c r="L2034" s="3">
        <v>83.845509660586004</v>
      </c>
      <c r="M2034" s="6" t="s">
        <v>154</v>
      </c>
      <c r="N2034" s="6" t="s">
        <v>186</v>
      </c>
    </row>
    <row r="2035" spans="1:14" x14ac:dyDescent="0.2">
      <c r="A2035" s="5" t="str">
        <f t="shared" si="32"/>
        <v>Gynae - Vulva22006-20106</v>
      </c>
      <c r="B2035" s="3" t="s">
        <v>48</v>
      </c>
      <c r="C2035" s="3">
        <v>2</v>
      </c>
      <c r="D2035" s="3" t="s">
        <v>135</v>
      </c>
      <c r="E2035" s="3">
        <v>6</v>
      </c>
      <c r="F2035" s="3">
        <v>4784</v>
      </c>
      <c r="G2035" s="3">
        <v>3.6591740361531699</v>
      </c>
      <c r="H2035" s="3">
        <v>2.4824664439708299</v>
      </c>
      <c r="I2035" s="3">
        <v>2.4121197207508098</v>
      </c>
      <c r="J2035" s="3">
        <v>2.5528131671908501</v>
      </c>
      <c r="K2035" s="3">
        <v>0</v>
      </c>
      <c r="L2035" s="3">
        <v>239.31904471172203</v>
      </c>
      <c r="M2035" s="6" t="s">
        <v>154</v>
      </c>
      <c r="N2035" s="6" t="s">
        <v>186</v>
      </c>
    </row>
    <row r="2036" spans="1:14" x14ac:dyDescent="0.2">
      <c r="A2036" s="5" t="str">
        <f t="shared" si="32"/>
        <v>Gynae - Vulva31996-20001</v>
      </c>
      <c r="B2036" s="11" t="s">
        <v>43</v>
      </c>
      <c r="C2036" s="11">
        <v>3</v>
      </c>
      <c r="D2036" s="11" t="s">
        <v>135</v>
      </c>
      <c r="E2036" s="11">
        <v>1</v>
      </c>
      <c r="F2036" s="11">
        <v>670</v>
      </c>
      <c r="G2036" s="11">
        <v>2.73360188727874</v>
      </c>
      <c r="H2036" s="11">
        <v>1.75082380980824</v>
      </c>
      <c r="I2036" s="11">
        <v>1.6182489690785999</v>
      </c>
      <c r="J2036" s="11">
        <v>1.8833986505378799</v>
      </c>
      <c r="K2036" s="11">
        <v>1</v>
      </c>
      <c r="L2036" s="11">
        <v>0</v>
      </c>
      <c r="M2036" s="12" t="s">
        <v>154</v>
      </c>
      <c r="N2036" s="12" t="s">
        <v>186</v>
      </c>
    </row>
    <row r="2037" spans="1:14" x14ac:dyDescent="0.2">
      <c r="A2037" s="5" t="str">
        <f t="shared" si="32"/>
        <v>Gynae - Vulva31996-20002</v>
      </c>
      <c r="B2037" s="11" t="s">
        <v>43</v>
      </c>
      <c r="C2037" s="11">
        <v>3</v>
      </c>
      <c r="D2037" s="11" t="s">
        <v>135</v>
      </c>
      <c r="E2037" s="11">
        <v>2</v>
      </c>
      <c r="F2037" s="11">
        <v>822</v>
      </c>
      <c r="G2037" s="11">
        <v>3.30878259583575</v>
      </c>
      <c r="H2037" s="11">
        <v>2.07834326867849</v>
      </c>
      <c r="I2037" s="11">
        <v>1.93626179866236</v>
      </c>
      <c r="J2037" s="11">
        <v>2.2204247386946201</v>
      </c>
      <c r="K2037" s="11">
        <v>1.1870659155053001</v>
      </c>
      <c r="L2037" s="11">
        <v>20.648096267235999</v>
      </c>
      <c r="M2037" s="12" t="s">
        <v>154</v>
      </c>
      <c r="N2037" s="12" t="s">
        <v>186</v>
      </c>
    </row>
    <row r="2038" spans="1:14" x14ac:dyDescent="0.2">
      <c r="A2038" s="5" t="str">
        <f t="shared" si="32"/>
        <v>Gynae - Vulva31996-20003</v>
      </c>
      <c r="B2038" s="11" t="s">
        <v>43</v>
      </c>
      <c r="C2038" s="11">
        <v>3</v>
      </c>
      <c r="D2038" s="11" t="s">
        <v>135</v>
      </c>
      <c r="E2038" s="11">
        <v>3</v>
      </c>
      <c r="F2038" s="11">
        <v>907</v>
      </c>
      <c r="G2038" s="11">
        <v>3.6304521526019502</v>
      </c>
      <c r="H2038" s="11">
        <v>2.26354109570266</v>
      </c>
      <c r="I2038" s="11">
        <v>2.1162281846970399</v>
      </c>
      <c r="J2038" s="11">
        <v>2.4108540067082802</v>
      </c>
      <c r="K2038" s="11">
        <v>1.2928434506214399</v>
      </c>
      <c r="L2038" s="11">
        <v>36.474757007119997</v>
      </c>
      <c r="M2038" s="12" t="s">
        <v>154</v>
      </c>
      <c r="N2038" s="12" t="s">
        <v>186</v>
      </c>
    </row>
    <row r="2039" spans="1:14" x14ac:dyDescent="0.2">
      <c r="A2039" s="5" t="str">
        <f t="shared" si="32"/>
        <v>Gynae - Vulva31996-20004</v>
      </c>
      <c r="B2039" s="11" t="s">
        <v>43</v>
      </c>
      <c r="C2039" s="11">
        <v>3</v>
      </c>
      <c r="D2039" s="11" t="s">
        <v>135</v>
      </c>
      <c r="E2039" s="11">
        <v>4</v>
      </c>
      <c r="F2039" s="11">
        <v>911</v>
      </c>
      <c r="G2039" s="11">
        <v>3.61673847209275</v>
      </c>
      <c r="H2039" s="11">
        <v>2.3465568065281501</v>
      </c>
      <c r="I2039" s="11">
        <v>2.1941768114719999</v>
      </c>
      <c r="J2039" s="11">
        <v>2.4989368015842999</v>
      </c>
      <c r="K2039" s="11">
        <v>1.3402586790187401</v>
      </c>
      <c r="L2039" s="11">
        <v>43.408479064040002</v>
      </c>
      <c r="M2039" s="12" t="s">
        <v>154</v>
      </c>
      <c r="N2039" s="12" t="s">
        <v>186</v>
      </c>
    </row>
    <row r="2040" spans="1:14" x14ac:dyDescent="0.2">
      <c r="A2040" s="5" t="str">
        <f t="shared" si="32"/>
        <v>Gynae - Vulva31996-20005</v>
      </c>
      <c r="B2040" s="11" t="s">
        <v>43</v>
      </c>
      <c r="C2040" s="11">
        <v>3</v>
      </c>
      <c r="D2040" s="11" t="s">
        <v>135</v>
      </c>
      <c r="E2040" s="11">
        <v>5</v>
      </c>
      <c r="F2040" s="11">
        <v>911</v>
      </c>
      <c r="G2040" s="11">
        <v>3.5509254155985999</v>
      </c>
      <c r="H2040" s="11">
        <v>2.7116746291054201</v>
      </c>
      <c r="I2040" s="11">
        <v>2.53558472349247</v>
      </c>
      <c r="J2040" s="11">
        <v>2.8877645347183698</v>
      </c>
      <c r="K2040" s="11">
        <v>1.5487992646172799</v>
      </c>
      <c r="L2040" s="11">
        <v>57.029490395465999</v>
      </c>
      <c r="M2040" s="12" t="s">
        <v>154</v>
      </c>
      <c r="N2040" s="12" t="s">
        <v>186</v>
      </c>
    </row>
    <row r="2041" spans="1:14" x14ac:dyDescent="0.2">
      <c r="A2041" s="5" t="str">
        <f t="shared" si="32"/>
        <v>Gynae - Vulva31996-20006</v>
      </c>
      <c r="B2041" s="11" t="s">
        <v>43</v>
      </c>
      <c r="C2041" s="11">
        <v>3</v>
      </c>
      <c r="D2041" s="11" t="s">
        <v>135</v>
      </c>
      <c r="E2041" s="11">
        <v>6</v>
      </c>
      <c r="F2041" s="11">
        <v>4221</v>
      </c>
      <c r="G2041" s="11">
        <v>3.37195520174178</v>
      </c>
      <c r="H2041" s="11">
        <v>2.2224677803609501</v>
      </c>
      <c r="I2041" s="11">
        <v>2.1554200827593499</v>
      </c>
      <c r="J2041" s="11">
        <v>2.2895154779625502</v>
      </c>
      <c r="K2041" s="11">
        <v>0</v>
      </c>
      <c r="L2041" s="11">
        <v>157.56082273386198</v>
      </c>
      <c r="M2041" s="12" t="s">
        <v>154</v>
      </c>
      <c r="N2041" s="12" t="s">
        <v>186</v>
      </c>
    </row>
    <row r="2042" spans="1:14" x14ac:dyDescent="0.2">
      <c r="A2042" s="5" t="str">
        <f t="shared" si="32"/>
        <v>Gynae - Vulva32001-20051</v>
      </c>
      <c r="B2042" s="11" t="s">
        <v>47</v>
      </c>
      <c r="C2042" s="11">
        <v>3</v>
      </c>
      <c r="D2042" s="11" t="s">
        <v>135</v>
      </c>
      <c r="E2042" s="11">
        <v>1</v>
      </c>
      <c r="F2042" s="11">
        <v>678</v>
      </c>
      <c r="G2042" s="11">
        <v>2.69491660028083</v>
      </c>
      <c r="H2042" s="11">
        <v>1.82422277971882</v>
      </c>
      <c r="I2042" s="11">
        <v>1.68690742629324</v>
      </c>
      <c r="J2042" s="11">
        <v>1.9615381331444</v>
      </c>
      <c r="K2042" s="11">
        <v>1</v>
      </c>
      <c r="L2042" s="11">
        <v>0</v>
      </c>
      <c r="M2042" s="12" t="s">
        <v>154</v>
      </c>
      <c r="N2042" s="12" t="s">
        <v>186</v>
      </c>
    </row>
    <row r="2043" spans="1:14" x14ac:dyDescent="0.2">
      <c r="A2043" s="5" t="str">
        <f t="shared" si="32"/>
        <v>Gynae - Vulva32001-20052</v>
      </c>
      <c r="B2043" s="11" t="s">
        <v>47</v>
      </c>
      <c r="C2043" s="11">
        <v>3</v>
      </c>
      <c r="D2043" s="11" t="s">
        <v>135</v>
      </c>
      <c r="E2043" s="11">
        <v>2</v>
      </c>
      <c r="F2043" s="11">
        <v>870</v>
      </c>
      <c r="G2043" s="11">
        <v>3.4278245343113198</v>
      </c>
      <c r="H2043" s="11">
        <v>2.11419862295699</v>
      </c>
      <c r="I2043" s="11">
        <v>1.9737096522449999</v>
      </c>
      <c r="J2043" s="11">
        <v>2.2546875936689799</v>
      </c>
      <c r="K2043" s="11">
        <v>1.15895856934912</v>
      </c>
      <c r="L2043" s="11">
        <v>24.269135588259999</v>
      </c>
      <c r="M2043" s="12" t="s">
        <v>154</v>
      </c>
      <c r="N2043" s="12" t="s">
        <v>186</v>
      </c>
    </row>
    <row r="2044" spans="1:14" x14ac:dyDescent="0.2">
      <c r="A2044" s="5" t="str">
        <f t="shared" si="32"/>
        <v>Gynae - Vulva32001-20053</v>
      </c>
      <c r="B2044" s="11" t="s">
        <v>47</v>
      </c>
      <c r="C2044" s="11">
        <v>3</v>
      </c>
      <c r="D2044" s="11" t="s">
        <v>135</v>
      </c>
      <c r="E2044" s="11">
        <v>3</v>
      </c>
      <c r="F2044" s="11">
        <v>953</v>
      </c>
      <c r="G2044" s="11">
        <v>3.7365610738555</v>
      </c>
      <c r="H2044" s="11">
        <v>2.3098284232266399</v>
      </c>
      <c r="I2044" s="11">
        <v>2.1631759666587702</v>
      </c>
      <c r="J2044" s="11">
        <v>2.4564808797945101</v>
      </c>
      <c r="K2044" s="11">
        <v>1.26619865123199</v>
      </c>
      <c r="L2044" s="11">
        <v>38.688633906690001</v>
      </c>
      <c r="M2044" s="12" t="s">
        <v>154</v>
      </c>
      <c r="N2044" s="12" t="s">
        <v>186</v>
      </c>
    </row>
    <row r="2045" spans="1:14" x14ac:dyDescent="0.2">
      <c r="A2045" s="5" t="str">
        <f t="shared" si="32"/>
        <v>Gynae - Vulva32001-20054</v>
      </c>
      <c r="B2045" s="11" t="s">
        <v>47</v>
      </c>
      <c r="C2045" s="11">
        <v>3</v>
      </c>
      <c r="D2045" s="11" t="s">
        <v>135</v>
      </c>
      <c r="E2045" s="11">
        <v>4</v>
      </c>
      <c r="F2045" s="11">
        <v>948</v>
      </c>
      <c r="G2045" s="11">
        <v>3.6985419863714202</v>
      </c>
      <c r="H2045" s="11">
        <v>2.5104851285718701</v>
      </c>
      <c r="I2045" s="11">
        <v>2.3506730663250401</v>
      </c>
      <c r="J2045" s="11">
        <v>2.6702971908187001</v>
      </c>
      <c r="K2045" s="11">
        <v>1.3761943752061001</v>
      </c>
      <c r="L2045" s="11">
        <v>46.619337127477998</v>
      </c>
      <c r="M2045" s="12" t="s">
        <v>154</v>
      </c>
      <c r="N2045" s="12" t="s">
        <v>186</v>
      </c>
    </row>
    <row r="2046" spans="1:14" x14ac:dyDescent="0.2">
      <c r="A2046" s="5" t="str">
        <f t="shared" si="32"/>
        <v>Gynae - Vulva32001-20055</v>
      </c>
      <c r="B2046" s="11" t="s">
        <v>47</v>
      </c>
      <c r="C2046" s="11">
        <v>3</v>
      </c>
      <c r="D2046" s="11" t="s">
        <v>135</v>
      </c>
      <c r="E2046" s="11">
        <v>5</v>
      </c>
      <c r="F2046" s="11">
        <v>951</v>
      </c>
      <c r="G2046" s="11">
        <v>3.7038635308171601</v>
      </c>
      <c r="H2046" s="11">
        <v>3.12046964471083</v>
      </c>
      <c r="I2046" s="11">
        <v>2.9221408488514098</v>
      </c>
      <c r="J2046" s="11">
        <v>3.3187984405702502</v>
      </c>
      <c r="K2046" s="11">
        <v>1.7105748702424499</v>
      </c>
      <c r="L2046" s="11">
        <v>69.705879640533993</v>
      </c>
      <c r="M2046" s="12" t="s">
        <v>154</v>
      </c>
      <c r="N2046" s="12" t="s">
        <v>186</v>
      </c>
    </row>
    <row r="2047" spans="1:14" x14ac:dyDescent="0.2">
      <c r="A2047" s="5" t="str">
        <f t="shared" si="32"/>
        <v>Gynae - Vulva32001-20056</v>
      </c>
      <c r="B2047" s="11" t="s">
        <v>47</v>
      </c>
      <c r="C2047" s="11">
        <v>3</v>
      </c>
      <c r="D2047" s="11" t="s">
        <v>135</v>
      </c>
      <c r="E2047" s="11">
        <v>6</v>
      </c>
      <c r="F2047" s="11">
        <v>4400</v>
      </c>
      <c r="G2047" s="11">
        <v>3.4550083628477402</v>
      </c>
      <c r="H2047" s="11">
        <v>2.3462893786936299</v>
      </c>
      <c r="I2047" s="11">
        <v>2.2769609578904499</v>
      </c>
      <c r="J2047" s="11">
        <v>2.4156177994967898</v>
      </c>
      <c r="K2047" s="11">
        <v>0</v>
      </c>
      <c r="L2047" s="11">
        <v>179.282986262962</v>
      </c>
      <c r="M2047" s="12" t="s">
        <v>154</v>
      </c>
      <c r="N2047" s="12" t="s">
        <v>186</v>
      </c>
    </row>
    <row r="2048" spans="1:14" x14ac:dyDescent="0.2">
      <c r="A2048" s="5" t="str">
        <f t="shared" si="32"/>
        <v>Gynae - Vulva32006-20101</v>
      </c>
      <c r="B2048" s="11" t="s">
        <v>48</v>
      </c>
      <c r="C2048" s="11">
        <v>3</v>
      </c>
      <c r="D2048" s="11" t="s">
        <v>135</v>
      </c>
      <c r="E2048" s="11">
        <v>1</v>
      </c>
      <c r="F2048" s="11">
        <v>726</v>
      </c>
      <c r="G2048" s="11">
        <v>2.8009304644706599</v>
      </c>
      <c r="H2048" s="11">
        <v>1.8222940125321101</v>
      </c>
      <c r="I2048" s="11">
        <v>1.68973593125357</v>
      </c>
      <c r="J2048" s="11">
        <v>1.9548520938106499</v>
      </c>
      <c r="K2048" s="11">
        <v>1</v>
      </c>
      <c r="L2048" s="11">
        <v>0</v>
      </c>
      <c r="M2048" s="12" t="s">
        <v>154</v>
      </c>
      <c r="N2048" s="12" t="s">
        <v>186</v>
      </c>
    </row>
    <row r="2049" spans="1:14" x14ac:dyDescent="0.2">
      <c r="A2049" s="5" t="str">
        <f t="shared" si="32"/>
        <v>Gynae - Vulva32006-20102</v>
      </c>
      <c r="B2049" s="11" t="s">
        <v>48</v>
      </c>
      <c r="C2049" s="11">
        <v>3</v>
      </c>
      <c r="D2049" s="11" t="s">
        <v>135</v>
      </c>
      <c r="E2049" s="11">
        <v>2</v>
      </c>
      <c r="F2049" s="11">
        <v>966</v>
      </c>
      <c r="G2049" s="11">
        <v>3.6948523210366102</v>
      </c>
      <c r="H2049" s="11">
        <v>2.2402458529453</v>
      </c>
      <c r="I2049" s="11">
        <v>2.0989715444528398</v>
      </c>
      <c r="J2049" s="11">
        <v>2.3815201614377601</v>
      </c>
      <c r="K2049" s="11">
        <v>1.2293547789428501</v>
      </c>
      <c r="L2049" s="11">
        <v>35.293835444522003</v>
      </c>
      <c r="M2049" s="12" t="s">
        <v>154</v>
      </c>
      <c r="N2049" s="12" t="s">
        <v>186</v>
      </c>
    </row>
    <row r="2050" spans="1:14" x14ac:dyDescent="0.2">
      <c r="A2050" s="5" t="str">
        <f t="shared" si="32"/>
        <v>Gynae - Vulva32006-20103</v>
      </c>
      <c r="B2050" s="11" t="s">
        <v>48</v>
      </c>
      <c r="C2050" s="11">
        <v>3</v>
      </c>
      <c r="D2050" s="11" t="s">
        <v>135</v>
      </c>
      <c r="E2050" s="11">
        <v>3</v>
      </c>
      <c r="F2050" s="11">
        <v>1027</v>
      </c>
      <c r="G2050" s="11">
        <v>3.9208335226303102</v>
      </c>
      <c r="H2050" s="11">
        <v>2.4411478854378701</v>
      </c>
      <c r="I2050" s="11">
        <v>2.2918461212617198</v>
      </c>
      <c r="J2050" s="11">
        <v>2.5904496496140199</v>
      </c>
      <c r="K2050" s="11">
        <v>1.3396015509296699</v>
      </c>
      <c r="L2050" s="11">
        <v>51.334162446790003</v>
      </c>
      <c r="M2050" s="12" t="s">
        <v>154</v>
      </c>
      <c r="N2050" s="12" t="s">
        <v>186</v>
      </c>
    </row>
    <row r="2051" spans="1:14" x14ac:dyDescent="0.2">
      <c r="A2051" s="5" t="str">
        <f t="shared" si="32"/>
        <v>Gynae - Vulva32006-20104</v>
      </c>
      <c r="B2051" s="11" t="s">
        <v>48</v>
      </c>
      <c r="C2051" s="11">
        <v>3</v>
      </c>
      <c r="D2051" s="11" t="s">
        <v>135</v>
      </c>
      <c r="E2051" s="11">
        <v>4</v>
      </c>
      <c r="F2051" s="11">
        <v>1055</v>
      </c>
      <c r="G2051" s="11">
        <v>4.0227801460280599</v>
      </c>
      <c r="H2051" s="11">
        <v>2.79859910385299</v>
      </c>
      <c r="I2051" s="11">
        <v>2.6297220933983501</v>
      </c>
      <c r="J2051" s="11">
        <v>2.96747611430763</v>
      </c>
      <c r="K2051" s="11">
        <v>1.5357560770143099</v>
      </c>
      <c r="L2051" s="11">
        <v>68.845537159824005</v>
      </c>
      <c r="M2051" s="12" t="s">
        <v>154</v>
      </c>
      <c r="N2051" s="12" t="s">
        <v>186</v>
      </c>
    </row>
    <row r="2052" spans="1:14" x14ac:dyDescent="0.2">
      <c r="A2052" s="5" t="str">
        <f t="shared" si="32"/>
        <v>Gynae - Vulva32006-20105</v>
      </c>
      <c r="B2052" s="11" t="s">
        <v>48</v>
      </c>
      <c r="C2052" s="11">
        <v>3</v>
      </c>
      <c r="D2052" s="11" t="s">
        <v>135</v>
      </c>
      <c r="E2052" s="11">
        <v>5</v>
      </c>
      <c r="F2052" s="11">
        <v>1010</v>
      </c>
      <c r="G2052" s="11">
        <v>3.8466822156417302</v>
      </c>
      <c r="H2052" s="11">
        <v>3.3103255197373498</v>
      </c>
      <c r="I2052" s="11">
        <v>3.1061676682986401</v>
      </c>
      <c r="J2052" s="11">
        <v>3.5144833711760599</v>
      </c>
      <c r="K2052" s="11">
        <v>1.81657048586665</v>
      </c>
      <c r="L2052" s="11">
        <v>83.845509660586004</v>
      </c>
      <c r="M2052" s="12" t="s">
        <v>154</v>
      </c>
      <c r="N2052" s="12" t="s">
        <v>186</v>
      </c>
    </row>
    <row r="2053" spans="1:14" x14ac:dyDescent="0.2">
      <c r="A2053" s="5" t="str">
        <f t="shared" si="32"/>
        <v>Gynae - Vulva32006-20106</v>
      </c>
      <c r="B2053" s="11" t="s">
        <v>48</v>
      </c>
      <c r="C2053" s="11">
        <v>3</v>
      </c>
      <c r="D2053" s="11" t="s">
        <v>135</v>
      </c>
      <c r="E2053" s="11">
        <v>6</v>
      </c>
      <c r="F2053" s="11">
        <v>4784</v>
      </c>
      <c r="G2053" s="11">
        <v>3.6591740361531699</v>
      </c>
      <c r="H2053" s="11">
        <v>2.4824664439708299</v>
      </c>
      <c r="I2053" s="11">
        <v>2.4121197207508098</v>
      </c>
      <c r="J2053" s="11">
        <v>2.5528131671908501</v>
      </c>
      <c r="K2053" s="11">
        <v>0</v>
      </c>
      <c r="L2053" s="11">
        <v>239.31904471172203</v>
      </c>
      <c r="M2053" s="12" t="s">
        <v>154</v>
      </c>
      <c r="N2053" s="12" t="s">
        <v>186</v>
      </c>
    </row>
  </sheetData>
  <sheetProtection autoFilter="0"/>
  <printOptions horizontalCentered="1"/>
  <pageMargins left="0.19685039370078741" right="0.19685039370078741" top="0.39370078740157483" bottom="0.39370078740157483" header="0.19685039370078741" footer="0.19685039370078741"/>
  <pageSetup paperSize="9" scale="87" fitToHeight="0" orientation="portrait" r:id="rId1"/>
  <headerFooter>
    <oddHeader>&amp;LNCIN (CRUK PARTNERSHIP)&amp;RCANCER BY DEPRIVATION</oddHeader>
    <oddFooter>&amp;LPRINTED ON &amp;D AT &amp;T&amp;RPAGE &amp;P OF &amp;N</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0070C0"/>
    <pageSetUpPr fitToPage="1"/>
  </sheetPr>
  <dimension ref="A1:N343"/>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RowHeight="11.25" x14ac:dyDescent="0.2"/>
  <cols>
    <col min="1" max="1" width="9.33203125" style="5"/>
    <col min="2" max="2" width="9.33203125" style="6" customWidth="1"/>
    <col min="3" max="3" width="9.33203125" style="6"/>
    <col min="4" max="5" width="9.33203125" style="6" customWidth="1"/>
    <col min="6" max="9" width="9.33203125" style="6"/>
    <col min="10" max="12" width="9.33203125" style="6" customWidth="1"/>
    <col min="13" max="16384" width="9.33203125" style="6"/>
  </cols>
  <sheetData>
    <row r="1" spans="1:14" s="15" customFormat="1" ht="45" x14ac:dyDescent="0.2">
      <c r="A1" s="13" t="s">
        <v>59</v>
      </c>
      <c r="B1" s="16" t="s">
        <v>102</v>
      </c>
      <c r="C1" s="16" t="s">
        <v>103</v>
      </c>
      <c r="D1" s="16" t="s">
        <v>104</v>
      </c>
      <c r="E1" s="16" t="s">
        <v>105</v>
      </c>
      <c r="F1" s="16" t="s">
        <v>106</v>
      </c>
      <c r="G1" s="16" t="s">
        <v>107</v>
      </c>
      <c r="H1" s="16" t="s">
        <v>108</v>
      </c>
      <c r="I1" s="16" t="s">
        <v>109</v>
      </c>
      <c r="J1" s="16" t="s">
        <v>216</v>
      </c>
      <c r="K1" s="16" t="s">
        <v>217</v>
      </c>
      <c r="L1" s="16" t="s">
        <v>215</v>
      </c>
      <c r="M1" s="15" t="s">
        <v>101</v>
      </c>
      <c r="N1" s="15" t="s">
        <v>213</v>
      </c>
    </row>
    <row r="2" spans="1:14" s="8" customFormat="1" x14ac:dyDescent="0.2">
      <c r="A2" s="7" t="str">
        <f>B2&amp;C2&amp;D2</f>
        <v>All cancers, excl. non-melanoma skin cancer1996-20001</v>
      </c>
      <c r="B2" s="3" t="s">
        <v>119</v>
      </c>
      <c r="C2" s="3" t="s">
        <v>43</v>
      </c>
      <c r="D2" s="3">
        <v>1</v>
      </c>
      <c r="E2" s="3">
        <v>90.664919999999995</v>
      </c>
      <c r="F2" s="3">
        <v>75.67868</v>
      </c>
      <c r="G2" s="3">
        <v>105.65116</v>
      </c>
      <c r="H2" s="3">
        <v>0.2499124485617211</v>
      </c>
      <c r="I2" s="3">
        <v>2.9999999999999997E-4</v>
      </c>
      <c r="J2" s="3"/>
      <c r="K2" s="3"/>
      <c r="L2" s="3"/>
      <c r="M2" s="6" t="s">
        <v>100</v>
      </c>
      <c r="N2" s="6" t="s">
        <v>220</v>
      </c>
    </row>
    <row r="3" spans="1:14" s="8" customFormat="1" x14ac:dyDescent="0.2">
      <c r="A3" s="7" t="str">
        <f t="shared" ref="A3:A57" si="0">B3&amp;C3&amp;D3</f>
        <v>All cancers, excl. non-melanoma skin cancer1996-20002</v>
      </c>
      <c r="B3" s="3" t="s">
        <v>119</v>
      </c>
      <c r="C3" s="3" t="s">
        <v>43</v>
      </c>
      <c r="D3" s="3">
        <v>2</v>
      </c>
      <c r="E3" s="3">
        <v>29.291484000000001</v>
      </c>
      <c r="F3" s="3">
        <v>17.698115999999999</v>
      </c>
      <c r="G3" s="3">
        <v>40.884839999999997</v>
      </c>
      <c r="H3" s="3">
        <v>8.8996545993899778E-2</v>
      </c>
      <c r="I3" s="3">
        <v>4.0000000000000001E-3</v>
      </c>
      <c r="J3" s="3"/>
      <c r="K3" s="3"/>
      <c r="L3" s="3">
        <v>2.1696933139025987E-10</v>
      </c>
      <c r="M3" s="6" t="s">
        <v>100</v>
      </c>
      <c r="N3" s="6" t="s">
        <v>220</v>
      </c>
    </row>
    <row r="4" spans="1:14" s="8" customFormat="1" x14ac:dyDescent="0.2">
      <c r="A4" s="7" t="str">
        <f t="shared" si="0"/>
        <v>All cancers, excl. non-melanoma skin cancer1996-20003</v>
      </c>
      <c r="B4" s="3" t="s">
        <v>119</v>
      </c>
      <c r="C4" s="3" t="s">
        <v>43</v>
      </c>
      <c r="D4" s="3">
        <v>3</v>
      </c>
      <c r="E4" s="3">
        <v>56.66048</v>
      </c>
      <c r="F4" s="3">
        <v>50.134920000000001</v>
      </c>
      <c r="G4" s="3">
        <v>63.186039999999998</v>
      </c>
      <c r="H4" s="3">
        <v>0.1680949673339005</v>
      </c>
      <c r="I4" s="3">
        <v>1E-4</v>
      </c>
      <c r="J4" s="3"/>
      <c r="K4" s="3"/>
      <c r="L4" s="3"/>
      <c r="M4" s="6" t="s">
        <v>100</v>
      </c>
      <c r="N4" s="6" t="s">
        <v>220</v>
      </c>
    </row>
    <row r="5" spans="1:14" s="8" customFormat="1" x14ac:dyDescent="0.2">
      <c r="A5" s="7" t="str">
        <f t="shared" si="0"/>
        <v>All cancers, excl. non-melanoma skin cancer2001-20051</v>
      </c>
      <c r="B5" s="3" t="s">
        <v>119</v>
      </c>
      <c r="C5" s="3" t="s">
        <v>47</v>
      </c>
      <c r="D5" s="3">
        <v>1</v>
      </c>
      <c r="E5" s="3">
        <v>75.518680000000003</v>
      </c>
      <c r="F5" s="3">
        <v>37.677936000000003</v>
      </c>
      <c r="G5" s="3">
        <v>113.35944000000001</v>
      </c>
      <c r="H5" s="3">
        <v>0.20005993955657606</v>
      </c>
      <c r="I5" s="3">
        <v>7.9000000000000008E-3</v>
      </c>
      <c r="J5" s="3"/>
      <c r="K5" s="3"/>
      <c r="L5" s="3"/>
      <c r="M5" s="6" t="s">
        <v>100</v>
      </c>
      <c r="N5" s="6" t="s">
        <v>220</v>
      </c>
    </row>
    <row r="6" spans="1:14" s="8" customFormat="1" x14ac:dyDescent="0.2">
      <c r="A6" s="7" t="str">
        <f t="shared" si="0"/>
        <v>All cancers, excl. non-melanoma skin cancer2001-20052</v>
      </c>
      <c r="B6" s="3" t="s">
        <v>119</v>
      </c>
      <c r="C6" s="3" t="s">
        <v>47</v>
      </c>
      <c r="D6" s="3">
        <v>2</v>
      </c>
      <c r="E6" s="3">
        <v>32.178835999999997</v>
      </c>
      <c r="F6" s="3">
        <v>23.071283999999999</v>
      </c>
      <c r="G6" s="3">
        <v>41.2864</v>
      </c>
      <c r="H6" s="3">
        <v>9.5796201944495674E-2</v>
      </c>
      <c r="I6" s="3">
        <v>1.5E-3</v>
      </c>
      <c r="J6" s="3"/>
      <c r="K6" s="3"/>
      <c r="L6" s="3">
        <v>2.9072071525984899E-2</v>
      </c>
      <c r="M6" s="6" t="s">
        <v>100</v>
      </c>
      <c r="N6" s="6" t="s">
        <v>220</v>
      </c>
    </row>
    <row r="7" spans="1:14" s="8" customFormat="1" x14ac:dyDescent="0.2">
      <c r="A7" s="7" t="str">
        <f t="shared" si="0"/>
        <v>All cancers, excl. non-melanoma skin cancer2001-20053</v>
      </c>
      <c r="B7" s="3" t="s">
        <v>119</v>
      </c>
      <c r="C7" s="3" t="s">
        <v>47</v>
      </c>
      <c r="D7" s="3">
        <v>3</v>
      </c>
      <c r="E7" s="3">
        <v>49.701279999999997</v>
      </c>
      <c r="F7" s="3">
        <v>26.001932</v>
      </c>
      <c r="G7" s="3">
        <v>73.400599999999997</v>
      </c>
      <c r="H7" s="3">
        <v>0.14186931905793662</v>
      </c>
      <c r="I7" s="3">
        <v>6.8999999999999999E-3</v>
      </c>
      <c r="J7" s="3"/>
      <c r="K7" s="3"/>
      <c r="L7" s="3"/>
      <c r="M7" s="6" t="s">
        <v>100</v>
      </c>
      <c r="N7" s="6" t="s">
        <v>220</v>
      </c>
    </row>
    <row r="8" spans="1:14" s="8" customFormat="1" x14ac:dyDescent="0.2">
      <c r="A8" s="7" t="str">
        <f t="shared" si="0"/>
        <v>All cancers, excl. non-melanoma skin cancer2006-20101</v>
      </c>
      <c r="B8" s="3" t="s">
        <v>119</v>
      </c>
      <c r="C8" s="3" t="s">
        <v>48</v>
      </c>
      <c r="D8" s="3">
        <v>1</v>
      </c>
      <c r="E8" s="3">
        <v>86.22936</v>
      </c>
      <c r="F8" s="3">
        <v>40.391680000000001</v>
      </c>
      <c r="G8" s="3">
        <v>132.06703999999999</v>
      </c>
      <c r="H8" s="3">
        <v>0.22457776696421161</v>
      </c>
      <c r="I8" s="3">
        <v>9.2999999999999992E-3</v>
      </c>
      <c r="J8" s="3">
        <v>0.72395088894487847</v>
      </c>
      <c r="K8" s="3">
        <v>0.85693863030754303</v>
      </c>
      <c r="L8" s="3"/>
      <c r="M8" s="6" t="s">
        <v>100</v>
      </c>
      <c r="N8" s="6" t="s">
        <v>220</v>
      </c>
    </row>
    <row r="9" spans="1:14" s="8" customFormat="1" x14ac:dyDescent="0.2">
      <c r="A9" s="7" t="str">
        <f t="shared" si="0"/>
        <v>All cancers, excl. non-melanoma skin cancer2006-20102</v>
      </c>
      <c r="B9" s="3" t="s">
        <v>119</v>
      </c>
      <c r="C9" s="3" t="s">
        <v>48</v>
      </c>
      <c r="D9" s="3">
        <v>2</v>
      </c>
      <c r="E9" s="3">
        <v>43.347639999999998</v>
      </c>
      <c r="F9" s="3">
        <v>29.350480000000001</v>
      </c>
      <c r="G9" s="3">
        <v>57.344839999999998</v>
      </c>
      <c r="H9" s="3">
        <v>0.12467930004710459</v>
      </c>
      <c r="I9" s="3">
        <v>2.2000000000000001E-3</v>
      </c>
      <c r="J9" s="3">
        <v>0.18989783041953201</v>
      </c>
      <c r="K9" s="3">
        <v>0.12956205952397037</v>
      </c>
      <c r="L9" s="3">
        <v>7.948801627817792E-2</v>
      </c>
      <c r="M9" s="6" t="s">
        <v>100</v>
      </c>
      <c r="N9" s="6" t="s">
        <v>220</v>
      </c>
    </row>
    <row r="10" spans="1:14" s="8" customFormat="1" x14ac:dyDescent="0.2">
      <c r="A10" s="7" t="str">
        <f t="shared" si="0"/>
        <v>All cancers, excl. non-melanoma skin cancer2006-20103</v>
      </c>
      <c r="B10" s="3" t="s">
        <v>119</v>
      </c>
      <c r="C10" s="3" t="s">
        <v>48</v>
      </c>
      <c r="D10" s="3">
        <v>3</v>
      </c>
      <c r="E10" s="3">
        <v>60.584919999999997</v>
      </c>
      <c r="F10" s="3">
        <v>30.04326</v>
      </c>
      <c r="G10" s="3">
        <v>91.126559999999998</v>
      </c>
      <c r="H10" s="3">
        <v>0.16752213162868751</v>
      </c>
      <c r="I10" s="3">
        <v>8.0000000000000002E-3</v>
      </c>
      <c r="J10" s="3">
        <v>0.58107881874205369</v>
      </c>
      <c r="K10" s="3">
        <v>0.80545732484728161</v>
      </c>
      <c r="L10" s="3"/>
      <c r="M10" s="6" t="s">
        <v>100</v>
      </c>
      <c r="N10" s="6" t="s">
        <v>220</v>
      </c>
    </row>
    <row r="11" spans="1:14" x14ac:dyDescent="0.2">
      <c r="A11" s="7" t="str">
        <f t="shared" si="0"/>
        <v>LowerGI - Anus1996-20001</v>
      </c>
      <c r="B11" s="3" t="s">
        <v>131</v>
      </c>
      <c r="C11" s="3" t="s">
        <v>43</v>
      </c>
      <c r="D11" s="3">
        <v>1</v>
      </c>
      <c r="E11" s="3">
        <v>0.65033839999999998</v>
      </c>
      <c r="F11" s="3">
        <v>0.26913799999999999</v>
      </c>
      <c r="G11" s="3">
        <v>1.0315392000000001</v>
      </c>
      <c r="H11" s="3">
        <v>1.0299215481453163</v>
      </c>
      <c r="I11" s="3">
        <v>1.23E-2</v>
      </c>
      <c r="J11" s="3"/>
      <c r="K11" s="3"/>
      <c r="L11" s="3"/>
      <c r="M11" s="6" t="s">
        <v>100</v>
      </c>
      <c r="N11" s="6" t="s">
        <v>179</v>
      </c>
    </row>
    <row r="12" spans="1:14" x14ac:dyDescent="0.2">
      <c r="A12" s="7" t="str">
        <f t="shared" si="0"/>
        <v>LowerGI - Anus1996-20002</v>
      </c>
      <c r="B12" s="3" t="s">
        <v>131</v>
      </c>
      <c r="C12" s="3" t="s">
        <v>43</v>
      </c>
      <c r="D12" s="3">
        <v>2</v>
      </c>
      <c r="E12" s="3">
        <v>0.56897640000000005</v>
      </c>
      <c r="F12" s="3">
        <v>0.411136</v>
      </c>
      <c r="G12" s="3">
        <v>0.72681640000000003</v>
      </c>
      <c r="H12" s="3">
        <v>0.63969219747768691</v>
      </c>
      <c r="I12" s="3">
        <v>1.4E-3</v>
      </c>
      <c r="J12" s="3"/>
      <c r="K12" s="3"/>
      <c r="L12" s="3">
        <v>0.6991174823867834</v>
      </c>
      <c r="M12" s="6" t="s">
        <v>100</v>
      </c>
      <c r="N12" s="6" t="s">
        <v>179</v>
      </c>
    </row>
    <row r="13" spans="1:14" x14ac:dyDescent="0.2">
      <c r="A13" s="7" t="str">
        <f t="shared" si="0"/>
        <v>LowerGI - Anus1996-20003</v>
      </c>
      <c r="B13" s="3" t="s">
        <v>131</v>
      </c>
      <c r="C13" s="3" t="s">
        <v>43</v>
      </c>
      <c r="D13" s="3">
        <v>3</v>
      </c>
      <c r="E13" s="3">
        <v>0.61485480000000003</v>
      </c>
      <c r="F13" s="3">
        <v>0.36000919999999997</v>
      </c>
      <c r="G13" s="3">
        <v>0.86970000000000003</v>
      </c>
      <c r="H13" s="3">
        <v>0.80996116010667152</v>
      </c>
      <c r="I13" s="3">
        <v>4.5999999999999999E-3</v>
      </c>
      <c r="J13" s="3"/>
      <c r="K13" s="3"/>
      <c r="L13" s="3"/>
      <c r="M13" s="6" t="s">
        <v>100</v>
      </c>
      <c r="N13" s="6" t="s">
        <v>179</v>
      </c>
    </row>
    <row r="14" spans="1:14" x14ac:dyDescent="0.2">
      <c r="A14" s="7" t="str">
        <f t="shared" si="0"/>
        <v>LowerGI - Anus2001-20051</v>
      </c>
      <c r="B14" s="3" t="s">
        <v>131</v>
      </c>
      <c r="C14" s="3" t="s">
        <v>47</v>
      </c>
      <c r="D14" s="3">
        <v>1</v>
      </c>
      <c r="E14" s="3">
        <v>0.86496240000000002</v>
      </c>
      <c r="F14" s="3">
        <v>0.6862104</v>
      </c>
      <c r="G14" s="3">
        <v>1.0437148000000001</v>
      </c>
      <c r="H14" s="3">
        <v>1.426700449322964</v>
      </c>
      <c r="I14" s="3">
        <v>5.9999999999999995E-4</v>
      </c>
      <c r="J14" s="3"/>
      <c r="K14" s="3"/>
      <c r="L14" s="3"/>
      <c r="M14" s="6" t="s">
        <v>100</v>
      </c>
      <c r="N14" s="6" t="s">
        <v>179</v>
      </c>
    </row>
    <row r="15" spans="1:14" x14ac:dyDescent="0.2">
      <c r="A15" s="7" t="str">
        <f t="shared" si="0"/>
        <v>LowerGI - Anus2001-20052</v>
      </c>
      <c r="B15" s="3" t="s">
        <v>131</v>
      </c>
      <c r="C15" s="3" t="s">
        <v>47</v>
      </c>
      <c r="D15" s="3">
        <v>2</v>
      </c>
      <c r="E15" s="3">
        <v>0.59352360000000004</v>
      </c>
      <c r="F15" s="3">
        <v>3.4227600000000025E-2</v>
      </c>
      <c r="G15" s="3">
        <v>1.1528191999999999</v>
      </c>
      <c r="H15" s="3">
        <v>0.61067916552543999</v>
      </c>
      <c r="I15" s="3">
        <v>4.3200000000000002E-2</v>
      </c>
      <c r="J15" s="3"/>
      <c r="K15" s="3"/>
      <c r="L15" s="3">
        <v>0.36489316396213267</v>
      </c>
      <c r="M15" s="6" t="s">
        <v>100</v>
      </c>
      <c r="N15" s="6" t="s">
        <v>179</v>
      </c>
    </row>
    <row r="16" spans="1:14" x14ac:dyDescent="0.2">
      <c r="A16" s="7" t="str">
        <f t="shared" si="0"/>
        <v>LowerGI - Anus2001-20053</v>
      </c>
      <c r="B16" s="3" t="s">
        <v>131</v>
      </c>
      <c r="C16" s="3" t="s">
        <v>47</v>
      </c>
      <c r="D16" s="3">
        <v>3</v>
      </c>
      <c r="E16" s="3">
        <v>0.72116480000000005</v>
      </c>
      <c r="F16" s="3">
        <v>0.40337240000000002</v>
      </c>
      <c r="G16" s="3">
        <v>1.0389572</v>
      </c>
      <c r="H16" s="3">
        <v>0.89882715527760193</v>
      </c>
      <c r="I16" s="3">
        <v>5.4999999999999997E-3</v>
      </c>
      <c r="J16" s="3"/>
      <c r="K16" s="3"/>
      <c r="L16" s="3"/>
      <c r="M16" s="6" t="s">
        <v>100</v>
      </c>
      <c r="N16" s="6" t="s">
        <v>179</v>
      </c>
    </row>
    <row r="17" spans="1:14" x14ac:dyDescent="0.2">
      <c r="A17" s="7" t="str">
        <f t="shared" si="0"/>
        <v>LowerGI - Anus2006-20101</v>
      </c>
      <c r="B17" s="3" t="s">
        <v>131</v>
      </c>
      <c r="C17" s="3" t="s">
        <v>48</v>
      </c>
      <c r="D17" s="3">
        <v>1</v>
      </c>
      <c r="E17" s="3">
        <v>0.64781440000000001</v>
      </c>
      <c r="F17" s="3">
        <v>0.29026679999999999</v>
      </c>
      <c r="G17" s="3">
        <v>1.0053616000000001</v>
      </c>
      <c r="H17" s="3">
        <v>0.79978300905063127</v>
      </c>
      <c r="I17" s="3">
        <v>1.04E-2</v>
      </c>
      <c r="J17" s="3">
        <v>0.28700464246134327</v>
      </c>
      <c r="K17" s="3">
        <v>0.99244777028714992</v>
      </c>
      <c r="L17" s="3"/>
      <c r="M17" s="6" t="s">
        <v>100</v>
      </c>
      <c r="N17" s="6" t="s">
        <v>179</v>
      </c>
    </row>
    <row r="18" spans="1:14" x14ac:dyDescent="0.2">
      <c r="A18" s="7" t="str">
        <f t="shared" si="0"/>
        <v>LowerGI - Anus2006-20102</v>
      </c>
      <c r="B18" s="3" t="s">
        <v>131</v>
      </c>
      <c r="C18" s="3" t="s">
        <v>48</v>
      </c>
      <c r="D18" s="3">
        <v>2</v>
      </c>
      <c r="E18" s="3">
        <v>0.64876199999999995</v>
      </c>
      <c r="F18" s="3">
        <v>0.3673864</v>
      </c>
      <c r="G18" s="3">
        <v>0.93013760000000001</v>
      </c>
      <c r="H18" s="3">
        <v>0.52902273063639338</v>
      </c>
      <c r="I18" s="3">
        <v>5.1999999999999998E-3</v>
      </c>
      <c r="J18" s="3">
        <v>0.86270879296319025</v>
      </c>
      <c r="K18" s="3">
        <v>0.62787983691326565</v>
      </c>
      <c r="L18" s="3">
        <v>0.99674297060291916</v>
      </c>
      <c r="M18" s="6" t="s">
        <v>100</v>
      </c>
      <c r="N18" s="6" t="s">
        <v>179</v>
      </c>
    </row>
    <row r="19" spans="1:14" x14ac:dyDescent="0.2">
      <c r="A19" s="7" t="str">
        <f t="shared" si="0"/>
        <v>LowerGI - Anus2006-20103</v>
      </c>
      <c r="B19" s="3" t="s">
        <v>131</v>
      </c>
      <c r="C19" s="3" t="s">
        <v>48</v>
      </c>
      <c r="D19" s="3">
        <v>3</v>
      </c>
      <c r="E19" s="3">
        <v>0.65481040000000001</v>
      </c>
      <c r="F19" s="3">
        <v>0.37627119999999997</v>
      </c>
      <c r="G19" s="3">
        <v>0.93334919999999999</v>
      </c>
      <c r="H19" s="3">
        <v>0.63924553823853747</v>
      </c>
      <c r="I19" s="3">
        <v>4.8999999999999998E-3</v>
      </c>
      <c r="J19" s="3">
        <v>0.75826390193441973</v>
      </c>
      <c r="K19" s="3">
        <v>0.83567089969315522</v>
      </c>
      <c r="L19" s="3"/>
      <c r="M19" s="6" t="s">
        <v>100</v>
      </c>
      <c r="N19" s="6" t="s">
        <v>179</v>
      </c>
    </row>
    <row r="20" spans="1:14" x14ac:dyDescent="0.2">
      <c r="A20" s="7" t="str">
        <f t="shared" si="0"/>
        <v>Urology - Bladder1996-20001</v>
      </c>
      <c r="B20" s="3" t="s">
        <v>143</v>
      </c>
      <c r="C20" s="3" t="s">
        <v>43</v>
      </c>
      <c r="D20" s="3">
        <v>1</v>
      </c>
      <c r="E20" s="3">
        <v>4.6370399999999998</v>
      </c>
      <c r="F20" s="3">
        <v>0.62372919999999965</v>
      </c>
      <c r="G20" s="3">
        <v>8.6503479999999993</v>
      </c>
      <c r="H20" s="3">
        <v>0.18987103867201977</v>
      </c>
      <c r="I20" s="3">
        <v>3.4799999999999998E-2</v>
      </c>
      <c r="J20" s="3"/>
      <c r="K20" s="3"/>
      <c r="L20" s="3"/>
      <c r="M20" s="6" t="s">
        <v>100</v>
      </c>
      <c r="N20" s="6" t="s">
        <v>192</v>
      </c>
    </row>
    <row r="21" spans="1:14" x14ac:dyDescent="0.2">
      <c r="A21" s="7" t="str">
        <f t="shared" si="0"/>
        <v>Urology - Bladder1996-20002</v>
      </c>
      <c r="B21" s="3" t="s">
        <v>143</v>
      </c>
      <c r="C21" s="3" t="s">
        <v>43</v>
      </c>
      <c r="D21" s="3">
        <v>2</v>
      </c>
      <c r="E21" s="3">
        <v>2.3132647999999998</v>
      </c>
      <c r="F21" s="3">
        <v>1.5348284000000001</v>
      </c>
      <c r="G21" s="3">
        <v>3.0917015999999999</v>
      </c>
      <c r="H21" s="3">
        <v>0.36086583034208813</v>
      </c>
      <c r="I21" s="3">
        <v>2.5000000000000001E-3</v>
      </c>
      <c r="J21" s="3"/>
      <c r="K21" s="3"/>
      <c r="L21" s="3">
        <v>0.26523227012309913</v>
      </c>
      <c r="M21" s="6" t="s">
        <v>100</v>
      </c>
      <c r="N21" s="6" t="s">
        <v>192</v>
      </c>
    </row>
    <row r="22" spans="1:14" x14ac:dyDescent="0.2">
      <c r="A22" s="7" t="str">
        <f t="shared" si="0"/>
        <v>Urology - Bladder1996-20003</v>
      </c>
      <c r="B22" s="3" t="s">
        <v>143</v>
      </c>
      <c r="C22" s="3" t="s">
        <v>43</v>
      </c>
      <c r="D22" s="3">
        <v>3</v>
      </c>
      <c r="E22" s="3">
        <v>3.1066568000000001</v>
      </c>
      <c r="F22" s="3">
        <v>1.194758</v>
      </c>
      <c r="G22" s="3">
        <v>5.0185560000000002</v>
      </c>
      <c r="H22" s="3">
        <v>0.21843370415009841</v>
      </c>
      <c r="I22" s="3">
        <v>1.4E-2</v>
      </c>
      <c r="J22" s="3"/>
      <c r="K22" s="3"/>
      <c r="L22" s="3"/>
      <c r="M22" s="6" t="s">
        <v>100</v>
      </c>
      <c r="N22" s="6" t="s">
        <v>192</v>
      </c>
    </row>
    <row r="23" spans="1:14" x14ac:dyDescent="0.2">
      <c r="A23" s="7" t="str">
        <f t="shared" si="0"/>
        <v>Urology - Bladder2001-20051</v>
      </c>
      <c r="B23" s="3" t="s">
        <v>143</v>
      </c>
      <c r="C23" s="3" t="s">
        <v>47</v>
      </c>
      <c r="D23" s="3">
        <v>1</v>
      </c>
      <c r="E23" s="3">
        <v>4.0951760000000004</v>
      </c>
      <c r="F23" s="3">
        <v>2.1042239999999999</v>
      </c>
      <c r="G23" s="3">
        <v>6.0861280000000004</v>
      </c>
      <c r="H23" s="3">
        <v>0.21940303081411261</v>
      </c>
      <c r="I23" s="3">
        <v>7.1999999999999998E-3</v>
      </c>
      <c r="J23" s="3"/>
      <c r="K23" s="3"/>
      <c r="L23" s="3"/>
      <c r="M23" s="6" t="s">
        <v>100</v>
      </c>
      <c r="N23" s="6" t="s">
        <v>192</v>
      </c>
    </row>
    <row r="24" spans="1:14" x14ac:dyDescent="0.2">
      <c r="A24" s="7" t="str">
        <f t="shared" si="0"/>
        <v>Urology - Bladder2001-20052</v>
      </c>
      <c r="B24" s="3" t="s">
        <v>143</v>
      </c>
      <c r="C24" s="3" t="s">
        <v>47</v>
      </c>
      <c r="D24" s="3">
        <v>2</v>
      </c>
      <c r="E24" s="3">
        <v>1.8787959999999999</v>
      </c>
      <c r="F24" s="3">
        <v>0.95729759999999997</v>
      </c>
      <c r="G24" s="3">
        <v>2.8002943999999999</v>
      </c>
      <c r="H24" s="3">
        <v>0.37716951224016837</v>
      </c>
      <c r="I24" s="3">
        <v>7.4000000000000003E-3</v>
      </c>
      <c r="J24" s="3"/>
      <c r="K24" s="3"/>
      <c r="L24" s="3">
        <v>4.7690745765128995E-2</v>
      </c>
      <c r="M24" s="6" t="s">
        <v>100</v>
      </c>
      <c r="N24" s="6" t="s">
        <v>192</v>
      </c>
    </row>
    <row r="25" spans="1:14" x14ac:dyDescent="0.2">
      <c r="A25" s="7" t="str">
        <f t="shared" si="0"/>
        <v>Urology - Bladder2001-20053</v>
      </c>
      <c r="B25" s="3" t="s">
        <v>143</v>
      </c>
      <c r="C25" s="3" t="s">
        <v>47</v>
      </c>
      <c r="D25" s="3">
        <v>3</v>
      </c>
      <c r="E25" s="3">
        <v>2.6339928000000001</v>
      </c>
      <c r="F25" s="3">
        <v>1.3492412</v>
      </c>
      <c r="G25" s="3">
        <v>3.9187447999999998</v>
      </c>
      <c r="H25" s="3">
        <v>0.23897662851177526</v>
      </c>
      <c r="I25" s="3">
        <v>7.3000000000000001E-3</v>
      </c>
      <c r="J25" s="3"/>
      <c r="K25" s="3"/>
      <c r="L25" s="3"/>
      <c r="M25" s="6" t="s">
        <v>100</v>
      </c>
      <c r="N25" s="6" t="s">
        <v>192</v>
      </c>
    </row>
    <row r="26" spans="1:14" x14ac:dyDescent="0.2">
      <c r="A26" s="7" t="str">
        <f t="shared" si="0"/>
        <v>Urology - Bladder2006-20101</v>
      </c>
      <c r="B26" s="3" t="s">
        <v>143</v>
      </c>
      <c r="C26" s="3" t="s">
        <v>48</v>
      </c>
      <c r="D26" s="3">
        <v>1</v>
      </c>
      <c r="E26" s="3">
        <v>4.6267360000000002</v>
      </c>
      <c r="F26" s="3">
        <v>3.8410612</v>
      </c>
      <c r="G26" s="3">
        <v>5.4124119999999998</v>
      </c>
      <c r="H26" s="3">
        <v>0.27014338326395737</v>
      </c>
      <c r="I26" s="3">
        <v>2.9999999999999997E-4</v>
      </c>
      <c r="J26" s="3">
        <v>0.6264244066297584</v>
      </c>
      <c r="K26" s="3">
        <v>0.99605968622245444</v>
      </c>
      <c r="L26" s="3"/>
      <c r="M26" s="6" t="s">
        <v>100</v>
      </c>
      <c r="N26" s="6" t="s">
        <v>192</v>
      </c>
    </row>
    <row r="27" spans="1:14" x14ac:dyDescent="0.2">
      <c r="A27" s="7" t="str">
        <f t="shared" si="0"/>
        <v>Urology - Bladder2006-20102</v>
      </c>
      <c r="B27" s="3" t="s">
        <v>143</v>
      </c>
      <c r="C27" s="3" t="s">
        <v>48</v>
      </c>
      <c r="D27" s="3">
        <v>2</v>
      </c>
      <c r="E27" s="3">
        <v>1.9537363999999999</v>
      </c>
      <c r="F27" s="3">
        <v>1.3742416</v>
      </c>
      <c r="G27" s="3">
        <v>2.5332311999999999</v>
      </c>
      <c r="H27" s="3">
        <v>0.42163926242365085</v>
      </c>
      <c r="I27" s="3">
        <v>1.6999999999999999E-3</v>
      </c>
      <c r="J27" s="3">
        <v>0.89266495147981773</v>
      </c>
      <c r="K27" s="3">
        <v>0.46775831159612258</v>
      </c>
      <c r="L27" s="3">
        <v>8.030780040968466E-8</v>
      </c>
      <c r="M27" s="6" t="s">
        <v>100</v>
      </c>
      <c r="N27" s="6" t="s">
        <v>192</v>
      </c>
    </row>
    <row r="28" spans="1:14" x14ac:dyDescent="0.2">
      <c r="A28" s="7" t="str">
        <f t="shared" si="0"/>
        <v>Urology - Bladder2006-20103</v>
      </c>
      <c r="B28" s="3" t="s">
        <v>143</v>
      </c>
      <c r="C28" s="3" t="s">
        <v>48</v>
      </c>
      <c r="D28" s="3">
        <v>3</v>
      </c>
      <c r="E28" s="3">
        <v>2.9037975999999999</v>
      </c>
      <c r="F28" s="3">
        <v>2.1155759999999999</v>
      </c>
      <c r="G28" s="3">
        <v>3.6920191999999998</v>
      </c>
      <c r="H28" s="3">
        <v>0.28221051623497079</v>
      </c>
      <c r="I28" s="3">
        <v>1.2999999999999999E-3</v>
      </c>
      <c r="J28" s="3">
        <v>0.72570599252001999</v>
      </c>
      <c r="K28" s="3">
        <v>0.84753509158071827</v>
      </c>
      <c r="L28" s="3"/>
      <c r="M28" s="6" t="s">
        <v>100</v>
      </c>
      <c r="N28" s="6" t="s">
        <v>192</v>
      </c>
    </row>
    <row r="29" spans="1:14" x14ac:dyDescent="0.2">
      <c r="A29" s="7" t="str">
        <f t="shared" si="0"/>
        <v>Breast - Breast1996-20001</v>
      </c>
      <c r="B29" s="3" t="s">
        <v>134</v>
      </c>
      <c r="C29" s="3" t="s">
        <v>43</v>
      </c>
      <c r="D29" s="3">
        <v>1</v>
      </c>
      <c r="E29" s="3">
        <v>-2.9154800000000002E-2</v>
      </c>
      <c r="F29" s="3">
        <v>-0.24132519999999999</v>
      </c>
      <c r="G29" s="3">
        <v>0.1830156</v>
      </c>
      <c r="H29" s="3">
        <v>-3.3325057734872689E-2</v>
      </c>
      <c r="I29" s="3">
        <v>0.6915</v>
      </c>
      <c r="J29" s="3"/>
      <c r="K29" s="3"/>
      <c r="L29" s="3"/>
      <c r="M29" s="6" t="s">
        <v>100</v>
      </c>
      <c r="N29" s="6" t="s">
        <v>3</v>
      </c>
    </row>
    <row r="30" spans="1:14" x14ac:dyDescent="0.2">
      <c r="A30" s="7" t="str">
        <f t="shared" si="0"/>
        <v>Breast - Breast1996-20002</v>
      </c>
      <c r="B30" s="3" t="s">
        <v>134</v>
      </c>
      <c r="C30" s="3" t="s">
        <v>43</v>
      </c>
      <c r="D30" s="3">
        <v>2</v>
      </c>
      <c r="E30" s="3">
        <v>-26.28032</v>
      </c>
      <c r="F30" s="3">
        <v>-39.187795999999999</v>
      </c>
      <c r="G30" s="3">
        <v>-13.37284</v>
      </c>
      <c r="H30" s="3">
        <v>-0.20558463710059727</v>
      </c>
      <c r="I30" s="3">
        <v>7.4999999999999997E-3</v>
      </c>
      <c r="J30" s="3"/>
      <c r="K30" s="3"/>
      <c r="L30" s="3">
        <v>6.7281326089130289E-5</v>
      </c>
      <c r="M30" s="6" t="s">
        <v>100</v>
      </c>
      <c r="N30" s="6" t="s">
        <v>3</v>
      </c>
    </row>
    <row r="31" spans="1:14" x14ac:dyDescent="0.2">
      <c r="A31" s="7" t="str">
        <f t="shared" si="0"/>
        <v>Breast - Breast1996-20003</v>
      </c>
      <c r="B31" s="3" t="s">
        <v>134</v>
      </c>
      <c r="C31" s="3" t="s">
        <v>43</v>
      </c>
      <c r="D31" s="3">
        <v>3</v>
      </c>
      <c r="E31" s="3">
        <v>-12.616876</v>
      </c>
      <c r="F31" s="3">
        <v>-20.429791999999999</v>
      </c>
      <c r="G31" s="3">
        <v>-4.80396</v>
      </c>
      <c r="H31" s="3">
        <v>-0.18754095391695771</v>
      </c>
      <c r="I31" s="3">
        <v>1.43E-2</v>
      </c>
      <c r="J31" s="3"/>
      <c r="K31" s="3"/>
      <c r="L31" s="3"/>
      <c r="M31" s="6" t="s">
        <v>100</v>
      </c>
      <c r="N31" s="6" t="s">
        <v>3</v>
      </c>
    </row>
    <row r="32" spans="1:14" x14ac:dyDescent="0.2">
      <c r="A32" s="7" t="str">
        <f t="shared" si="0"/>
        <v>Breast - Breast2001-20051</v>
      </c>
      <c r="B32" s="3" t="s">
        <v>134</v>
      </c>
      <c r="C32" s="3" t="s">
        <v>47</v>
      </c>
      <c r="D32" s="3">
        <v>1</v>
      </c>
      <c r="E32" s="3">
        <v>3.9334800000000003E-2</v>
      </c>
      <c r="F32" s="3">
        <v>-0.16651879999999999</v>
      </c>
      <c r="G32" s="3">
        <v>0.2451884</v>
      </c>
      <c r="H32" s="3">
        <v>4.4882429914134749E-2</v>
      </c>
      <c r="I32" s="3">
        <v>0.58609999999999995</v>
      </c>
      <c r="J32" s="3"/>
      <c r="K32" s="3"/>
      <c r="L32" s="3"/>
      <c r="M32" s="6" t="s">
        <v>100</v>
      </c>
      <c r="N32" s="6" t="s">
        <v>3</v>
      </c>
    </row>
    <row r="33" spans="1:14" x14ac:dyDescent="0.2">
      <c r="A33" s="7" t="str">
        <f t="shared" si="0"/>
        <v>Breast - Breast2001-20052</v>
      </c>
      <c r="B33" s="3" t="s">
        <v>134</v>
      </c>
      <c r="C33" s="3" t="s">
        <v>47</v>
      </c>
      <c r="D33" s="3">
        <v>2</v>
      </c>
      <c r="E33" s="3">
        <v>-22.129795999999999</v>
      </c>
      <c r="F33" s="3">
        <v>-33.339267999999997</v>
      </c>
      <c r="G33" s="3">
        <v>-10.920324000000001</v>
      </c>
      <c r="H33" s="3">
        <v>-0.16677710507712395</v>
      </c>
      <c r="I33" s="3">
        <v>8.0999999999999996E-3</v>
      </c>
      <c r="J33" s="3"/>
      <c r="K33" s="3"/>
      <c r="L33" s="3">
        <v>1.0633338866350428E-4</v>
      </c>
      <c r="M33" s="6" t="s">
        <v>100</v>
      </c>
      <c r="N33" s="6" t="s">
        <v>3</v>
      </c>
    </row>
    <row r="34" spans="1:14" x14ac:dyDescent="0.2">
      <c r="A34" s="7" t="str">
        <f t="shared" si="0"/>
        <v>Breast - Breast2001-20053</v>
      </c>
      <c r="B34" s="3" t="s">
        <v>134</v>
      </c>
      <c r="C34" s="3" t="s">
        <v>47</v>
      </c>
      <c r="D34" s="3">
        <v>3</v>
      </c>
      <c r="E34" s="3">
        <v>-10.358264</v>
      </c>
      <c r="F34" s="3">
        <v>-16.974916</v>
      </c>
      <c r="G34" s="3">
        <v>-3.7416111999999995</v>
      </c>
      <c r="H34" s="3">
        <v>-0.14920605617679467</v>
      </c>
      <c r="I34" s="3">
        <v>1.55E-2</v>
      </c>
      <c r="J34" s="3"/>
      <c r="K34" s="3"/>
      <c r="L34" s="3"/>
      <c r="M34" s="6" t="s">
        <v>100</v>
      </c>
      <c r="N34" s="6" t="s">
        <v>3</v>
      </c>
    </row>
    <row r="35" spans="1:14" x14ac:dyDescent="0.2">
      <c r="A35" s="7" t="str">
        <f t="shared" si="0"/>
        <v>Breast - Breast2006-20101</v>
      </c>
      <c r="B35" s="3" t="s">
        <v>134</v>
      </c>
      <c r="C35" s="3" t="s">
        <v>48</v>
      </c>
      <c r="D35" s="3">
        <v>1</v>
      </c>
      <c r="E35" s="3">
        <v>0.21548320000000001</v>
      </c>
      <c r="F35" s="3">
        <v>-5.2021599999999973E-2</v>
      </c>
      <c r="G35" s="3">
        <v>0.48298799999999997</v>
      </c>
      <c r="H35" s="3">
        <v>0.25999527507714199</v>
      </c>
      <c r="I35" s="3">
        <v>8.3000000000000004E-2</v>
      </c>
      <c r="J35" s="3">
        <v>0.30638416810288627</v>
      </c>
      <c r="K35" s="3">
        <v>0.16021297913883736</v>
      </c>
      <c r="L35" s="3"/>
      <c r="M35" s="6" t="s">
        <v>100</v>
      </c>
      <c r="N35" s="6" t="s">
        <v>3</v>
      </c>
    </row>
    <row r="36" spans="1:14" x14ac:dyDescent="0.2">
      <c r="A36" s="7" t="str">
        <f t="shared" si="0"/>
        <v>Breast - Breast2006-20102</v>
      </c>
      <c r="B36" s="3" t="s">
        <v>134</v>
      </c>
      <c r="C36" s="3" t="s">
        <v>48</v>
      </c>
      <c r="D36" s="3">
        <v>2</v>
      </c>
      <c r="E36" s="3">
        <v>-18.264507999999999</v>
      </c>
      <c r="F36" s="3">
        <v>-26.452400000000001</v>
      </c>
      <c r="G36" s="3">
        <v>-10.076616</v>
      </c>
      <c r="H36" s="3">
        <v>-0.13669558087468561</v>
      </c>
      <c r="I36" s="3">
        <v>5.7999999999999996E-3</v>
      </c>
      <c r="J36" s="3">
        <v>0.58522892283760242</v>
      </c>
      <c r="K36" s="3">
        <v>0.3040247775006335</v>
      </c>
      <c r="L36" s="3">
        <v>9.808995656168662E-6</v>
      </c>
      <c r="M36" s="6" t="s">
        <v>100</v>
      </c>
      <c r="N36" s="6" t="s">
        <v>3</v>
      </c>
    </row>
    <row r="37" spans="1:14" x14ac:dyDescent="0.2">
      <c r="A37" s="7" t="str">
        <f t="shared" si="0"/>
        <v>Breast - Breast2006-20103</v>
      </c>
      <c r="B37" s="3" t="s">
        <v>134</v>
      </c>
      <c r="C37" s="3" t="s">
        <v>48</v>
      </c>
      <c r="D37" s="3">
        <v>3</v>
      </c>
      <c r="E37" s="3">
        <v>-8.4167240000000003</v>
      </c>
      <c r="F37" s="3">
        <v>-13.194156</v>
      </c>
      <c r="G37" s="3">
        <v>-3.6392948000000001</v>
      </c>
      <c r="H37" s="3">
        <v>-0.12089624617414466</v>
      </c>
      <c r="I37" s="3">
        <v>1.12E-2</v>
      </c>
      <c r="J37" s="3">
        <v>0.64101073969226086</v>
      </c>
      <c r="K37" s="3">
        <v>0.36868608754958232</v>
      </c>
      <c r="L37" s="3"/>
      <c r="M37" s="6" t="s">
        <v>100</v>
      </c>
      <c r="N37" s="6" t="s">
        <v>3</v>
      </c>
    </row>
    <row r="38" spans="1:14" x14ac:dyDescent="0.2">
      <c r="A38" s="7" t="str">
        <f t="shared" si="0"/>
        <v>CUP - Cancer of Unknown Primary1996-20001</v>
      </c>
      <c r="B38" s="3" t="s">
        <v>146</v>
      </c>
      <c r="C38" s="3" t="s">
        <v>43</v>
      </c>
      <c r="D38" s="3">
        <v>1</v>
      </c>
      <c r="E38" s="3">
        <v>10.26742</v>
      </c>
      <c r="F38" s="3">
        <v>8.0506480000000007</v>
      </c>
      <c r="G38" s="3">
        <v>12.484196000000001</v>
      </c>
      <c r="H38" s="3">
        <v>0.62279234543271444</v>
      </c>
      <c r="I38" s="3">
        <v>6.9999999999999999E-4</v>
      </c>
      <c r="J38" s="3"/>
      <c r="K38" s="3"/>
      <c r="L38" s="3"/>
      <c r="M38" s="6" t="s">
        <v>100</v>
      </c>
      <c r="N38" s="6" t="s">
        <v>203</v>
      </c>
    </row>
    <row r="39" spans="1:14" x14ac:dyDescent="0.2">
      <c r="A39" s="7" t="str">
        <f t="shared" si="0"/>
        <v>CUP - Cancer of Unknown Primary1996-20002</v>
      </c>
      <c r="B39" s="3" t="s">
        <v>146</v>
      </c>
      <c r="C39" s="3" t="s">
        <v>43</v>
      </c>
      <c r="D39" s="3">
        <v>2</v>
      </c>
      <c r="E39" s="3">
        <v>6.5866800000000003</v>
      </c>
      <c r="F39" s="3">
        <v>5.5564039999999997</v>
      </c>
      <c r="G39" s="3">
        <v>7.6169560000000001</v>
      </c>
      <c r="H39" s="3">
        <v>0.50208673022522965</v>
      </c>
      <c r="I39" s="3">
        <v>2.9999999999999997E-4</v>
      </c>
      <c r="J39" s="3"/>
      <c r="K39" s="3"/>
      <c r="L39" s="3">
        <v>3.1651578787439405E-3</v>
      </c>
      <c r="M39" s="6" t="s">
        <v>100</v>
      </c>
      <c r="N39" s="6" t="s">
        <v>203</v>
      </c>
    </row>
    <row r="40" spans="1:14" x14ac:dyDescent="0.2">
      <c r="A40" s="7" t="str">
        <f t="shared" si="0"/>
        <v>CUP - Cancer of Unknown Primary1996-20003</v>
      </c>
      <c r="B40" s="3" t="s">
        <v>146</v>
      </c>
      <c r="C40" s="3" t="s">
        <v>43</v>
      </c>
      <c r="D40" s="3">
        <v>3</v>
      </c>
      <c r="E40" s="3">
        <v>8.1741159999999997</v>
      </c>
      <c r="F40" s="3">
        <v>7.6577039999999998</v>
      </c>
      <c r="G40" s="3">
        <v>8.6905280000000005</v>
      </c>
      <c r="H40" s="3">
        <v>0.56390873859185831</v>
      </c>
      <c r="I40" s="3">
        <v>1.0000000000000001E-5</v>
      </c>
      <c r="J40" s="3"/>
      <c r="K40" s="3"/>
      <c r="L40" s="3"/>
      <c r="M40" s="6" t="s">
        <v>100</v>
      </c>
      <c r="N40" s="6" t="s">
        <v>203</v>
      </c>
    </row>
    <row r="41" spans="1:14" x14ac:dyDescent="0.2">
      <c r="A41" s="7" t="str">
        <f t="shared" si="0"/>
        <v>CUP - Cancer of Unknown Primary2001-20051</v>
      </c>
      <c r="B41" s="3" t="s">
        <v>146</v>
      </c>
      <c r="C41" s="3" t="s">
        <v>47</v>
      </c>
      <c r="D41" s="3">
        <v>1</v>
      </c>
      <c r="E41" s="3">
        <v>8.4344400000000004</v>
      </c>
      <c r="F41" s="3">
        <v>5.0012480000000004</v>
      </c>
      <c r="G41" s="3">
        <v>11.867632</v>
      </c>
      <c r="H41" s="3">
        <v>0.66940637529881242</v>
      </c>
      <c r="I41" s="3">
        <v>4.4000000000000003E-3</v>
      </c>
      <c r="J41" s="3"/>
      <c r="K41" s="3"/>
      <c r="L41" s="3"/>
      <c r="M41" s="6" t="s">
        <v>100</v>
      </c>
      <c r="N41" s="6" t="s">
        <v>203</v>
      </c>
    </row>
    <row r="42" spans="1:14" x14ac:dyDescent="0.2">
      <c r="A42" s="7" t="str">
        <f t="shared" si="0"/>
        <v>CUP - Cancer of Unknown Primary2001-20052</v>
      </c>
      <c r="B42" s="3" t="s">
        <v>146</v>
      </c>
      <c r="C42" s="3" t="s">
        <v>47</v>
      </c>
      <c r="D42" s="3">
        <v>2</v>
      </c>
      <c r="E42" s="3">
        <v>6.3962079999999997</v>
      </c>
      <c r="F42" s="3">
        <v>4.8920719999999998</v>
      </c>
      <c r="G42" s="3">
        <v>7.9003480000000001</v>
      </c>
      <c r="H42" s="3">
        <v>0.59348560315327681</v>
      </c>
      <c r="I42" s="3">
        <v>8.9999999999999998E-4</v>
      </c>
      <c r="J42" s="3"/>
      <c r="K42" s="3"/>
      <c r="L42" s="3">
        <v>0.28650554739638934</v>
      </c>
      <c r="M42" s="6" t="s">
        <v>100</v>
      </c>
      <c r="N42" s="6" t="s">
        <v>203</v>
      </c>
    </row>
    <row r="43" spans="1:14" x14ac:dyDescent="0.2">
      <c r="A43" s="7" t="str">
        <f t="shared" si="0"/>
        <v>CUP - Cancer of Unknown Primary2001-20053</v>
      </c>
      <c r="B43" s="3" t="s">
        <v>146</v>
      </c>
      <c r="C43" s="3" t="s">
        <v>47</v>
      </c>
      <c r="D43" s="3">
        <v>3</v>
      </c>
      <c r="E43" s="3">
        <v>7.2415719999999997</v>
      </c>
      <c r="F43" s="3">
        <v>4.8924839999999996</v>
      </c>
      <c r="G43" s="3">
        <v>9.5906599999999997</v>
      </c>
      <c r="H43" s="3">
        <v>0.62706371965668273</v>
      </c>
      <c r="I43" s="3">
        <v>2.3E-3</v>
      </c>
      <c r="J43" s="3"/>
      <c r="K43" s="3"/>
      <c r="L43" s="3"/>
      <c r="M43" s="6" t="s">
        <v>100</v>
      </c>
      <c r="N43" s="6" t="s">
        <v>203</v>
      </c>
    </row>
    <row r="44" spans="1:14" x14ac:dyDescent="0.2">
      <c r="A44" s="7" t="str">
        <f t="shared" si="0"/>
        <v>CUP - Cancer of Unknown Primary2006-20101</v>
      </c>
      <c r="B44" s="3" t="s">
        <v>146</v>
      </c>
      <c r="C44" s="3" t="s">
        <v>48</v>
      </c>
      <c r="D44" s="3">
        <v>1</v>
      </c>
      <c r="E44" s="3">
        <v>6.0303560000000003</v>
      </c>
      <c r="F44" s="3">
        <v>3.0384676000000002</v>
      </c>
      <c r="G44" s="3">
        <v>9.0222479999999994</v>
      </c>
      <c r="H44" s="3">
        <v>0.61385097901415253</v>
      </c>
      <c r="I44" s="3">
        <v>7.7000000000000002E-3</v>
      </c>
      <c r="J44" s="3">
        <v>0.30080269827438344</v>
      </c>
      <c r="K44" s="3">
        <v>2.5730788450934128E-2</v>
      </c>
      <c r="L44" s="3"/>
      <c r="M44" s="6" t="s">
        <v>100</v>
      </c>
      <c r="N44" s="6" t="s">
        <v>203</v>
      </c>
    </row>
    <row r="45" spans="1:14" x14ac:dyDescent="0.2">
      <c r="A45" s="7" t="str">
        <f t="shared" si="0"/>
        <v>CUP - Cancer of Unknown Primary2006-20102</v>
      </c>
      <c r="B45" s="3" t="s">
        <v>146</v>
      </c>
      <c r="C45" s="3" t="s">
        <v>48</v>
      </c>
      <c r="D45" s="3">
        <v>2</v>
      </c>
      <c r="E45" s="3">
        <v>4.9290599999999998</v>
      </c>
      <c r="F45" s="3">
        <v>2.5439992</v>
      </c>
      <c r="G45" s="3">
        <v>7.31412</v>
      </c>
      <c r="H45" s="3">
        <v>0.56477749424029067</v>
      </c>
      <c r="I45" s="3">
        <v>7.1999999999999998E-3</v>
      </c>
      <c r="J45" s="3">
        <v>0.30781692045776365</v>
      </c>
      <c r="K45" s="3">
        <v>0.21111065592447886</v>
      </c>
      <c r="L45" s="3">
        <v>0.57265530618113258</v>
      </c>
      <c r="M45" s="6" t="s">
        <v>100</v>
      </c>
      <c r="N45" s="6" t="s">
        <v>203</v>
      </c>
    </row>
    <row r="46" spans="1:14" x14ac:dyDescent="0.2">
      <c r="A46" s="7" t="str">
        <f t="shared" si="0"/>
        <v>CUP - Cancer of Unknown Primary2006-20103</v>
      </c>
      <c r="B46" s="3" t="s">
        <v>146</v>
      </c>
      <c r="C46" s="3" t="s">
        <v>48</v>
      </c>
      <c r="D46" s="3">
        <v>3</v>
      </c>
      <c r="E46" s="3">
        <v>5.3927399999999999</v>
      </c>
      <c r="F46" s="3">
        <v>2.7774299999999998</v>
      </c>
      <c r="G46" s="3">
        <v>8.0080519999999993</v>
      </c>
      <c r="H46" s="3">
        <v>0.58544157102618211</v>
      </c>
      <c r="I46" s="3">
        <v>7.1999999999999998E-3</v>
      </c>
      <c r="J46" s="3">
        <v>0.30263022462827682</v>
      </c>
      <c r="K46" s="3">
        <v>4.0857767142078671E-2</v>
      </c>
      <c r="L46" s="3"/>
      <c r="M46" s="6" t="s">
        <v>100</v>
      </c>
      <c r="N46" s="6" t="s">
        <v>203</v>
      </c>
    </row>
    <row r="47" spans="1:14" x14ac:dyDescent="0.2">
      <c r="A47" s="7" t="str">
        <f t="shared" si="0"/>
        <v>CNS - Central Nervous System, incl. brain1996-20001</v>
      </c>
      <c r="B47" s="3" t="s">
        <v>125</v>
      </c>
      <c r="C47" s="3" t="s">
        <v>43</v>
      </c>
      <c r="D47" s="3">
        <v>1</v>
      </c>
      <c r="E47" s="3">
        <v>-2.0802651999999999</v>
      </c>
      <c r="F47" s="3">
        <v>-2.7999936000000001</v>
      </c>
      <c r="G47" s="3">
        <v>-1.3605364</v>
      </c>
      <c r="H47" s="3">
        <v>-0.14752091120673264</v>
      </c>
      <c r="I47" s="3">
        <v>2.7000000000000001E-3</v>
      </c>
      <c r="J47" s="3"/>
      <c r="K47" s="3"/>
      <c r="L47" s="3"/>
      <c r="M47" s="6" t="s">
        <v>100</v>
      </c>
      <c r="N47" s="6" t="s">
        <v>171</v>
      </c>
    </row>
    <row r="48" spans="1:14" x14ac:dyDescent="0.2">
      <c r="A48" s="7" t="str">
        <f t="shared" si="0"/>
        <v>CNS - Central Nervous System, incl. brain1996-20002</v>
      </c>
      <c r="B48" s="3" t="s">
        <v>125</v>
      </c>
      <c r="C48" s="3" t="s">
        <v>43</v>
      </c>
      <c r="D48" s="3">
        <v>2</v>
      </c>
      <c r="E48" s="3">
        <v>-1.6812355999999999</v>
      </c>
      <c r="F48" s="3">
        <v>-2.8387623999999998</v>
      </c>
      <c r="G48" s="3">
        <v>-0.52370839999999985</v>
      </c>
      <c r="H48" s="3">
        <v>-0.14206895114595422</v>
      </c>
      <c r="I48" s="3">
        <v>1.9099999999999999E-2</v>
      </c>
      <c r="J48" s="3"/>
      <c r="K48" s="3"/>
      <c r="L48" s="3">
        <v>0.56611018545898517</v>
      </c>
      <c r="M48" s="6" t="s">
        <v>100</v>
      </c>
      <c r="N48" s="6" t="s">
        <v>171</v>
      </c>
    </row>
    <row r="49" spans="1:14" x14ac:dyDescent="0.2">
      <c r="A49" s="7" t="str">
        <f t="shared" si="0"/>
        <v>CNS - Central Nervous System, incl. brain1996-20003</v>
      </c>
      <c r="B49" s="3" t="s">
        <v>125</v>
      </c>
      <c r="C49" s="3" t="s">
        <v>43</v>
      </c>
      <c r="D49" s="3">
        <v>3</v>
      </c>
      <c r="E49" s="3">
        <v>-1.861434</v>
      </c>
      <c r="F49" s="3">
        <v>-2.8341500000000002</v>
      </c>
      <c r="G49" s="3">
        <v>-0.88871840000000002</v>
      </c>
      <c r="H49" s="3">
        <v>-0.1445706439423432</v>
      </c>
      <c r="I49" s="3">
        <v>8.8999999999999999E-3</v>
      </c>
      <c r="J49" s="3"/>
      <c r="K49" s="3"/>
      <c r="L49" s="3"/>
      <c r="M49" s="6" t="s">
        <v>100</v>
      </c>
      <c r="N49" s="6" t="s">
        <v>171</v>
      </c>
    </row>
    <row r="50" spans="1:14" x14ac:dyDescent="0.2">
      <c r="A50" s="7" t="str">
        <f t="shared" si="0"/>
        <v>CNS - Central Nervous System, incl. brain2001-20051</v>
      </c>
      <c r="B50" s="3" t="s">
        <v>125</v>
      </c>
      <c r="C50" s="3" t="s">
        <v>47</v>
      </c>
      <c r="D50" s="3">
        <v>1</v>
      </c>
      <c r="E50" s="3">
        <v>-2.0687723999999998</v>
      </c>
      <c r="F50" s="3">
        <v>-3.1288064000000002</v>
      </c>
      <c r="G50" s="3">
        <v>-1.0087387999999999</v>
      </c>
      <c r="H50" s="3">
        <v>-0.14569705289622217</v>
      </c>
      <c r="I50" s="3">
        <v>8.3999999999999995E-3</v>
      </c>
      <c r="J50" s="3"/>
      <c r="K50" s="3"/>
      <c r="L50" s="3"/>
      <c r="M50" s="6" t="s">
        <v>100</v>
      </c>
      <c r="N50" s="6" t="s">
        <v>171</v>
      </c>
    </row>
    <row r="51" spans="1:14" x14ac:dyDescent="0.2">
      <c r="A51" s="7" t="str">
        <f t="shared" si="0"/>
        <v>CNS - Central Nervous System, incl. brain2001-20052</v>
      </c>
      <c r="B51" s="3" t="s">
        <v>125</v>
      </c>
      <c r="C51" s="3" t="s">
        <v>47</v>
      </c>
      <c r="D51" s="3">
        <v>2</v>
      </c>
      <c r="E51" s="3">
        <v>-1.5203616</v>
      </c>
      <c r="F51" s="3">
        <v>-3.3637184000000002</v>
      </c>
      <c r="G51" s="3">
        <v>0.32299480000000003</v>
      </c>
      <c r="H51" s="3">
        <v>-0.1276959184047827</v>
      </c>
      <c r="I51" s="3">
        <v>7.8700000000000006E-2</v>
      </c>
      <c r="J51" s="3"/>
      <c r="K51" s="3"/>
      <c r="L51" s="3">
        <v>0.61321334326238253</v>
      </c>
      <c r="M51" s="6" t="s">
        <v>100</v>
      </c>
      <c r="N51" s="6" t="s">
        <v>171</v>
      </c>
    </row>
    <row r="52" spans="1:14" x14ac:dyDescent="0.2">
      <c r="A52" s="7" t="str">
        <f t="shared" si="0"/>
        <v>CNS - Central Nervous System, incl. brain2001-20053</v>
      </c>
      <c r="B52" s="3" t="s">
        <v>125</v>
      </c>
      <c r="C52" s="3" t="s">
        <v>47</v>
      </c>
      <c r="D52" s="3">
        <v>3</v>
      </c>
      <c r="E52" s="3">
        <v>-1.802182</v>
      </c>
      <c r="F52" s="3">
        <v>-2.8786740000000002</v>
      </c>
      <c r="G52" s="3">
        <v>-0.72568999999999995</v>
      </c>
      <c r="H52" s="3">
        <v>-0.13869921967248972</v>
      </c>
      <c r="I52" s="3">
        <v>1.29E-2</v>
      </c>
      <c r="J52" s="3"/>
      <c r="K52" s="3"/>
      <c r="L52" s="3"/>
      <c r="M52" s="6" t="s">
        <v>100</v>
      </c>
      <c r="N52" s="6" t="s">
        <v>171</v>
      </c>
    </row>
    <row r="53" spans="1:14" x14ac:dyDescent="0.2">
      <c r="A53" s="7" t="str">
        <f t="shared" si="0"/>
        <v>CNS - Central Nervous System, incl. brain2006-20101</v>
      </c>
      <c r="B53" s="3" t="s">
        <v>125</v>
      </c>
      <c r="C53" s="3" t="s">
        <v>48</v>
      </c>
      <c r="D53" s="3">
        <v>1</v>
      </c>
      <c r="E53" s="3">
        <v>-0.59864479999999998</v>
      </c>
      <c r="F53" s="3">
        <v>-2.0485516000000001</v>
      </c>
      <c r="G53" s="3">
        <v>0.85126239999999997</v>
      </c>
      <c r="H53" s="3">
        <v>-4.403458161024576E-2</v>
      </c>
      <c r="I53" s="3">
        <v>0.28029999999999999</v>
      </c>
      <c r="J53" s="3">
        <v>0.10864798439433465</v>
      </c>
      <c r="K53" s="3">
        <v>7.2813067647703011E-2</v>
      </c>
      <c r="L53" s="3"/>
      <c r="M53" s="6" t="s">
        <v>100</v>
      </c>
      <c r="N53" s="6" t="s">
        <v>171</v>
      </c>
    </row>
    <row r="54" spans="1:14" x14ac:dyDescent="0.2">
      <c r="A54" s="7" t="str">
        <f t="shared" si="0"/>
        <v>CNS - Central Nervous System, incl. brain2006-20102</v>
      </c>
      <c r="B54" s="3" t="s">
        <v>125</v>
      </c>
      <c r="C54" s="3" t="s">
        <v>48</v>
      </c>
      <c r="D54" s="3">
        <v>2</v>
      </c>
      <c r="E54" s="3">
        <v>-1.4101364000000001</v>
      </c>
      <c r="F54" s="3">
        <v>-2.5053464000000001</v>
      </c>
      <c r="G54" s="3">
        <v>-0.31492600000000004</v>
      </c>
      <c r="H54" s="3">
        <v>-0.11277666488462117</v>
      </c>
      <c r="I54" s="3">
        <v>2.63E-2</v>
      </c>
      <c r="J54" s="3">
        <v>0.91974276030306967</v>
      </c>
      <c r="K54" s="3">
        <v>0.7387992463058819</v>
      </c>
      <c r="L54" s="3">
        <v>0.38139600126727013</v>
      </c>
      <c r="M54" s="6" t="s">
        <v>100</v>
      </c>
      <c r="N54" s="6" t="s">
        <v>171</v>
      </c>
    </row>
    <row r="55" spans="1:14" x14ac:dyDescent="0.2">
      <c r="A55" s="7" t="str">
        <f t="shared" si="0"/>
        <v>CNS - Central Nervous System, incl. brain2006-20103</v>
      </c>
      <c r="B55" s="3" t="s">
        <v>125</v>
      </c>
      <c r="C55" s="3" t="s">
        <v>48</v>
      </c>
      <c r="D55" s="3">
        <v>3</v>
      </c>
      <c r="E55" s="3">
        <v>-1.0254272</v>
      </c>
      <c r="F55" s="3">
        <v>-2.1187520000000002</v>
      </c>
      <c r="G55" s="3">
        <v>6.7897600000000002E-2</v>
      </c>
      <c r="H55" s="3">
        <v>-7.8786633814111134E-2</v>
      </c>
      <c r="I55" s="3">
        <v>5.8400000000000001E-2</v>
      </c>
      <c r="J55" s="3">
        <v>0.32107806998255417</v>
      </c>
      <c r="K55" s="3">
        <v>0.2628399099492118</v>
      </c>
      <c r="L55" s="3"/>
      <c r="M55" s="6" t="s">
        <v>100</v>
      </c>
      <c r="N55" s="6" t="s">
        <v>171</v>
      </c>
    </row>
    <row r="56" spans="1:14" x14ac:dyDescent="0.2">
      <c r="A56" s="7" t="str">
        <f t="shared" si="0"/>
        <v>Gynae - Cervix1996-20001</v>
      </c>
      <c r="B56" s="3" t="s">
        <v>137</v>
      </c>
      <c r="C56" s="3" t="s">
        <v>43</v>
      </c>
      <c r="D56" s="3">
        <v>1</v>
      </c>
      <c r="E56" s="3">
        <v>0</v>
      </c>
      <c r="F56" s="3">
        <v>0</v>
      </c>
      <c r="G56" s="3">
        <v>0</v>
      </c>
      <c r="H56" s="3">
        <v>0</v>
      </c>
      <c r="I56" s="3">
        <v>0</v>
      </c>
      <c r="J56" s="3"/>
      <c r="K56" s="3"/>
      <c r="L56" s="3"/>
      <c r="M56" s="6" t="s">
        <v>154</v>
      </c>
      <c r="N56" s="6" t="s">
        <v>186</v>
      </c>
    </row>
    <row r="57" spans="1:14" x14ac:dyDescent="0.2">
      <c r="A57" s="7" t="str">
        <f t="shared" si="0"/>
        <v>Gynae - Cervix1996-20002</v>
      </c>
      <c r="B57" s="3" t="s">
        <v>137</v>
      </c>
      <c r="C57" s="3" t="s">
        <v>43</v>
      </c>
      <c r="D57" s="3">
        <v>2</v>
      </c>
      <c r="E57" s="3">
        <v>6.4983320000000004</v>
      </c>
      <c r="F57" s="3">
        <v>2.8773711999999998</v>
      </c>
      <c r="G57" s="3">
        <v>10.119292</v>
      </c>
      <c r="H57" s="3">
        <v>1.0404162989585481</v>
      </c>
      <c r="I57" s="3">
        <v>1.06E-2</v>
      </c>
      <c r="J57" s="3"/>
      <c r="K57" s="3"/>
      <c r="L57" s="3">
        <v>0</v>
      </c>
      <c r="M57" s="6" t="s">
        <v>154</v>
      </c>
      <c r="N57" s="6" t="s">
        <v>186</v>
      </c>
    </row>
    <row r="58" spans="1:14" x14ac:dyDescent="0.2">
      <c r="A58" s="7" t="str">
        <f t="shared" ref="A58:A121" si="1">B58&amp;C58&amp;D58</f>
        <v>Gynae - Cervix1996-20003</v>
      </c>
      <c r="B58" s="11" t="s">
        <v>137</v>
      </c>
      <c r="C58" s="11" t="s">
        <v>43</v>
      </c>
      <c r="D58" s="11">
        <v>3</v>
      </c>
      <c r="E58" s="11">
        <f t="shared" ref="E58:I58" si="2">E57</f>
        <v>6.4983320000000004</v>
      </c>
      <c r="F58" s="11">
        <f t="shared" si="2"/>
        <v>2.8773711999999998</v>
      </c>
      <c r="G58" s="11">
        <f t="shared" si="2"/>
        <v>10.119292</v>
      </c>
      <c r="H58" s="11">
        <f t="shared" si="2"/>
        <v>1.0404162989585481</v>
      </c>
      <c r="I58" s="11">
        <f t="shared" si="2"/>
        <v>1.06E-2</v>
      </c>
      <c r="J58" s="11"/>
      <c r="K58" s="11"/>
      <c r="L58" s="11"/>
      <c r="M58" s="12" t="s">
        <v>154</v>
      </c>
      <c r="N58" s="12" t="s">
        <v>186</v>
      </c>
    </row>
    <row r="59" spans="1:14" x14ac:dyDescent="0.2">
      <c r="A59" s="7" t="str">
        <f t="shared" si="1"/>
        <v>Gynae - Cervix2001-20051</v>
      </c>
      <c r="B59" s="3" t="s">
        <v>137</v>
      </c>
      <c r="C59" s="3" t="s">
        <v>47</v>
      </c>
      <c r="D59" s="3">
        <v>1</v>
      </c>
      <c r="E59" s="3">
        <v>0</v>
      </c>
      <c r="F59" s="3">
        <v>0</v>
      </c>
      <c r="G59" s="3">
        <v>0</v>
      </c>
      <c r="H59" s="3">
        <v>0</v>
      </c>
      <c r="I59" s="3">
        <v>0</v>
      </c>
      <c r="J59" s="3"/>
      <c r="K59" s="3"/>
      <c r="L59" s="3"/>
      <c r="M59" s="6" t="s">
        <v>154</v>
      </c>
      <c r="N59" s="6" t="s">
        <v>186</v>
      </c>
    </row>
    <row r="60" spans="1:14" x14ac:dyDescent="0.2">
      <c r="A60" s="7" t="str">
        <f t="shared" si="1"/>
        <v>Gynae - Cervix2001-20052</v>
      </c>
      <c r="B60" s="3" t="s">
        <v>137</v>
      </c>
      <c r="C60" s="3" t="s">
        <v>47</v>
      </c>
      <c r="D60" s="3">
        <v>2</v>
      </c>
      <c r="E60" s="3">
        <v>5.2925199999999997</v>
      </c>
      <c r="F60" s="3">
        <v>2.8609431999999999</v>
      </c>
      <c r="G60" s="3">
        <v>7.7240960000000003</v>
      </c>
      <c r="H60" s="3">
        <v>0.92030925751972847</v>
      </c>
      <c r="I60" s="3">
        <v>6.1999999999999998E-3</v>
      </c>
      <c r="J60" s="3"/>
      <c r="K60" s="3"/>
      <c r="L60" s="3">
        <v>0</v>
      </c>
      <c r="M60" s="6" t="s">
        <v>154</v>
      </c>
      <c r="N60" s="6" t="s">
        <v>186</v>
      </c>
    </row>
    <row r="61" spans="1:14" x14ac:dyDescent="0.2">
      <c r="A61" s="7" t="str">
        <f t="shared" si="1"/>
        <v>Gynae - Cervix2001-20053</v>
      </c>
      <c r="B61" s="11" t="s">
        <v>137</v>
      </c>
      <c r="C61" s="11" t="s">
        <v>47</v>
      </c>
      <c r="D61" s="11">
        <v>3</v>
      </c>
      <c r="E61" s="11">
        <f t="shared" ref="E61:I61" si="3">E60</f>
        <v>5.2925199999999997</v>
      </c>
      <c r="F61" s="11">
        <f t="shared" si="3"/>
        <v>2.8609431999999999</v>
      </c>
      <c r="G61" s="11">
        <f t="shared" si="3"/>
        <v>7.7240960000000003</v>
      </c>
      <c r="H61" s="11">
        <f t="shared" si="3"/>
        <v>0.92030925751972847</v>
      </c>
      <c r="I61" s="11">
        <f t="shared" si="3"/>
        <v>6.1999999999999998E-3</v>
      </c>
      <c r="J61" s="11"/>
      <c r="K61" s="11"/>
      <c r="L61" s="11"/>
      <c r="M61" s="12" t="s">
        <v>154</v>
      </c>
      <c r="N61" s="12" t="s">
        <v>186</v>
      </c>
    </row>
    <row r="62" spans="1:14" x14ac:dyDescent="0.2">
      <c r="A62" s="7" t="str">
        <f t="shared" si="1"/>
        <v>Gynae - Cervix2006-20101</v>
      </c>
      <c r="B62" s="3" t="s">
        <v>137</v>
      </c>
      <c r="C62" s="3" t="s">
        <v>48</v>
      </c>
      <c r="D62" s="3">
        <v>1</v>
      </c>
      <c r="E62" s="3">
        <v>0</v>
      </c>
      <c r="F62" s="3">
        <v>0</v>
      </c>
      <c r="G62" s="3">
        <v>0</v>
      </c>
      <c r="H62" s="3">
        <v>0</v>
      </c>
      <c r="I62" s="3">
        <v>0</v>
      </c>
      <c r="J62" s="3">
        <v>0</v>
      </c>
      <c r="K62" s="3">
        <v>0</v>
      </c>
      <c r="L62" s="3"/>
      <c r="M62" s="6" t="s">
        <v>154</v>
      </c>
      <c r="N62" s="6" t="s">
        <v>186</v>
      </c>
    </row>
    <row r="63" spans="1:14" x14ac:dyDescent="0.2">
      <c r="A63" s="7" t="str">
        <f t="shared" si="1"/>
        <v>Gynae - Cervix2006-20102</v>
      </c>
      <c r="B63" s="3" t="s">
        <v>137</v>
      </c>
      <c r="C63" s="3" t="s">
        <v>48</v>
      </c>
      <c r="D63" s="3">
        <v>2</v>
      </c>
      <c r="E63" s="3">
        <v>4.4786039999999998</v>
      </c>
      <c r="F63" s="3">
        <v>1.6760931999999999</v>
      </c>
      <c r="G63" s="3">
        <v>7.2811120000000003</v>
      </c>
      <c r="H63" s="3">
        <v>0.68642522001191497</v>
      </c>
      <c r="I63" s="3">
        <v>1.47E-2</v>
      </c>
      <c r="J63" s="3">
        <v>0.66722924448114806</v>
      </c>
      <c r="K63" s="3">
        <v>0.38727815417554678</v>
      </c>
      <c r="L63" s="3">
        <v>0</v>
      </c>
      <c r="M63" s="6" t="s">
        <v>154</v>
      </c>
      <c r="N63" s="6" t="s">
        <v>186</v>
      </c>
    </row>
    <row r="64" spans="1:14" x14ac:dyDescent="0.2">
      <c r="A64" s="7" t="str">
        <f t="shared" si="1"/>
        <v>Gynae - Cervix2006-20103</v>
      </c>
      <c r="B64" s="11" t="s">
        <v>137</v>
      </c>
      <c r="C64" s="11" t="s">
        <v>48</v>
      </c>
      <c r="D64" s="11">
        <v>3</v>
      </c>
      <c r="E64" s="11">
        <f t="shared" ref="E64:K64" si="4">E63</f>
        <v>4.4786039999999998</v>
      </c>
      <c r="F64" s="11">
        <f t="shared" si="4"/>
        <v>1.6760931999999999</v>
      </c>
      <c r="G64" s="11">
        <f t="shared" si="4"/>
        <v>7.2811120000000003</v>
      </c>
      <c r="H64" s="11">
        <f t="shared" si="4"/>
        <v>0.68642522001191497</v>
      </c>
      <c r="I64" s="11">
        <f t="shared" si="4"/>
        <v>1.47E-2</v>
      </c>
      <c r="J64" s="11">
        <f t="shared" si="4"/>
        <v>0.66722924448114806</v>
      </c>
      <c r="K64" s="11">
        <f t="shared" si="4"/>
        <v>0.38727815417554678</v>
      </c>
      <c r="L64" s="11"/>
      <c r="M64" s="12" t="s">
        <v>154</v>
      </c>
      <c r="N64" s="12" t="s">
        <v>186</v>
      </c>
    </row>
    <row r="65" spans="1:14" x14ac:dyDescent="0.2">
      <c r="A65" s="7" t="str">
        <f t="shared" si="1"/>
        <v>LowerGI - Colorectum1996-20001</v>
      </c>
      <c r="B65" s="3" t="s">
        <v>159</v>
      </c>
      <c r="C65" s="3" t="s">
        <v>43</v>
      </c>
      <c r="D65" s="3">
        <v>1</v>
      </c>
      <c r="E65" s="3">
        <v>4.2946799999999996</v>
      </c>
      <c r="F65" s="3">
        <v>0.69551320000000016</v>
      </c>
      <c r="G65" s="3">
        <v>7.8938439999999996</v>
      </c>
      <c r="H65" s="3">
        <v>8.0613874878694758E-2</v>
      </c>
      <c r="I65" s="3">
        <v>3.2099999999999997E-2</v>
      </c>
      <c r="J65" s="3"/>
      <c r="K65" s="3"/>
      <c r="L65" s="3"/>
      <c r="M65" s="6" t="s">
        <v>100</v>
      </c>
      <c r="N65" s="6" t="s">
        <v>179</v>
      </c>
    </row>
    <row r="66" spans="1:14" x14ac:dyDescent="0.2">
      <c r="A66" s="7" t="str">
        <f t="shared" si="1"/>
        <v>LowerGI - Colorectum1996-20002</v>
      </c>
      <c r="B66" s="3" t="s">
        <v>159</v>
      </c>
      <c r="C66" s="3" t="s">
        <v>43</v>
      </c>
      <c r="D66" s="3">
        <v>2</v>
      </c>
      <c r="E66" s="3">
        <v>0.28636679999999998</v>
      </c>
      <c r="F66" s="3">
        <v>-5.2710920000000003</v>
      </c>
      <c r="G66" s="3">
        <v>5.8438239999999997</v>
      </c>
      <c r="H66" s="3">
        <v>8.0670449833872143E-3</v>
      </c>
      <c r="I66" s="3">
        <v>0.88019999999999998</v>
      </c>
      <c r="J66" s="3"/>
      <c r="K66" s="3"/>
      <c r="L66" s="3">
        <v>0.23540557394807737</v>
      </c>
      <c r="M66" s="6" t="s">
        <v>100</v>
      </c>
      <c r="N66" s="6" t="s">
        <v>179</v>
      </c>
    </row>
    <row r="67" spans="1:14" x14ac:dyDescent="0.2">
      <c r="A67" s="7" t="str">
        <f t="shared" si="1"/>
        <v>LowerGI - Colorectum1996-20003</v>
      </c>
      <c r="B67" s="3" t="s">
        <v>159</v>
      </c>
      <c r="C67" s="3" t="s">
        <v>43</v>
      </c>
      <c r="D67" s="3">
        <v>3</v>
      </c>
      <c r="E67" s="3">
        <v>1.9997415999999999</v>
      </c>
      <c r="F67" s="3">
        <v>-2.0787747999999997</v>
      </c>
      <c r="G67" s="3">
        <v>6.0782559999999997</v>
      </c>
      <c r="H67" s="3">
        <v>4.613602037042995E-2</v>
      </c>
      <c r="I67" s="3">
        <v>0.21659999999999999</v>
      </c>
      <c r="J67" s="3"/>
      <c r="K67" s="3"/>
      <c r="L67" s="3"/>
      <c r="M67" s="6" t="s">
        <v>100</v>
      </c>
      <c r="N67" s="6" t="s">
        <v>179</v>
      </c>
    </row>
    <row r="68" spans="1:14" x14ac:dyDescent="0.2">
      <c r="A68" s="7" t="str">
        <f t="shared" si="1"/>
        <v>LowerGI - Colorectum2001-20051</v>
      </c>
      <c r="B68" s="3" t="s">
        <v>159</v>
      </c>
      <c r="C68" s="3" t="s">
        <v>47</v>
      </c>
      <c r="D68" s="3">
        <v>1</v>
      </c>
      <c r="E68" s="3">
        <v>4.9030079999999998</v>
      </c>
      <c r="F68" s="3">
        <v>2.3458543999999999</v>
      </c>
      <c r="G68" s="3">
        <v>7.4601559999999996</v>
      </c>
      <c r="H68" s="3">
        <v>9.4887571281196098E-2</v>
      </c>
      <c r="I68" s="3">
        <v>8.8000000000000005E-3</v>
      </c>
      <c r="J68" s="3"/>
      <c r="K68" s="3"/>
      <c r="L68" s="3"/>
      <c r="M68" s="6" t="s">
        <v>100</v>
      </c>
      <c r="N68" s="6" t="s">
        <v>179</v>
      </c>
    </row>
    <row r="69" spans="1:14" x14ac:dyDescent="0.2">
      <c r="A69" s="7" t="str">
        <f t="shared" si="1"/>
        <v>LowerGI - Colorectum2001-20052</v>
      </c>
      <c r="B69" s="3" t="s">
        <v>159</v>
      </c>
      <c r="C69" s="3" t="s">
        <v>47</v>
      </c>
      <c r="D69" s="3">
        <v>2</v>
      </c>
      <c r="E69" s="3">
        <v>0.1139664</v>
      </c>
      <c r="F69" s="3">
        <v>-2.2134239999999998</v>
      </c>
      <c r="G69" s="3">
        <v>2.4413564000000001</v>
      </c>
      <c r="H69" s="3">
        <v>3.3415722878952013E-3</v>
      </c>
      <c r="I69" s="3">
        <v>0.8861</v>
      </c>
      <c r="J69" s="3"/>
      <c r="K69" s="3"/>
      <c r="L69" s="3">
        <v>6.6343507588546569E-3</v>
      </c>
      <c r="M69" s="6" t="s">
        <v>100</v>
      </c>
      <c r="N69" s="6" t="s">
        <v>179</v>
      </c>
    </row>
    <row r="70" spans="1:14" x14ac:dyDescent="0.2">
      <c r="A70" s="7" t="str">
        <f t="shared" si="1"/>
        <v>LowerGI - Colorectum2001-20053</v>
      </c>
      <c r="B70" s="3" t="s">
        <v>159</v>
      </c>
      <c r="C70" s="3" t="s">
        <v>47</v>
      </c>
      <c r="D70" s="3">
        <v>3</v>
      </c>
      <c r="E70" s="3">
        <v>1.9402748000000001</v>
      </c>
      <c r="F70" s="3">
        <v>1.1636156</v>
      </c>
      <c r="G70" s="3">
        <v>2.7169340000000002</v>
      </c>
      <c r="H70" s="3">
        <v>4.6096179593903469E-2</v>
      </c>
      <c r="I70" s="3">
        <v>4.1999999999999997E-3</v>
      </c>
      <c r="J70" s="3"/>
      <c r="K70" s="3"/>
      <c r="L70" s="3"/>
      <c r="M70" s="6" t="s">
        <v>100</v>
      </c>
      <c r="N70" s="6" t="s">
        <v>179</v>
      </c>
    </row>
    <row r="71" spans="1:14" x14ac:dyDescent="0.2">
      <c r="A71" s="7" t="str">
        <f t="shared" si="1"/>
        <v>LowerGI - Colorectum2006-20101</v>
      </c>
      <c r="B71" s="3" t="s">
        <v>159</v>
      </c>
      <c r="C71" s="3" t="s">
        <v>48</v>
      </c>
      <c r="D71" s="3">
        <v>1</v>
      </c>
      <c r="E71" s="3">
        <v>6.7296719999999999</v>
      </c>
      <c r="F71" s="3">
        <v>4.6659680000000003</v>
      </c>
      <c r="G71" s="3">
        <v>8.7933719999999997</v>
      </c>
      <c r="H71" s="3">
        <v>0.1265079429054046</v>
      </c>
      <c r="I71" s="3">
        <v>1.9E-3</v>
      </c>
      <c r="J71" s="3">
        <v>0.27591390624404188</v>
      </c>
      <c r="K71" s="3">
        <v>0.25000313095443949</v>
      </c>
      <c r="L71" s="3"/>
      <c r="M71" s="6" t="s">
        <v>100</v>
      </c>
      <c r="N71" s="6" t="s">
        <v>179</v>
      </c>
    </row>
    <row r="72" spans="1:14" x14ac:dyDescent="0.2">
      <c r="A72" s="7" t="str">
        <f t="shared" si="1"/>
        <v>LowerGI - Colorectum2006-20102</v>
      </c>
      <c r="B72" s="3" t="s">
        <v>159</v>
      </c>
      <c r="C72" s="3" t="s">
        <v>48</v>
      </c>
      <c r="D72" s="3">
        <v>2</v>
      </c>
      <c r="E72" s="3">
        <v>0.76639080000000004</v>
      </c>
      <c r="F72" s="3">
        <v>-0.67807880000000009</v>
      </c>
      <c r="G72" s="3">
        <v>2.2108599999999998</v>
      </c>
      <c r="H72" s="3">
        <v>2.1472354556581492E-2</v>
      </c>
      <c r="I72" s="3">
        <v>0.18990000000000001</v>
      </c>
      <c r="J72" s="3">
        <v>0.64061910058063343</v>
      </c>
      <c r="K72" s="3">
        <v>0.86984893801648799</v>
      </c>
      <c r="L72" s="3">
        <v>3.4849889398724798E-6</v>
      </c>
      <c r="M72" s="6" t="s">
        <v>100</v>
      </c>
      <c r="N72" s="6" t="s">
        <v>179</v>
      </c>
    </row>
    <row r="73" spans="1:14" x14ac:dyDescent="0.2">
      <c r="A73" s="7" t="str">
        <f t="shared" si="1"/>
        <v>LowerGI - Colorectum2006-20103</v>
      </c>
      <c r="B73" s="3" t="s">
        <v>159</v>
      </c>
      <c r="C73" s="3" t="s">
        <v>48</v>
      </c>
      <c r="D73" s="3">
        <v>3</v>
      </c>
      <c r="E73" s="3">
        <v>3.1072283999999999</v>
      </c>
      <c r="F73" s="3">
        <v>2.4255879999999999</v>
      </c>
      <c r="G73" s="3">
        <v>3.7888687999999999</v>
      </c>
      <c r="H73" s="3">
        <v>7.0857428228474378E-2</v>
      </c>
      <c r="I73" s="3">
        <v>6.9999999999999999E-4</v>
      </c>
      <c r="J73" s="3">
        <v>2.6870763562818034E-2</v>
      </c>
      <c r="K73" s="3">
        <v>0.59962448128409229</v>
      </c>
      <c r="L73" s="3"/>
      <c r="M73" s="6" t="s">
        <v>100</v>
      </c>
      <c r="N73" s="6" t="s">
        <v>179</v>
      </c>
    </row>
    <row r="74" spans="1:14" x14ac:dyDescent="0.2">
      <c r="A74" s="7" t="str">
        <f t="shared" si="1"/>
        <v>Head&amp;Neck - Larynx1996-20001</v>
      </c>
      <c r="B74" s="3" t="s">
        <v>123</v>
      </c>
      <c r="C74" s="3" t="s">
        <v>43</v>
      </c>
      <c r="D74" s="3">
        <v>1</v>
      </c>
      <c r="E74" s="3">
        <v>4.7966519999999999</v>
      </c>
      <c r="F74" s="3">
        <v>1.8568280000000001</v>
      </c>
      <c r="G74" s="3">
        <v>7.7364759999999997</v>
      </c>
      <c r="H74" s="3">
        <v>1.3908059808126179</v>
      </c>
      <c r="I74" s="3">
        <v>1.3899999999999999E-2</v>
      </c>
      <c r="J74" s="3"/>
      <c r="K74" s="3"/>
      <c r="L74" s="3"/>
      <c r="M74" s="6" t="s">
        <v>100</v>
      </c>
      <c r="N74" s="6" t="s">
        <v>165</v>
      </c>
    </row>
    <row r="75" spans="1:14" x14ac:dyDescent="0.2">
      <c r="A75" s="7" t="str">
        <f t="shared" si="1"/>
        <v>Head&amp;Neck - Larynx1996-20002</v>
      </c>
      <c r="B75" s="3" t="s">
        <v>123</v>
      </c>
      <c r="C75" s="3" t="s">
        <v>43</v>
      </c>
      <c r="D75" s="3">
        <v>2</v>
      </c>
      <c r="E75" s="3">
        <v>1.0852264</v>
      </c>
      <c r="F75" s="3">
        <v>0.26385079999999994</v>
      </c>
      <c r="G75" s="3">
        <v>1.9066023999999999</v>
      </c>
      <c r="H75" s="3">
        <v>2.3223542775261405</v>
      </c>
      <c r="I75" s="3">
        <v>2.46E-2</v>
      </c>
      <c r="J75" s="3"/>
      <c r="K75" s="3"/>
      <c r="L75" s="3">
        <v>1.716463394318235E-2</v>
      </c>
      <c r="M75" s="6" t="s">
        <v>100</v>
      </c>
      <c r="N75" s="6" t="s">
        <v>165</v>
      </c>
    </row>
    <row r="76" spans="1:14" x14ac:dyDescent="0.2">
      <c r="A76" s="7" t="str">
        <f t="shared" si="1"/>
        <v>Head&amp;Neck - Larynx1996-20003</v>
      </c>
      <c r="B76" s="3" t="s">
        <v>123</v>
      </c>
      <c r="C76" s="3" t="s">
        <v>43</v>
      </c>
      <c r="D76" s="3">
        <v>3</v>
      </c>
      <c r="E76" s="3">
        <v>2.8030944</v>
      </c>
      <c r="F76" s="3">
        <v>1.005976</v>
      </c>
      <c r="G76" s="3">
        <v>4.600212</v>
      </c>
      <c r="H76" s="3">
        <v>1.5421372190728277</v>
      </c>
      <c r="I76" s="3">
        <v>1.5699999999999999E-2</v>
      </c>
      <c r="J76" s="3"/>
      <c r="K76" s="3"/>
      <c r="L76" s="3"/>
      <c r="M76" s="6" t="s">
        <v>100</v>
      </c>
      <c r="N76" s="6" t="s">
        <v>165</v>
      </c>
    </row>
    <row r="77" spans="1:14" x14ac:dyDescent="0.2">
      <c r="A77" s="7" t="str">
        <f t="shared" si="1"/>
        <v>Head&amp;Neck - Larynx2001-20051</v>
      </c>
      <c r="B77" s="3" t="s">
        <v>123</v>
      </c>
      <c r="C77" s="3" t="s">
        <v>47</v>
      </c>
      <c r="D77" s="3">
        <v>1</v>
      </c>
      <c r="E77" s="3">
        <v>4.9249039999999997</v>
      </c>
      <c r="F77" s="3">
        <v>1.6268288000000002</v>
      </c>
      <c r="G77" s="3">
        <v>8.2229799999999997</v>
      </c>
      <c r="H77" s="3">
        <v>1.7191469932492931</v>
      </c>
      <c r="I77" s="3">
        <v>1.77E-2</v>
      </c>
      <c r="J77" s="3"/>
      <c r="K77" s="3"/>
      <c r="L77" s="3"/>
      <c r="M77" s="6" t="s">
        <v>100</v>
      </c>
      <c r="N77" s="6" t="s">
        <v>165</v>
      </c>
    </row>
    <row r="78" spans="1:14" x14ac:dyDescent="0.2">
      <c r="A78" s="7" t="str">
        <f t="shared" si="1"/>
        <v>Head&amp;Neck - Larynx2001-20052</v>
      </c>
      <c r="B78" s="3" t="s">
        <v>123</v>
      </c>
      <c r="C78" s="3" t="s">
        <v>47</v>
      </c>
      <c r="D78" s="3">
        <v>2</v>
      </c>
      <c r="E78" s="3">
        <v>1.1022247999999999</v>
      </c>
      <c r="F78" s="3">
        <v>6.5309199999999956E-2</v>
      </c>
      <c r="G78" s="3">
        <v>2.1391404000000001</v>
      </c>
      <c r="H78" s="3">
        <v>2.9079586626434919</v>
      </c>
      <c r="I78" s="3">
        <v>4.2999999999999997E-2</v>
      </c>
      <c r="J78" s="3"/>
      <c r="K78" s="3"/>
      <c r="L78" s="3">
        <v>3.0221255850440221E-2</v>
      </c>
      <c r="M78" s="6" t="s">
        <v>100</v>
      </c>
      <c r="N78" s="6" t="s">
        <v>165</v>
      </c>
    </row>
    <row r="79" spans="1:14" x14ac:dyDescent="0.2">
      <c r="A79" s="7" t="str">
        <f t="shared" si="1"/>
        <v>Head&amp;Neck - Larynx2001-20053</v>
      </c>
      <c r="B79" s="3" t="s">
        <v>123</v>
      </c>
      <c r="C79" s="3" t="s">
        <v>47</v>
      </c>
      <c r="D79" s="3">
        <v>3</v>
      </c>
      <c r="E79" s="3">
        <v>2.8787075999999998</v>
      </c>
      <c r="F79" s="3">
        <v>0.74743519999999997</v>
      </c>
      <c r="G79" s="3">
        <v>5.0099799999999997</v>
      </c>
      <c r="H79" s="3">
        <v>1.8807990634119724</v>
      </c>
      <c r="I79" s="3">
        <v>2.3199999999999998E-2</v>
      </c>
      <c r="J79" s="3"/>
      <c r="K79" s="3"/>
      <c r="L79" s="3"/>
      <c r="M79" s="6" t="s">
        <v>100</v>
      </c>
      <c r="N79" s="6" t="s">
        <v>165</v>
      </c>
    </row>
    <row r="80" spans="1:14" x14ac:dyDescent="0.2">
      <c r="A80" s="7" t="str">
        <f t="shared" si="1"/>
        <v>Head&amp;Neck - Larynx2006-20101</v>
      </c>
      <c r="B80" s="3" t="s">
        <v>123</v>
      </c>
      <c r="C80" s="3" t="s">
        <v>48</v>
      </c>
      <c r="D80" s="3">
        <v>1</v>
      </c>
      <c r="E80" s="3">
        <v>4.8859240000000002</v>
      </c>
      <c r="F80" s="3">
        <v>1.7122555999999998</v>
      </c>
      <c r="G80" s="3">
        <v>8.0595960000000009</v>
      </c>
      <c r="H80" s="3">
        <v>1.7748834465387056</v>
      </c>
      <c r="I80" s="3">
        <v>1.6299999999999999E-2</v>
      </c>
      <c r="J80" s="3">
        <v>0.98668223741726013</v>
      </c>
      <c r="K80" s="3">
        <v>0.9677372677651519</v>
      </c>
      <c r="L80" s="3"/>
      <c r="M80" s="6" t="s">
        <v>100</v>
      </c>
      <c r="N80" s="6" t="s">
        <v>165</v>
      </c>
    </row>
    <row r="81" spans="1:14" x14ac:dyDescent="0.2">
      <c r="A81" s="7" t="str">
        <f t="shared" si="1"/>
        <v>Head&amp;Neck - Larynx2006-20102</v>
      </c>
      <c r="B81" s="3" t="s">
        <v>123</v>
      </c>
      <c r="C81" s="3" t="s">
        <v>48</v>
      </c>
      <c r="D81" s="3">
        <v>2</v>
      </c>
      <c r="E81" s="3">
        <v>1.0676848000000001</v>
      </c>
      <c r="F81" s="3">
        <v>0.36127520000000002</v>
      </c>
      <c r="G81" s="3">
        <v>1.7740948000000001</v>
      </c>
      <c r="H81" s="3">
        <v>2.7354740723223832</v>
      </c>
      <c r="I81" s="3">
        <v>1.7100000000000001E-2</v>
      </c>
      <c r="J81" s="3">
        <v>0.9569694742880388</v>
      </c>
      <c r="K81" s="3">
        <v>0.97468260636930948</v>
      </c>
      <c r="L81" s="3">
        <v>2.1349513411049514E-2</v>
      </c>
      <c r="M81" s="6" t="s">
        <v>100</v>
      </c>
      <c r="N81" s="6" t="s">
        <v>165</v>
      </c>
    </row>
    <row r="82" spans="1:14" x14ac:dyDescent="0.2">
      <c r="A82" s="7" t="str">
        <f t="shared" si="1"/>
        <v>Head&amp;Neck - Larynx2006-20103</v>
      </c>
      <c r="B82" s="3" t="s">
        <v>123</v>
      </c>
      <c r="C82" s="3" t="s">
        <v>48</v>
      </c>
      <c r="D82" s="3">
        <v>3</v>
      </c>
      <c r="E82" s="3">
        <v>2.8467411999999999</v>
      </c>
      <c r="F82" s="3">
        <v>0.94608680000000001</v>
      </c>
      <c r="G82" s="3">
        <v>4.7473960000000002</v>
      </c>
      <c r="H82" s="3">
        <v>1.8984600335498454</v>
      </c>
      <c r="I82" s="3">
        <v>1.7500000000000002E-2</v>
      </c>
      <c r="J82" s="3">
        <v>0.98249556415384887</v>
      </c>
      <c r="K82" s="3">
        <v>0.97390990089674467</v>
      </c>
      <c r="L82" s="3"/>
      <c r="M82" s="6" t="s">
        <v>100</v>
      </c>
      <c r="N82" s="6" t="s">
        <v>165</v>
      </c>
    </row>
    <row r="83" spans="1:14" x14ac:dyDescent="0.2">
      <c r="A83" s="7" t="str">
        <f t="shared" si="1"/>
        <v>Head&amp;Neck - Oral Cavity1996-20001</v>
      </c>
      <c r="B83" s="3" t="s">
        <v>121</v>
      </c>
      <c r="C83" s="3" t="s">
        <v>43</v>
      </c>
      <c r="D83" s="3">
        <v>1</v>
      </c>
      <c r="E83" s="3">
        <v>2.6463687999999999</v>
      </c>
      <c r="F83" s="3">
        <v>1.0048163999999999</v>
      </c>
      <c r="G83" s="3">
        <v>4.2879199999999997</v>
      </c>
      <c r="H83" s="3">
        <v>1.1455238465606739</v>
      </c>
      <c r="I83" s="3">
        <v>1.43E-2</v>
      </c>
      <c r="J83" s="3"/>
      <c r="K83" s="3"/>
      <c r="L83" s="3"/>
      <c r="M83" s="6" t="s">
        <v>100</v>
      </c>
      <c r="N83" s="6" t="s">
        <v>165</v>
      </c>
    </row>
    <row r="84" spans="1:14" x14ac:dyDescent="0.2">
      <c r="A84" s="7" t="str">
        <f t="shared" si="1"/>
        <v>Head&amp;Neck - Oral Cavity1996-20002</v>
      </c>
      <c r="B84" s="3" t="s">
        <v>121</v>
      </c>
      <c r="C84" s="3" t="s">
        <v>43</v>
      </c>
      <c r="D84" s="3">
        <v>2</v>
      </c>
      <c r="E84" s="3">
        <v>0.4670068</v>
      </c>
      <c r="F84" s="3">
        <v>0.14637879999999998</v>
      </c>
      <c r="G84" s="3">
        <v>0.78763519999999998</v>
      </c>
      <c r="H84" s="3">
        <v>0.27363823454463071</v>
      </c>
      <c r="I84" s="3">
        <v>1.89E-2</v>
      </c>
      <c r="J84" s="3"/>
      <c r="K84" s="3"/>
      <c r="L84" s="3">
        <v>1.0652964913357543E-2</v>
      </c>
      <c r="M84" s="6" t="s">
        <v>100</v>
      </c>
      <c r="N84" s="6" t="s">
        <v>165</v>
      </c>
    </row>
    <row r="85" spans="1:14" x14ac:dyDescent="0.2">
      <c r="A85" s="7" t="str">
        <f t="shared" si="1"/>
        <v>Head&amp;Neck - Oral Cavity1996-20003</v>
      </c>
      <c r="B85" s="3" t="s">
        <v>121</v>
      </c>
      <c r="C85" s="3" t="s">
        <v>43</v>
      </c>
      <c r="D85" s="3">
        <v>3</v>
      </c>
      <c r="E85" s="3">
        <v>1.5326728000000001</v>
      </c>
      <c r="F85" s="3">
        <v>0.67782279999999995</v>
      </c>
      <c r="G85" s="3">
        <v>2.3875228000000002</v>
      </c>
      <c r="H85" s="3">
        <v>0.77326711583249508</v>
      </c>
      <c r="I85" s="3">
        <v>1.0699999999999999E-2</v>
      </c>
      <c r="J85" s="3"/>
      <c r="K85" s="3"/>
      <c r="L85" s="3"/>
      <c r="M85" s="6" t="s">
        <v>100</v>
      </c>
      <c r="N85" s="6" t="s">
        <v>165</v>
      </c>
    </row>
    <row r="86" spans="1:14" x14ac:dyDescent="0.2">
      <c r="A86" s="7" t="str">
        <f t="shared" si="1"/>
        <v>Head&amp;Neck - Oral Cavity2001-20051</v>
      </c>
      <c r="B86" s="3" t="s">
        <v>121</v>
      </c>
      <c r="C86" s="3" t="s">
        <v>47</v>
      </c>
      <c r="D86" s="3">
        <v>1</v>
      </c>
      <c r="E86" s="3">
        <v>3.0299991999999998</v>
      </c>
      <c r="F86" s="3">
        <v>1.1541492</v>
      </c>
      <c r="G86" s="3">
        <v>4.9058479999999998</v>
      </c>
      <c r="H86" s="3">
        <v>1.260490340023807</v>
      </c>
      <c r="I86" s="3">
        <v>1.43E-2</v>
      </c>
      <c r="J86" s="3"/>
      <c r="K86" s="3"/>
      <c r="L86" s="3"/>
      <c r="M86" s="6" t="s">
        <v>100</v>
      </c>
      <c r="N86" s="6" t="s">
        <v>165</v>
      </c>
    </row>
    <row r="87" spans="1:14" x14ac:dyDescent="0.2">
      <c r="A87" s="7" t="str">
        <f t="shared" si="1"/>
        <v>Head&amp;Neck - Oral Cavity2001-20052</v>
      </c>
      <c r="B87" s="3" t="s">
        <v>121</v>
      </c>
      <c r="C87" s="3" t="s">
        <v>47</v>
      </c>
      <c r="D87" s="3">
        <v>2</v>
      </c>
      <c r="E87" s="3">
        <v>0.47685</v>
      </c>
      <c r="F87" s="3">
        <v>0.26780599999999999</v>
      </c>
      <c r="G87" s="3">
        <v>0.68589440000000002</v>
      </c>
      <c r="H87" s="3">
        <v>0.25218543522679104</v>
      </c>
      <c r="I87" s="3">
        <v>5.4000000000000003E-3</v>
      </c>
      <c r="J87" s="3"/>
      <c r="K87" s="3"/>
      <c r="L87" s="3">
        <v>8.0189559430561275E-3</v>
      </c>
      <c r="M87" s="6" t="s">
        <v>100</v>
      </c>
      <c r="N87" s="6" t="s">
        <v>165</v>
      </c>
    </row>
    <row r="88" spans="1:14" x14ac:dyDescent="0.2">
      <c r="A88" s="7" t="str">
        <f t="shared" si="1"/>
        <v>Head&amp;Neck - Oral Cavity2001-20053</v>
      </c>
      <c r="B88" s="3" t="s">
        <v>121</v>
      </c>
      <c r="C88" s="3" t="s">
        <v>47</v>
      </c>
      <c r="D88" s="3">
        <v>3</v>
      </c>
      <c r="E88" s="3">
        <v>1.7139348000000001</v>
      </c>
      <c r="F88" s="3">
        <v>0.68525919999999996</v>
      </c>
      <c r="G88" s="3">
        <v>2.7426108</v>
      </c>
      <c r="H88" s="3">
        <v>0.80216369657457931</v>
      </c>
      <c r="I88" s="3">
        <v>1.3100000000000001E-2</v>
      </c>
      <c r="J88" s="3"/>
      <c r="K88" s="3"/>
      <c r="L88" s="3"/>
      <c r="M88" s="6" t="s">
        <v>100</v>
      </c>
      <c r="N88" s="6" t="s">
        <v>165</v>
      </c>
    </row>
    <row r="89" spans="1:14" x14ac:dyDescent="0.2">
      <c r="A89" s="7" t="str">
        <f t="shared" si="1"/>
        <v>Head&amp;Neck - Oral Cavity2006-20101</v>
      </c>
      <c r="B89" s="3" t="s">
        <v>121</v>
      </c>
      <c r="C89" s="3" t="s">
        <v>48</v>
      </c>
      <c r="D89" s="3">
        <v>1</v>
      </c>
      <c r="E89" s="3">
        <v>3.3833076000000002</v>
      </c>
      <c r="F89" s="3">
        <v>1.0805639999999999</v>
      </c>
      <c r="G89" s="3">
        <v>5.6860520000000001</v>
      </c>
      <c r="H89" s="3">
        <v>1.1680151475340359</v>
      </c>
      <c r="I89" s="3">
        <v>1.8499999999999999E-2</v>
      </c>
      <c r="J89" s="3">
        <v>0.8156429125246647</v>
      </c>
      <c r="K89" s="3">
        <v>0.60952050950212766</v>
      </c>
      <c r="L89" s="3"/>
      <c r="M89" s="6" t="s">
        <v>100</v>
      </c>
      <c r="N89" s="6" t="s">
        <v>165</v>
      </c>
    </row>
    <row r="90" spans="1:14" x14ac:dyDescent="0.2">
      <c r="A90" s="7" t="str">
        <f t="shared" si="1"/>
        <v>Head&amp;Neck - Oral Cavity2006-20102</v>
      </c>
      <c r="B90" s="3" t="s">
        <v>121</v>
      </c>
      <c r="C90" s="3" t="s">
        <v>48</v>
      </c>
      <c r="D90" s="3">
        <v>2</v>
      </c>
      <c r="E90" s="3">
        <v>0.90431760000000005</v>
      </c>
      <c r="F90" s="3">
        <v>0.12268840000000003</v>
      </c>
      <c r="G90" s="3">
        <v>1.6859468</v>
      </c>
      <c r="H90" s="3">
        <v>0.43234271742117442</v>
      </c>
      <c r="I90" s="3">
        <v>3.4700000000000002E-2</v>
      </c>
      <c r="J90" s="3">
        <v>0.30042800124945312</v>
      </c>
      <c r="K90" s="3">
        <v>0.31031947353090628</v>
      </c>
      <c r="L90" s="3">
        <v>4.5711469572684793E-2</v>
      </c>
      <c r="M90" s="6" t="s">
        <v>100</v>
      </c>
      <c r="N90" s="6" t="s">
        <v>165</v>
      </c>
    </row>
    <row r="91" spans="1:14" x14ac:dyDescent="0.2">
      <c r="A91" s="7" t="str">
        <f t="shared" si="1"/>
        <v>Head&amp;Neck - Oral Cavity2006-20103</v>
      </c>
      <c r="B91" s="3" t="s">
        <v>121</v>
      </c>
      <c r="C91" s="3" t="s">
        <v>48</v>
      </c>
      <c r="D91" s="3">
        <v>3</v>
      </c>
      <c r="E91" s="3">
        <v>2.0947795999999999</v>
      </c>
      <c r="F91" s="3">
        <v>0.60319719999999988</v>
      </c>
      <c r="G91" s="3">
        <v>3.5863619999999998</v>
      </c>
      <c r="H91" s="3">
        <v>0.84112969942330174</v>
      </c>
      <c r="I91" s="3">
        <v>2.0899999999999998E-2</v>
      </c>
      <c r="J91" s="3">
        <v>0.68035888976505565</v>
      </c>
      <c r="K91" s="3">
        <v>0.52162332810851431</v>
      </c>
      <c r="L91" s="3"/>
      <c r="M91" s="6" t="s">
        <v>100</v>
      </c>
      <c r="N91" s="6" t="s">
        <v>165</v>
      </c>
    </row>
    <row r="92" spans="1:14" x14ac:dyDescent="0.2">
      <c r="A92" s="7" t="str">
        <f t="shared" si="1"/>
        <v>Head&amp;Neck - Oropharynx1996-20001</v>
      </c>
      <c r="B92" s="3" t="s">
        <v>120</v>
      </c>
      <c r="C92" s="3" t="s">
        <v>43</v>
      </c>
      <c r="D92" s="3">
        <v>1</v>
      </c>
      <c r="E92" s="3">
        <v>1.6807588</v>
      </c>
      <c r="F92" s="3">
        <v>0.34037840000000008</v>
      </c>
      <c r="G92" s="3">
        <v>3.0211388000000001</v>
      </c>
      <c r="H92" s="3">
        <v>1.3319594984995675</v>
      </c>
      <c r="I92" s="3">
        <v>2.8199999999999999E-2</v>
      </c>
      <c r="J92" s="3"/>
      <c r="K92" s="3"/>
      <c r="L92" s="3"/>
      <c r="M92" s="6" t="s">
        <v>100</v>
      </c>
      <c r="N92" s="6" t="s">
        <v>165</v>
      </c>
    </row>
    <row r="93" spans="1:14" x14ac:dyDescent="0.2">
      <c r="A93" s="7" t="str">
        <f t="shared" si="1"/>
        <v>Head&amp;Neck - Oropharynx1996-20002</v>
      </c>
      <c r="B93" s="3" t="s">
        <v>120</v>
      </c>
      <c r="C93" s="3" t="s">
        <v>43</v>
      </c>
      <c r="D93" s="3">
        <v>2</v>
      </c>
      <c r="E93" s="3">
        <v>0.38419880000000001</v>
      </c>
      <c r="F93" s="3">
        <v>9.5973199999999981E-2</v>
      </c>
      <c r="G93" s="3">
        <v>0.67242440000000003</v>
      </c>
      <c r="H93" s="3">
        <v>0.8109521519849815</v>
      </c>
      <c r="I93" s="3">
        <v>2.4E-2</v>
      </c>
      <c r="J93" s="3"/>
      <c r="K93" s="3"/>
      <c r="L93" s="3">
        <v>6.3803045977554929E-2</v>
      </c>
      <c r="M93" s="6" t="s">
        <v>100</v>
      </c>
      <c r="N93" s="6" t="s">
        <v>165</v>
      </c>
    </row>
    <row r="94" spans="1:14" x14ac:dyDescent="0.2">
      <c r="A94" s="7" t="str">
        <f t="shared" si="1"/>
        <v>Head&amp;Neck - Oropharynx1996-20003</v>
      </c>
      <c r="B94" s="3" t="s">
        <v>120</v>
      </c>
      <c r="C94" s="3" t="s">
        <v>43</v>
      </c>
      <c r="D94" s="3">
        <v>3</v>
      </c>
      <c r="E94" s="3">
        <v>1.0018444</v>
      </c>
      <c r="F94" s="3">
        <v>0.21026</v>
      </c>
      <c r="G94" s="3">
        <v>1.7934292000000001</v>
      </c>
      <c r="H94" s="3">
        <v>1.1762557159114939</v>
      </c>
      <c r="I94" s="3">
        <v>2.75E-2</v>
      </c>
      <c r="J94" s="3"/>
      <c r="K94" s="3"/>
      <c r="L94" s="3"/>
      <c r="M94" s="6" t="s">
        <v>100</v>
      </c>
      <c r="N94" s="6" t="s">
        <v>165</v>
      </c>
    </row>
    <row r="95" spans="1:14" x14ac:dyDescent="0.2">
      <c r="A95" s="7" t="str">
        <f t="shared" si="1"/>
        <v>Head&amp;Neck - Oropharynx2001-20051</v>
      </c>
      <c r="B95" s="3" t="s">
        <v>120</v>
      </c>
      <c r="C95" s="3" t="s">
        <v>47</v>
      </c>
      <c r="D95" s="3">
        <v>1</v>
      </c>
      <c r="E95" s="3">
        <v>1.9417804000000001</v>
      </c>
      <c r="F95" s="3">
        <v>0.35357919999999998</v>
      </c>
      <c r="G95" s="3">
        <v>3.5299816000000002</v>
      </c>
      <c r="H95" s="3">
        <v>1.0061705125432925</v>
      </c>
      <c r="I95" s="3">
        <v>3.0099999999999998E-2</v>
      </c>
      <c r="J95" s="3"/>
      <c r="K95" s="3"/>
      <c r="L95" s="3"/>
      <c r="M95" s="6" t="s">
        <v>100</v>
      </c>
      <c r="N95" s="6" t="s">
        <v>165</v>
      </c>
    </row>
    <row r="96" spans="1:14" x14ac:dyDescent="0.2">
      <c r="A96" s="7" t="str">
        <f t="shared" si="1"/>
        <v>Head&amp;Neck - Oropharynx2001-20052</v>
      </c>
      <c r="B96" s="3" t="s">
        <v>120</v>
      </c>
      <c r="C96" s="3" t="s">
        <v>47</v>
      </c>
      <c r="D96" s="3">
        <v>2</v>
      </c>
      <c r="E96" s="3">
        <v>0.69536600000000004</v>
      </c>
      <c r="F96" s="3">
        <v>0.54003199999999996</v>
      </c>
      <c r="G96" s="3">
        <v>0.85070040000000002</v>
      </c>
      <c r="H96" s="3">
        <v>1.2858068203608237</v>
      </c>
      <c r="I96" s="3">
        <v>6.9999999999999999E-4</v>
      </c>
      <c r="J96" s="3"/>
      <c r="K96" s="3"/>
      <c r="L96" s="3">
        <v>0.12579509567961877</v>
      </c>
      <c r="M96" s="6" t="s">
        <v>100</v>
      </c>
      <c r="N96" s="6" t="s">
        <v>165</v>
      </c>
    </row>
    <row r="97" spans="1:14" x14ac:dyDescent="0.2">
      <c r="A97" s="7" t="str">
        <f t="shared" si="1"/>
        <v>Head&amp;Neck - Oropharynx2001-20053</v>
      </c>
      <c r="B97" s="3" t="s">
        <v>120</v>
      </c>
      <c r="C97" s="3" t="s">
        <v>47</v>
      </c>
      <c r="D97" s="3">
        <v>3</v>
      </c>
      <c r="E97" s="3">
        <v>1.2930836000000001</v>
      </c>
      <c r="F97" s="3">
        <v>0.5312656</v>
      </c>
      <c r="G97" s="3">
        <v>2.0549016</v>
      </c>
      <c r="H97" s="3">
        <v>1.0616024579639174</v>
      </c>
      <c r="I97" s="3">
        <v>1.24E-2</v>
      </c>
      <c r="J97" s="3"/>
      <c r="K97" s="3"/>
      <c r="L97" s="3"/>
      <c r="M97" s="6" t="s">
        <v>100</v>
      </c>
      <c r="N97" s="6" t="s">
        <v>165</v>
      </c>
    </row>
    <row r="98" spans="1:14" x14ac:dyDescent="0.2">
      <c r="A98" s="7" t="str">
        <f t="shared" si="1"/>
        <v>Head&amp;Neck - Oropharynx2006-20101</v>
      </c>
      <c r="B98" s="3" t="s">
        <v>120</v>
      </c>
      <c r="C98" s="3" t="s">
        <v>48</v>
      </c>
      <c r="D98" s="3">
        <v>1</v>
      </c>
      <c r="E98" s="3">
        <v>2.3253531999999999</v>
      </c>
      <c r="F98" s="3">
        <v>1.0888328</v>
      </c>
      <c r="G98" s="3">
        <v>3.5618732</v>
      </c>
      <c r="H98" s="3">
        <v>0.7798542299894563</v>
      </c>
      <c r="I98" s="3">
        <v>9.2999999999999992E-3</v>
      </c>
      <c r="J98" s="3">
        <v>0.70876831896046588</v>
      </c>
      <c r="K98" s="3">
        <v>0.488435509209453</v>
      </c>
      <c r="L98" s="3"/>
      <c r="M98" s="6" t="s">
        <v>100</v>
      </c>
      <c r="N98" s="6" t="s">
        <v>165</v>
      </c>
    </row>
    <row r="99" spans="1:14" x14ac:dyDescent="0.2">
      <c r="A99" s="7" t="str">
        <f t="shared" si="1"/>
        <v>Head&amp;Neck - Oropharynx2006-20102</v>
      </c>
      <c r="B99" s="3" t="s">
        <v>120</v>
      </c>
      <c r="C99" s="3" t="s">
        <v>48</v>
      </c>
      <c r="D99" s="3">
        <v>2</v>
      </c>
      <c r="E99" s="3">
        <v>0.79512879999999997</v>
      </c>
      <c r="F99" s="3">
        <v>0.57513119999999995</v>
      </c>
      <c r="G99" s="3">
        <v>1.0151264</v>
      </c>
      <c r="H99" s="3">
        <v>0.93055868129712671</v>
      </c>
      <c r="I99" s="3">
        <v>1.4E-3</v>
      </c>
      <c r="J99" s="3">
        <v>0.4678014255933669</v>
      </c>
      <c r="K99" s="3">
        <v>2.6331163079119424E-2</v>
      </c>
      <c r="L99" s="3">
        <v>1.6938192517807149E-2</v>
      </c>
      <c r="M99" s="6" t="s">
        <v>100</v>
      </c>
      <c r="N99" s="6" t="s">
        <v>165</v>
      </c>
    </row>
    <row r="100" spans="1:14" x14ac:dyDescent="0.2">
      <c r="A100" s="7" t="str">
        <f t="shared" si="1"/>
        <v>Head&amp;Neck - Oropharynx2006-20103</v>
      </c>
      <c r="B100" s="3" t="s">
        <v>120</v>
      </c>
      <c r="C100" s="3" t="s">
        <v>48</v>
      </c>
      <c r="D100" s="3">
        <v>3</v>
      </c>
      <c r="E100" s="3">
        <v>1.5232588</v>
      </c>
      <c r="F100" s="3">
        <v>0.81386480000000005</v>
      </c>
      <c r="G100" s="3">
        <v>2.2326532000000001</v>
      </c>
      <c r="H100" s="3">
        <v>0.80445891320803264</v>
      </c>
      <c r="I100" s="3">
        <v>6.4000000000000003E-3</v>
      </c>
      <c r="J100" s="3">
        <v>0.66473152859700546</v>
      </c>
      <c r="K100" s="3">
        <v>0.33632281865293678</v>
      </c>
      <c r="L100" s="3"/>
      <c r="M100" s="6" t="s">
        <v>100</v>
      </c>
      <c r="N100" s="6" t="s">
        <v>165</v>
      </c>
    </row>
    <row r="101" spans="1:14" x14ac:dyDescent="0.2">
      <c r="A101" s="7" t="str">
        <f t="shared" si="1"/>
        <v>Head&amp;Neck - Salivary Glands1996-20001</v>
      </c>
      <c r="B101" s="3" t="s">
        <v>122</v>
      </c>
      <c r="C101" s="3" t="s">
        <v>43</v>
      </c>
      <c r="D101" s="3">
        <v>1</v>
      </c>
      <c r="E101" s="3">
        <v>4.0691199999999997E-2</v>
      </c>
      <c r="F101" s="3">
        <v>-0.10398600000000001</v>
      </c>
      <c r="G101" s="3">
        <v>0.18536839999999999</v>
      </c>
      <c r="H101" s="3">
        <v>4.8887919729580516E-2</v>
      </c>
      <c r="I101" s="3">
        <v>0.43669999999999998</v>
      </c>
      <c r="J101" s="3"/>
      <c r="K101" s="3"/>
      <c r="L101" s="3"/>
      <c r="M101" s="6" t="s">
        <v>100</v>
      </c>
      <c r="N101" s="6" t="s">
        <v>165</v>
      </c>
    </row>
    <row r="102" spans="1:14" x14ac:dyDescent="0.2">
      <c r="A102" s="7" t="str">
        <f t="shared" si="1"/>
        <v>Head&amp;Neck - Salivary Glands1996-20002</v>
      </c>
      <c r="B102" s="3" t="s">
        <v>122</v>
      </c>
      <c r="C102" s="3" t="s">
        <v>43</v>
      </c>
      <c r="D102" s="3">
        <v>2</v>
      </c>
      <c r="E102" s="3">
        <v>8.9272400000000002E-2</v>
      </c>
      <c r="F102" s="3">
        <v>-5.2624799999999999E-2</v>
      </c>
      <c r="G102" s="3">
        <v>0.23116999999999999</v>
      </c>
      <c r="H102" s="3">
        <v>0.14546474876271928</v>
      </c>
      <c r="I102" s="3">
        <v>0.13900000000000001</v>
      </c>
      <c r="J102" s="3"/>
      <c r="K102" s="3"/>
      <c r="L102" s="3">
        <v>0.63844498903615765</v>
      </c>
      <c r="M102" s="6" t="s">
        <v>100</v>
      </c>
      <c r="N102" s="6" t="s">
        <v>165</v>
      </c>
    </row>
    <row r="103" spans="1:14" x14ac:dyDescent="0.2">
      <c r="A103" s="7" t="str">
        <f t="shared" si="1"/>
        <v>Head&amp;Neck - Salivary Glands1996-20003</v>
      </c>
      <c r="B103" s="3" t="s">
        <v>122</v>
      </c>
      <c r="C103" s="3" t="s">
        <v>43</v>
      </c>
      <c r="D103" s="3">
        <v>3</v>
      </c>
      <c r="E103" s="3">
        <v>6.6963999999999996E-2</v>
      </c>
      <c r="F103" s="3">
        <v>-1.1272400000000002E-2</v>
      </c>
      <c r="G103" s="3">
        <v>0.14520040000000001</v>
      </c>
      <c r="H103" s="3">
        <v>9.6148365180576831E-2</v>
      </c>
      <c r="I103" s="3">
        <v>7.2300000000000003E-2</v>
      </c>
      <c r="J103" s="3"/>
      <c r="K103" s="3"/>
      <c r="L103" s="3"/>
      <c r="M103" s="6" t="s">
        <v>100</v>
      </c>
      <c r="N103" s="6" t="s">
        <v>165</v>
      </c>
    </row>
    <row r="104" spans="1:14" x14ac:dyDescent="0.2">
      <c r="A104" s="7" t="str">
        <f t="shared" si="1"/>
        <v>Head&amp;Neck - Salivary Glands2001-20051</v>
      </c>
      <c r="B104" s="3" t="s">
        <v>122</v>
      </c>
      <c r="C104" s="3" t="s">
        <v>47</v>
      </c>
      <c r="D104" s="3">
        <v>1</v>
      </c>
      <c r="E104" s="3">
        <v>0.12014080000000001</v>
      </c>
      <c r="F104" s="3">
        <v>-0.19701440000000003</v>
      </c>
      <c r="G104" s="3">
        <v>0.43729600000000002</v>
      </c>
      <c r="H104" s="3">
        <v>0.14087895735725314</v>
      </c>
      <c r="I104" s="3">
        <v>0.31440000000000001</v>
      </c>
      <c r="J104" s="3"/>
      <c r="K104" s="3"/>
      <c r="L104" s="3"/>
      <c r="M104" s="6" t="s">
        <v>100</v>
      </c>
      <c r="N104" s="6" t="s">
        <v>165</v>
      </c>
    </row>
    <row r="105" spans="1:14" x14ac:dyDescent="0.2">
      <c r="A105" s="7" t="str">
        <f t="shared" si="1"/>
        <v>Head&amp;Neck - Salivary Glands2001-20052</v>
      </c>
      <c r="B105" s="3" t="s">
        <v>122</v>
      </c>
      <c r="C105" s="3" t="s">
        <v>47</v>
      </c>
      <c r="D105" s="3">
        <v>2</v>
      </c>
      <c r="E105" s="3">
        <v>3.5619999999999999E-2</v>
      </c>
      <c r="F105" s="3">
        <v>-0.26405840000000003</v>
      </c>
      <c r="G105" s="3">
        <v>0.33529799999999998</v>
      </c>
      <c r="H105" s="3">
        <v>6.090069425423663E-2</v>
      </c>
      <c r="I105" s="3">
        <v>0.73040000000000005</v>
      </c>
      <c r="J105" s="3"/>
      <c r="K105" s="3"/>
      <c r="L105" s="3">
        <v>0.70419940332900111</v>
      </c>
      <c r="M105" s="6" t="s">
        <v>100</v>
      </c>
      <c r="N105" s="6" t="s">
        <v>165</v>
      </c>
    </row>
    <row r="106" spans="1:14" x14ac:dyDescent="0.2">
      <c r="A106" s="7" t="str">
        <f t="shared" si="1"/>
        <v>Head&amp;Neck - Salivary Glands2001-20053</v>
      </c>
      <c r="B106" s="3" t="s">
        <v>122</v>
      </c>
      <c r="C106" s="3" t="s">
        <v>47</v>
      </c>
      <c r="D106" s="3">
        <v>3</v>
      </c>
      <c r="E106" s="3">
        <v>6.9150400000000001E-2</v>
      </c>
      <c r="F106" s="3">
        <v>-0.1682448</v>
      </c>
      <c r="G106" s="3">
        <v>0.30654559999999997</v>
      </c>
      <c r="H106" s="3">
        <v>9.8814094823828996E-2</v>
      </c>
      <c r="I106" s="3">
        <v>0.42230000000000001</v>
      </c>
      <c r="J106" s="3"/>
      <c r="K106" s="3"/>
      <c r="L106" s="3"/>
      <c r="M106" s="6" t="s">
        <v>100</v>
      </c>
      <c r="N106" s="6" t="s">
        <v>165</v>
      </c>
    </row>
    <row r="107" spans="1:14" x14ac:dyDescent="0.2">
      <c r="A107" s="7" t="str">
        <f t="shared" si="1"/>
        <v>Head&amp;Neck - Salivary Glands2006-20101</v>
      </c>
      <c r="B107" s="3" t="s">
        <v>122</v>
      </c>
      <c r="C107" s="3" t="s">
        <v>48</v>
      </c>
      <c r="D107" s="3">
        <v>1</v>
      </c>
      <c r="E107" s="3">
        <v>0.15115719999999999</v>
      </c>
      <c r="F107" s="3">
        <v>-9.8239599999999982E-2</v>
      </c>
      <c r="G107" s="3">
        <v>0.40055400000000002</v>
      </c>
      <c r="H107" s="3">
        <v>0.16014627444299509</v>
      </c>
      <c r="I107" s="3">
        <v>0.14929999999999999</v>
      </c>
      <c r="J107" s="3">
        <v>0.88023278274247407</v>
      </c>
      <c r="K107" s="3">
        <v>0.45268886762031069</v>
      </c>
      <c r="L107" s="3"/>
      <c r="M107" s="6" t="s">
        <v>100</v>
      </c>
      <c r="N107" s="6" t="s">
        <v>165</v>
      </c>
    </row>
    <row r="108" spans="1:14" x14ac:dyDescent="0.2">
      <c r="A108" s="7" t="str">
        <f t="shared" si="1"/>
        <v>Head&amp;Neck - Salivary Glands2006-20102</v>
      </c>
      <c r="B108" s="3" t="s">
        <v>122</v>
      </c>
      <c r="C108" s="3" t="s">
        <v>48</v>
      </c>
      <c r="D108" s="3">
        <v>2</v>
      </c>
      <c r="E108" s="3">
        <v>9.4983600000000001E-2</v>
      </c>
      <c r="F108" s="3">
        <v>-0.12227399999999999</v>
      </c>
      <c r="G108" s="3">
        <v>0.31224160000000001</v>
      </c>
      <c r="H108" s="3">
        <v>0.13236117931598426</v>
      </c>
      <c r="I108" s="3">
        <v>0.25829999999999997</v>
      </c>
      <c r="J108" s="3">
        <v>0.75326080036032828</v>
      </c>
      <c r="K108" s="3">
        <v>0.96559146383129235</v>
      </c>
      <c r="L108" s="3">
        <v>0.73922908952454991</v>
      </c>
      <c r="M108" s="6" t="s">
        <v>100</v>
      </c>
      <c r="N108" s="6" t="s">
        <v>165</v>
      </c>
    </row>
    <row r="109" spans="1:14" x14ac:dyDescent="0.2">
      <c r="A109" s="7" t="str">
        <f t="shared" si="1"/>
        <v>Head&amp;Neck - Salivary Glands2006-20103</v>
      </c>
      <c r="B109" s="3" t="s">
        <v>122</v>
      </c>
      <c r="C109" s="3" t="s">
        <v>48</v>
      </c>
      <c r="D109" s="3">
        <v>3</v>
      </c>
      <c r="E109" s="3">
        <v>0.114746</v>
      </c>
      <c r="F109" s="3">
        <v>-2.9869199999999999E-2</v>
      </c>
      <c r="G109" s="3">
        <v>0.25936120000000001</v>
      </c>
      <c r="H109" s="3">
        <v>0.14091860024574115</v>
      </c>
      <c r="I109" s="3">
        <v>8.5800000000000001E-2</v>
      </c>
      <c r="J109" s="3">
        <v>0.74783573649606438</v>
      </c>
      <c r="K109" s="3">
        <v>0.5689567504154347</v>
      </c>
      <c r="L109" s="3"/>
      <c r="M109" s="6" t="s">
        <v>100</v>
      </c>
      <c r="N109" s="6" t="s">
        <v>165</v>
      </c>
    </row>
    <row r="110" spans="1:14" x14ac:dyDescent="0.2">
      <c r="A110" s="7" t="str">
        <f t="shared" si="1"/>
        <v>Head&amp;Neck - Thyroid1996-20001</v>
      </c>
      <c r="B110" s="3" t="s">
        <v>124</v>
      </c>
      <c r="C110" s="3" t="s">
        <v>43</v>
      </c>
      <c r="D110" s="3">
        <v>1</v>
      </c>
      <c r="E110" s="3">
        <v>-0.24076040000000001</v>
      </c>
      <c r="F110" s="3">
        <v>-0.41896280000000002</v>
      </c>
      <c r="G110" s="3">
        <v>-6.2558000000000002E-2</v>
      </c>
      <c r="H110" s="3">
        <v>-0.17999527359931414</v>
      </c>
      <c r="I110" s="3">
        <v>2.3099999999999999E-2</v>
      </c>
      <c r="J110" s="3"/>
      <c r="K110" s="3"/>
      <c r="L110" s="3"/>
      <c r="M110" s="6" t="s">
        <v>100</v>
      </c>
      <c r="N110" s="6" t="s">
        <v>165</v>
      </c>
    </row>
    <row r="111" spans="1:14" x14ac:dyDescent="0.2">
      <c r="A111" s="7" t="str">
        <f t="shared" si="1"/>
        <v>Head&amp;Neck - Thyroid1996-20002</v>
      </c>
      <c r="B111" s="3" t="s">
        <v>124</v>
      </c>
      <c r="C111" s="3" t="s">
        <v>43</v>
      </c>
      <c r="D111" s="3">
        <v>2</v>
      </c>
      <c r="E111" s="3">
        <v>-0.27006079999999999</v>
      </c>
      <c r="F111" s="3">
        <v>-0.67382160000000002</v>
      </c>
      <c r="G111" s="3">
        <v>0.1337004</v>
      </c>
      <c r="H111" s="3">
        <v>-9.4714912325310485E-2</v>
      </c>
      <c r="I111" s="3">
        <v>0.1232</v>
      </c>
      <c r="J111" s="3"/>
      <c r="K111" s="3"/>
      <c r="L111" s="3">
        <v>0.89646801778051888</v>
      </c>
      <c r="M111" s="6" t="s">
        <v>100</v>
      </c>
      <c r="N111" s="6" t="s">
        <v>165</v>
      </c>
    </row>
    <row r="112" spans="1:14" x14ac:dyDescent="0.2">
      <c r="A112" s="7" t="str">
        <f t="shared" si="1"/>
        <v>Head&amp;Neck - Thyroid1996-20003</v>
      </c>
      <c r="B112" s="3" t="s">
        <v>124</v>
      </c>
      <c r="C112" s="3" t="s">
        <v>43</v>
      </c>
      <c r="D112" s="3">
        <v>3</v>
      </c>
      <c r="E112" s="3">
        <v>-0.24145040000000001</v>
      </c>
      <c r="F112" s="3">
        <v>-0.38242039999999999</v>
      </c>
      <c r="G112" s="3">
        <v>-0.10048000000000001</v>
      </c>
      <c r="H112" s="3">
        <v>-0.11466866486002276</v>
      </c>
      <c r="I112" s="3">
        <v>1.21E-2</v>
      </c>
      <c r="J112" s="3"/>
      <c r="K112" s="3"/>
      <c r="L112" s="3"/>
      <c r="M112" s="6" t="s">
        <v>100</v>
      </c>
      <c r="N112" s="6" t="s">
        <v>165</v>
      </c>
    </row>
    <row r="113" spans="1:14" x14ac:dyDescent="0.2">
      <c r="A113" s="7" t="str">
        <f t="shared" si="1"/>
        <v>Head&amp;Neck - Thyroid2001-20051</v>
      </c>
      <c r="B113" s="3" t="s">
        <v>124</v>
      </c>
      <c r="C113" s="3" t="s">
        <v>47</v>
      </c>
      <c r="D113" s="3">
        <v>1</v>
      </c>
      <c r="E113" s="3">
        <v>-9.9513199999999996E-2</v>
      </c>
      <c r="F113" s="3">
        <v>-0.26865679999999997</v>
      </c>
      <c r="G113" s="3">
        <v>6.9630400000000009E-2</v>
      </c>
      <c r="H113" s="3">
        <v>-7.0973145255910544E-2</v>
      </c>
      <c r="I113" s="3">
        <v>0.15790000000000001</v>
      </c>
      <c r="J113" s="3"/>
      <c r="K113" s="3"/>
      <c r="L113" s="3"/>
      <c r="M113" s="6" t="s">
        <v>100</v>
      </c>
      <c r="N113" s="6" t="s">
        <v>165</v>
      </c>
    </row>
    <row r="114" spans="1:14" x14ac:dyDescent="0.2">
      <c r="A114" s="7" t="str">
        <f t="shared" si="1"/>
        <v>Head&amp;Neck - Thyroid2001-20052</v>
      </c>
      <c r="B114" s="3" t="s">
        <v>124</v>
      </c>
      <c r="C114" s="3" t="s">
        <v>47</v>
      </c>
      <c r="D114" s="3">
        <v>2</v>
      </c>
      <c r="E114" s="3">
        <v>1.7082400000000001E-2</v>
      </c>
      <c r="F114" s="3">
        <v>-0.87597040000000004</v>
      </c>
      <c r="G114" s="3">
        <v>0.91013480000000002</v>
      </c>
      <c r="H114" s="3">
        <v>4.7526644150511872E-3</v>
      </c>
      <c r="I114" s="3">
        <v>0.95530000000000004</v>
      </c>
      <c r="J114" s="3"/>
      <c r="K114" s="3"/>
      <c r="L114" s="3">
        <v>0.80148573421312475</v>
      </c>
      <c r="M114" s="6" t="s">
        <v>100</v>
      </c>
      <c r="N114" s="6" t="s">
        <v>165</v>
      </c>
    </row>
    <row r="115" spans="1:14" x14ac:dyDescent="0.2">
      <c r="A115" s="7" t="str">
        <f t="shared" si="1"/>
        <v>Head&amp;Neck - Thyroid2001-20053</v>
      </c>
      <c r="B115" s="3" t="s">
        <v>124</v>
      </c>
      <c r="C115" s="3" t="s">
        <v>47</v>
      </c>
      <c r="D115" s="3">
        <v>3</v>
      </c>
      <c r="E115" s="3">
        <v>-1.5926800000000001E-2</v>
      </c>
      <c r="F115" s="3">
        <v>-0.54949760000000003</v>
      </c>
      <c r="G115" s="3">
        <v>0.51764399999999999</v>
      </c>
      <c r="H115" s="3">
        <v>-6.356965307025883E-3</v>
      </c>
      <c r="I115" s="3">
        <v>0.93030000000000002</v>
      </c>
      <c r="J115" s="3"/>
      <c r="K115" s="3"/>
      <c r="L115" s="3"/>
      <c r="M115" s="6" t="s">
        <v>100</v>
      </c>
      <c r="N115" s="6" t="s">
        <v>165</v>
      </c>
    </row>
    <row r="116" spans="1:14" x14ac:dyDescent="0.2">
      <c r="A116" s="7" t="str">
        <f t="shared" si="1"/>
        <v>Head&amp;Neck - Thyroid2006-20101</v>
      </c>
      <c r="B116" s="3" t="s">
        <v>124</v>
      </c>
      <c r="C116" s="3" t="s">
        <v>48</v>
      </c>
      <c r="D116" s="3">
        <v>1</v>
      </c>
      <c r="E116" s="3">
        <v>-0.17926719999999999</v>
      </c>
      <c r="F116" s="3">
        <v>-0.58027399999999996</v>
      </c>
      <c r="G116" s="3">
        <v>0.22173960000000001</v>
      </c>
      <c r="H116" s="3">
        <v>-9.198184121716961E-2</v>
      </c>
      <c r="I116" s="3">
        <v>0.25</v>
      </c>
      <c r="J116" s="3">
        <v>0.71946782664532449</v>
      </c>
      <c r="K116" s="3">
        <v>0.78357657276500881</v>
      </c>
      <c r="L116" s="3"/>
      <c r="M116" s="6" t="s">
        <v>100</v>
      </c>
      <c r="N116" s="6" t="s">
        <v>165</v>
      </c>
    </row>
    <row r="117" spans="1:14" x14ac:dyDescent="0.2">
      <c r="A117" s="7" t="str">
        <f t="shared" si="1"/>
        <v>Head&amp;Neck - Thyroid2006-20102</v>
      </c>
      <c r="B117" s="3" t="s">
        <v>124</v>
      </c>
      <c r="C117" s="3" t="s">
        <v>48</v>
      </c>
      <c r="D117" s="3">
        <v>2</v>
      </c>
      <c r="E117" s="3">
        <v>0.20097400000000001</v>
      </c>
      <c r="F117" s="3">
        <v>-0.65217559999999997</v>
      </c>
      <c r="G117" s="3">
        <v>1.0541240000000001</v>
      </c>
      <c r="H117" s="3">
        <v>4.1005206396619594E-2</v>
      </c>
      <c r="I117" s="3">
        <v>0.50790000000000002</v>
      </c>
      <c r="J117" s="3">
        <v>0.77041913288876973</v>
      </c>
      <c r="K117" s="3">
        <v>0.32800872941795767</v>
      </c>
      <c r="L117" s="3">
        <v>0.42919019411941273</v>
      </c>
      <c r="M117" s="6" t="s">
        <v>100</v>
      </c>
      <c r="N117" s="6" t="s">
        <v>165</v>
      </c>
    </row>
    <row r="118" spans="1:14" x14ac:dyDescent="0.2">
      <c r="A118" s="7" t="str">
        <f t="shared" si="1"/>
        <v>Head&amp;Neck - Thyroid2006-20103</v>
      </c>
      <c r="B118" s="3" t="s">
        <v>124</v>
      </c>
      <c r="C118" s="3" t="s">
        <v>48</v>
      </c>
      <c r="D118" s="3">
        <v>3</v>
      </c>
      <c r="E118" s="3">
        <v>2.1824799999999998E-2</v>
      </c>
      <c r="F118" s="3">
        <v>-0.55770759999999997</v>
      </c>
      <c r="G118" s="3">
        <v>0.60135760000000005</v>
      </c>
      <c r="H118" s="3">
        <v>6.3525176953803482E-3</v>
      </c>
      <c r="I118" s="3">
        <v>0.91220000000000001</v>
      </c>
      <c r="J118" s="3">
        <v>0.9251653189814506</v>
      </c>
      <c r="K118" s="3">
        <v>0.38694098990381187</v>
      </c>
      <c r="L118" s="3"/>
      <c r="M118" s="6" t="s">
        <v>100</v>
      </c>
      <c r="N118" s="6" t="s">
        <v>165</v>
      </c>
    </row>
    <row r="119" spans="1:14" x14ac:dyDescent="0.2">
      <c r="A119" s="7" t="str">
        <f t="shared" si="1"/>
        <v>Haematology - Hodgkin Lymphoma1996-20001</v>
      </c>
      <c r="B119" s="3" t="s">
        <v>147</v>
      </c>
      <c r="C119" s="3" t="s">
        <v>43</v>
      </c>
      <c r="D119" s="3">
        <v>1</v>
      </c>
      <c r="E119" s="3">
        <v>-6.18516E-2</v>
      </c>
      <c r="F119" s="3">
        <v>-0.29648560000000002</v>
      </c>
      <c r="G119" s="3">
        <v>0.17278279999999999</v>
      </c>
      <c r="H119" s="3">
        <v>-2.1818588963974015E-2</v>
      </c>
      <c r="I119" s="3">
        <v>0.46310000000000001</v>
      </c>
      <c r="J119" s="3"/>
      <c r="K119" s="3"/>
      <c r="L119" s="3"/>
      <c r="M119" s="6" t="s">
        <v>100</v>
      </c>
      <c r="N119" s="6" t="s">
        <v>205</v>
      </c>
    </row>
    <row r="120" spans="1:14" x14ac:dyDescent="0.2">
      <c r="A120" s="7" t="str">
        <f t="shared" si="1"/>
        <v>Haematology - Hodgkin Lymphoma1996-20002</v>
      </c>
      <c r="B120" s="3" t="s">
        <v>147</v>
      </c>
      <c r="C120" s="3" t="s">
        <v>43</v>
      </c>
      <c r="D120" s="3">
        <v>2</v>
      </c>
      <c r="E120" s="3">
        <v>-0.25468839999999998</v>
      </c>
      <c r="F120" s="3">
        <v>-0.68401840000000003</v>
      </c>
      <c r="G120" s="3">
        <v>0.17464160000000001</v>
      </c>
      <c r="H120" s="3">
        <v>-0.12039773812124362</v>
      </c>
      <c r="I120" s="3">
        <v>0.1555</v>
      </c>
      <c r="J120" s="3"/>
      <c r="K120" s="3"/>
      <c r="L120" s="3">
        <v>0.43981207018008694</v>
      </c>
      <c r="M120" s="6" t="s">
        <v>100</v>
      </c>
      <c r="N120" s="6" t="s">
        <v>205</v>
      </c>
    </row>
    <row r="121" spans="1:14" x14ac:dyDescent="0.2">
      <c r="A121" s="7" t="str">
        <f t="shared" si="1"/>
        <v>Haematology - Hodgkin Lymphoma1996-20003</v>
      </c>
      <c r="B121" s="3" t="s">
        <v>147</v>
      </c>
      <c r="C121" s="3" t="s">
        <v>43</v>
      </c>
      <c r="D121" s="3">
        <v>3</v>
      </c>
      <c r="E121" s="3">
        <v>-0.15227599999999999</v>
      </c>
      <c r="F121" s="3">
        <v>-0.41253719999999994</v>
      </c>
      <c r="G121" s="3">
        <v>0.10798559999999999</v>
      </c>
      <c r="H121" s="3">
        <v>-6.1786457828255266E-2</v>
      </c>
      <c r="I121" s="3">
        <v>0.1595</v>
      </c>
      <c r="J121" s="3"/>
      <c r="K121" s="3"/>
      <c r="L121" s="3"/>
      <c r="M121" s="6" t="s">
        <v>100</v>
      </c>
      <c r="N121" s="6" t="s">
        <v>205</v>
      </c>
    </row>
    <row r="122" spans="1:14" x14ac:dyDescent="0.2">
      <c r="A122" s="7" t="str">
        <f t="shared" ref="A122:A185" si="5">B122&amp;C122&amp;D122</f>
        <v>Haematology - Hodgkin Lymphoma2001-20051</v>
      </c>
      <c r="B122" s="3" t="s">
        <v>147</v>
      </c>
      <c r="C122" s="3" t="s">
        <v>47</v>
      </c>
      <c r="D122" s="3">
        <v>1</v>
      </c>
      <c r="E122" s="3">
        <v>0.10957</v>
      </c>
      <c r="F122" s="3">
        <v>-0.23453079999999998</v>
      </c>
      <c r="G122" s="3">
        <v>0.45367079999999999</v>
      </c>
      <c r="H122" s="3">
        <v>3.9016007530441973E-2</v>
      </c>
      <c r="I122" s="3">
        <v>0.38550000000000001</v>
      </c>
      <c r="J122" s="3"/>
      <c r="K122" s="3"/>
      <c r="L122" s="3"/>
      <c r="M122" s="6" t="s">
        <v>100</v>
      </c>
      <c r="N122" s="6" t="s">
        <v>205</v>
      </c>
    </row>
    <row r="123" spans="1:14" x14ac:dyDescent="0.2">
      <c r="A123" s="7" t="str">
        <f t="shared" si="5"/>
        <v>Haematology - Hodgkin Lymphoma2001-20052</v>
      </c>
      <c r="B123" s="3" t="s">
        <v>147</v>
      </c>
      <c r="C123" s="3" t="s">
        <v>47</v>
      </c>
      <c r="D123" s="3">
        <v>2</v>
      </c>
      <c r="E123" s="3">
        <v>-0.2099944</v>
      </c>
      <c r="F123" s="3">
        <v>-0.54976159999999996</v>
      </c>
      <c r="G123" s="3">
        <v>0.12977240000000004</v>
      </c>
      <c r="H123" s="3">
        <v>-9.7985943214978388E-2</v>
      </c>
      <c r="I123" s="3">
        <v>0.1439</v>
      </c>
      <c r="J123" s="3"/>
      <c r="K123" s="3"/>
      <c r="L123" s="3">
        <v>0.19523928966983695</v>
      </c>
      <c r="M123" s="6" t="s">
        <v>100</v>
      </c>
      <c r="N123" s="6" t="s">
        <v>205</v>
      </c>
    </row>
    <row r="124" spans="1:14" x14ac:dyDescent="0.2">
      <c r="A124" s="7" t="str">
        <f t="shared" si="5"/>
        <v>Haematology - Hodgkin Lymphoma2001-20053</v>
      </c>
      <c r="B124" s="3" t="s">
        <v>147</v>
      </c>
      <c r="C124" s="3" t="s">
        <v>47</v>
      </c>
      <c r="D124" s="3">
        <v>3</v>
      </c>
      <c r="E124" s="3">
        <v>-5.7819200000000001E-2</v>
      </c>
      <c r="F124" s="3">
        <v>-0.23287800000000003</v>
      </c>
      <c r="G124" s="3">
        <v>0.11723960000000001</v>
      </c>
      <c r="H124" s="3">
        <v>-2.3418270764804652E-2</v>
      </c>
      <c r="I124" s="3">
        <v>0.37040000000000001</v>
      </c>
      <c r="J124" s="3"/>
      <c r="K124" s="3"/>
      <c r="L124" s="3"/>
      <c r="M124" s="6" t="s">
        <v>100</v>
      </c>
      <c r="N124" s="6" t="s">
        <v>205</v>
      </c>
    </row>
    <row r="125" spans="1:14" x14ac:dyDescent="0.2">
      <c r="A125" s="7" t="str">
        <f t="shared" si="5"/>
        <v>Haematology - Hodgkin Lymphoma2006-20101</v>
      </c>
      <c r="B125" s="3" t="s">
        <v>147</v>
      </c>
      <c r="C125" s="3" t="s">
        <v>48</v>
      </c>
      <c r="D125" s="3">
        <v>1</v>
      </c>
      <c r="E125" s="3">
        <v>0.58158560000000004</v>
      </c>
      <c r="F125" s="3">
        <v>4.4864000000000015E-3</v>
      </c>
      <c r="G125" s="3">
        <v>1.1586848000000001</v>
      </c>
      <c r="H125" s="3">
        <v>0.20212785848920142</v>
      </c>
      <c r="I125" s="3">
        <v>4.9099999999999998E-2</v>
      </c>
      <c r="J125" s="3">
        <v>0.16853753082379219</v>
      </c>
      <c r="K125" s="3">
        <v>4.2930933882854294E-2</v>
      </c>
      <c r="L125" s="3"/>
      <c r="M125" s="6" t="s">
        <v>100</v>
      </c>
      <c r="N125" s="6" t="s">
        <v>205</v>
      </c>
    </row>
    <row r="126" spans="1:14" x14ac:dyDescent="0.2">
      <c r="A126" s="7" t="str">
        <f t="shared" si="5"/>
        <v>Haematology - Hodgkin Lymphoma2006-20102</v>
      </c>
      <c r="B126" s="3" t="s">
        <v>147</v>
      </c>
      <c r="C126" s="3" t="s">
        <v>48</v>
      </c>
      <c r="D126" s="3">
        <v>2</v>
      </c>
      <c r="E126" s="3">
        <v>-4.4920000000000003E-3</v>
      </c>
      <c r="F126" s="3">
        <v>-0.51448240000000001</v>
      </c>
      <c r="G126" s="3">
        <v>0.50549880000000003</v>
      </c>
      <c r="H126" s="3">
        <v>-1.8964725273240659E-3</v>
      </c>
      <c r="I126" s="3">
        <v>0.97940000000000005</v>
      </c>
      <c r="J126" s="3">
        <v>0.5110017686451247</v>
      </c>
      <c r="K126" s="3">
        <v>0.46197280348465353</v>
      </c>
      <c r="L126" s="3">
        <v>0.13581978525281424</v>
      </c>
      <c r="M126" s="6" t="s">
        <v>100</v>
      </c>
      <c r="N126" s="6" t="s">
        <v>205</v>
      </c>
    </row>
    <row r="127" spans="1:14" x14ac:dyDescent="0.2">
      <c r="A127" s="7" t="str">
        <f t="shared" si="5"/>
        <v>Haematology - Hodgkin Lymphoma2006-20103</v>
      </c>
      <c r="B127" s="3" t="s">
        <v>147</v>
      </c>
      <c r="C127" s="3" t="s">
        <v>48</v>
      </c>
      <c r="D127" s="3">
        <v>3</v>
      </c>
      <c r="E127" s="3">
        <v>0.29140240000000001</v>
      </c>
      <c r="F127" s="3">
        <v>-0.19666719999999999</v>
      </c>
      <c r="G127" s="3">
        <v>0.77947160000000004</v>
      </c>
      <c r="H127" s="3">
        <v>0.11149854261049685</v>
      </c>
      <c r="I127" s="3">
        <v>0.15359999999999999</v>
      </c>
      <c r="J127" s="3">
        <v>0.18681254559995053</v>
      </c>
      <c r="K127" s="3">
        <v>0.11591015196562005</v>
      </c>
      <c r="L127" s="3"/>
      <c r="M127" s="6" t="s">
        <v>100</v>
      </c>
      <c r="N127" s="6" t="s">
        <v>205</v>
      </c>
    </row>
    <row r="128" spans="1:14" x14ac:dyDescent="0.2">
      <c r="A128" s="7" t="str">
        <f t="shared" si="5"/>
        <v>Urology - Kidney and unsp. urinary organs1996-20001</v>
      </c>
      <c r="B128" s="3" t="s">
        <v>156</v>
      </c>
      <c r="C128" s="3" t="s">
        <v>43</v>
      </c>
      <c r="D128" s="3">
        <v>1</v>
      </c>
      <c r="E128" s="3">
        <v>0.81811560000000005</v>
      </c>
      <c r="F128" s="3">
        <v>-0.32128880000000004</v>
      </c>
      <c r="G128" s="3">
        <v>1.9575203999999999</v>
      </c>
      <c r="H128" s="3">
        <v>7.0940933810977588E-2</v>
      </c>
      <c r="I128" s="3">
        <v>0.10639999999999999</v>
      </c>
      <c r="J128" s="3"/>
      <c r="K128" s="3"/>
      <c r="L128" s="3"/>
      <c r="M128" s="6" t="s">
        <v>100</v>
      </c>
      <c r="N128" s="6" t="s">
        <v>192</v>
      </c>
    </row>
    <row r="129" spans="1:14" x14ac:dyDescent="0.2">
      <c r="A129" s="7" t="str">
        <f t="shared" si="5"/>
        <v>Urology - Kidney and unsp. urinary organs1996-20002</v>
      </c>
      <c r="B129" s="3" t="s">
        <v>156</v>
      </c>
      <c r="C129" s="3" t="s">
        <v>43</v>
      </c>
      <c r="D129" s="3">
        <v>2</v>
      </c>
      <c r="E129" s="3">
        <v>1.2231304000000001</v>
      </c>
      <c r="F129" s="3">
        <v>0.75641760000000002</v>
      </c>
      <c r="G129" s="3">
        <v>1.6898435999999999</v>
      </c>
      <c r="H129" s="3">
        <v>0.23444418768440148</v>
      </c>
      <c r="I129" s="3">
        <v>3.5999999999999999E-3</v>
      </c>
      <c r="J129" s="3"/>
      <c r="K129" s="3"/>
      <c r="L129" s="3">
        <v>0.5191113804732943</v>
      </c>
      <c r="M129" s="6" t="s">
        <v>100</v>
      </c>
      <c r="N129" s="6" t="s">
        <v>192</v>
      </c>
    </row>
    <row r="130" spans="1:14" x14ac:dyDescent="0.2">
      <c r="A130" s="7" t="str">
        <f t="shared" si="5"/>
        <v>Urology - Kidney and unsp. urinary organs1996-20003</v>
      </c>
      <c r="B130" s="3" t="s">
        <v>156</v>
      </c>
      <c r="C130" s="3" t="s">
        <v>43</v>
      </c>
      <c r="D130" s="3">
        <v>3</v>
      </c>
      <c r="E130" s="3">
        <v>0.97550599999999998</v>
      </c>
      <c r="F130" s="3">
        <v>0.27543000000000006</v>
      </c>
      <c r="G130" s="3">
        <v>1.6755815999999999</v>
      </c>
      <c r="H130" s="3">
        <v>0.12049534088576931</v>
      </c>
      <c r="I130" s="3">
        <v>2.1299999999999999E-2</v>
      </c>
      <c r="J130" s="3"/>
      <c r="K130" s="3"/>
      <c r="L130" s="3"/>
      <c r="M130" s="6" t="s">
        <v>100</v>
      </c>
      <c r="N130" s="6" t="s">
        <v>192</v>
      </c>
    </row>
    <row r="131" spans="1:14" x14ac:dyDescent="0.2">
      <c r="A131" s="7" t="str">
        <f t="shared" si="5"/>
        <v>Urology - Kidney and unsp. urinary organs2001-20051</v>
      </c>
      <c r="B131" s="3" t="s">
        <v>156</v>
      </c>
      <c r="C131" s="3" t="s">
        <v>47</v>
      </c>
      <c r="D131" s="3">
        <v>1</v>
      </c>
      <c r="E131" s="3">
        <v>1.6989504</v>
      </c>
      <c r="F131" s="3">
        <v>0.95768880000000001</v>
      </c>
      <c r="G131" s="3">
        <v>2.4402124000000001</v>
      </c>
      <c r="H131" s="3">
        <v>0.13848399500510572</v>
      </c>
      <c r="I131" s="3">
        <v>5.3E-3</v>
      </c>
      <c r="J131" s="3"/>
      <c r="K131" s="3"/>
      <c r="L131" s="3"/>
      <c r="M131" s="6" t="s">
        <v>100</v>
      </c>
      <c r="N131" s="6" t="s">
        <v>192</v>
      </c>
    </row>
    <row r="132" spans="1:14" x14ac:dyDescent="0.2">
      <c r="A132" s="7" t="str">
        <f t="shared" si="5"/>
        <v>Urology - Kidney and unsp. urinary organs2001-20052</v>
      </c>
      <c r="B132" s="3" t="s">
        <v>156</v>
      </c>
      <c r="C132" s="3" t="s">
        <v>47</v>
      </c>
      <c r="D132" s="3">
        <v>2</v>
      </c>
      <c r="E132" s="3">
        <v>1.5667971999999999</v>
      </c>
      <c r="F132" s="3">
        <v>0.88015399999999999</v>
      </c>
      <c r="G132" s="3">
        <v>2.2534404000000001</v>
      </c>
      <c r="H132" s="3">
        <v>0.27534685409242549</v>
      </c>
      <c r="I132" s="3">
        <v>5.4000000000000003E-3</v>
      </c>
      <c r="J132" s="3"/>
      <c r="K132" s="3"/>
      <c r="L132" s="3">
        <v>0.79768118580079173</v>
      </c>
      <c r="M132" s="6" t="s">
        <v>100</v>
      </c>
      <c r="N132" s="6" t="s">
        <v>192</v>
      </c>
    </row>
    <row r="133" spans="1:14" x14ac:dyDescent="0.2">
      <c r="A133" s="7" t="str">
        <f t="shared" si="5"/>
        <v>Urology - Kidney and unsp. urinary organs2001-20053</v>
      </c>
      <c r="B133" s="3" t="s">
        <v>156</v>
      </c>
      <c r="C133" s="3" t="s">
        <v>47</v>
      </c>
      <c r="D133" s="3">
        <v>3</v>
      </c>
      <c r="E133" s="3">
        <v>1.558694</v>
      </c>
      <c r="F133" s="3">
        <v>1.3406488000000001</v>
      </c>
      <c r="G133" s="3">
        <v>1.7767396</v>
      </c>
      <c r="H133" s="3">
        <v>0.17862363012813634</v>
      </c>
      <c r="I133" s="3">
        <v>2.0000000000000001E-4</v>
      </c>
      <c r="J133" s="3"/>
      <c r="K133" s="3"/>
      <c r="L133" s="3"/>
      <c r="M133" s="6" t="s">
        <v>100</v>
      </c>
      <c r="N133" s="6" t="s">
        <v>192</v>
      </c>
    </row>
    <row r="134" spans="1:14" x14ac:dyDescent="0.2">
      <c r="A134" s="7" t="str">
        <f t="shared" si="5"/>
        <v>Urology - Kidney and unsp. urinary organs2006-20101</v>
      </c>
      <c r="B134" s="3" t="s">
        <v>156</v>
      </c>
      <c r="C134" s="3" t="s">
        <v>48</v>
      </c>
      <c r="D134" s="3">
        <v>1</v>
      </c>
      <c r="E134" s="3">
        <v>2.7348536000000001</v>
      </c>
      <c r="F134" s="3">
        <v>2.0591192</v>
      </c>
      <c r="G134" s="3">
        <v>3.4105880000000002</v>
      </c>
      <c r="H134" s="3">
        <v>0.19607463520601778</v>
      </c>
      <c r="I134" s="3">
        <v>1E-3</v>
      </c>
      <c r="J134" s="3">
        <v>4.2947502436205598E-2</v>
      </c>
      <c r="K134" s="3">
        <v>4.5690443102848199E-3</v>
      </c>
      <c r="L134" s="3"/>
      <c r="M134" s="6" t="s">
        <v>100</v>
      </c>
      <c r="N134" s="6" t="s">
        <v>192</v>
      </c>
    </row>
    <row r="135" spans="1:14" x14ac:dyDescent="0.2">
      <c r="A135" s="7" t="str">
        <f t="shared" si="5"/>
        <v>Urology - Kidney and unsp. urinary organs2006-20102</v>
      </c>
      <c r="B135" s="3" t="s">
        <v>156</v>
      </c>
      <c r="C135" s="3" t="s">
        <v>48</v>
      </c>
      <c r="D135" s="3">
        <v>2</v>
      </c>
      <c r="E135" s="3">
        <v>2.3517123999999998</v>
      </c>
      <c r="F135" s="3">
        <v>1.719168</v>
      </c>
      <c r="G135" s="3">
        <v>2.9842572000000001</v>
      </c>
      <c r="H135" s="3">
        <v>0.35210451069147419</v>
      </c>
      <c r="I135" s="3">
        <v>1.2999999999999999E-3</v>
      </c>
      <c r="J135" s="3">
        <v>9.9379802807913364E-2</v>
      </c>
      <c r="K135" s="3">
        <v>4.8934836987608588E-3</v>
      </c>
      <c r="L135" s="3">
        <v>0.41718095166063751</v>
      </c>
      <c r="M135" s="6" t="s">
        <v>100</v>
      </c>
      <c r="N135" s="6" t="s">
        <v>192</v>
      </c>
    </row>
    <row r="136" spans="1:14" x14ac:dyDescent="0.2">
      <c r="A136" s="7" t="str">
        <f t="shared" si="5"/>
        <v>Urology - Kidney and unsp. urinary organs2006-20103</v>
      </c>
      <c r="B136" s="3" t="s">
        <v>156</v>
      </c>
      <c r="C136" s="3" t="s">
        <v>48</v>
      </c>
      <c r="D136" s="3">
        <v>3</v>
      </c>
      <c r="E136" s="3">
        <v>2.4370227999999998</v>
      </c>
      <c r="F136" s="3">
        <v>1.9501572</v>
      </c>
      <c r="G136" s="3">
        <v>2.9238884000000001</v>
      </c>
      <c r="H136" s="3">
        <v>0.24164578496104111</v>
      </c>
      <c r="I136" s="3">
        <v>5.0000000000000001E-4</v>
      </c>
      <c r="J136" s="3">
        <v>1.2506086189423282E-3</v>
      </c>
      <c r="K136" s="3">
        <v>7.8138601029653643E-4</v>
      </c>
      <c r="L136" s="3"/>
      <c r="M136" s="6" t="s">
        <v>100</v>
      </c>
      <c r="N136" s="6" t="s">
        <v>192</v>
      </c>
    </row>
    <row r="137" spans="1:14" x14ac:dyDescent="0.2">
      <c r="A137" s="7" t="str">
        <f t="shared" si="5"/>
        <v>Haematology - Acute Lymphoblastic Leukaemia1996-20001</v>
      </c>
      <c r="B137" s="3" t="s">
        <v>150</v>
      </c>
      <c r="C137" s="3" t="s">
        <v>43</v>
      </c>
      <c r="D137" s="3">
        <v>1</v>
      </c>
      <c r="E137" s="3">
        <v>4.2599600000000001E-2</v>
      </c>
      <c r="F137" s="3">
        <v>-4.9928800000000009E-2</v>
      </c>
      <c r="G137" s="3">
        <v>0.13512840000000001</v>
      </c>
      <c r="H137" s="3">
        <v>2.8690909725225387E-2</v>
      </c>
      <c r="I137" s="3">
        <v>0.23910000000000001</v>
      </c>
      <c r="J137" s="3"/>
      <c r="K137" s="3"/>
      <c r="L137" s="3"/>
      <c r="M137" s="6" t="s">
        <v>100</v>
      </c>
      <c r="N137" s="6" t="s">
        <v>205</v>
      </c>
    </row>
    <row r="138" spans="1:14" x14ac:dyDescent="0.2">
      <c r="A138" s="7" t="str">
        <f t="shared" si="5"/>
        <v>Haematology - Acute Lymphoblastic Leukaemia1996-20002</v>
      </c>
      <c r="B138" s="3" t="s">
        <v>150</v>
      </c>
      <c r="C138" s="3" t="s">
        <v>43</v>
      </c>
      <c r="D138" s="3">
        <v>2</v>
      </c>
      <c r="E138" s="3">
        <v>-9.6913600000000003E-2</v>
      </c>
      <c r="F138" s="3">
        <v>-0.36216320000000002</v>
      </c>
      <c r="G138" s="3">
        <v>0.16833600000000004</v>
      </c>
      <c r="H138" s="3">
        <v>-8.3981709981225047E-2</v>
      </c>
      <c r="I138" s="3">
        <v>0.32900000000000001</v>
      </c>
      <c r="J138" s="3"/>
      <c r="K138" s="3"/>
      <c r="L138" s="3">
        <v>0.33036607327760636</v>
      </c>
      <c r="M138" s="6" t="s">
        <v>100</v>
      </c>
      <c r="N138" s="6" t="s">
        <v>205</v>
      </c>
    </row>
    <row r="139" spans="1:14" x14ac:dyDescent="0.2">
      <c r="A139" s="7" t="str">
        <f t="shared" si="5"/>
        <v>Haematology - Acute Lymphoblastic Leukaemia1996-20003</v>
      </c>
      <c r="B139" s="3" t="s">
        <v>150</v>
      </c>
      <c r="C139" s="3" t="s">
        <v>43</v>
      </c>
      <c r="D139" s="3">
        <v>3</v>
      </c>
      <c r="E139" s="3">
        <v>-2.7314399999999999E-2</v>
      </c>
      <c r="F139" s="3">
        <v>-0.1238224</v>
      </c>
      <c r="G139" s="3">
        <v>6.9194000000000006E-2</v>
      </c>
      <c r="H139" s="3">
        <v>-2.0735936565998814E-2</v>
      </c>
      <c r="I139" s="3">
        <v>0.43409999999999999</v>
      </c>
      <c r="J139" s="3"/>
      <c r="K139" s="3"/>
      <c r="L139" s="3"/>
      <c r="M139" s="6" t="s">
        <v>100</v>
      </c>
      <c r="N139" s="6" t="s">
        <v>205</v>
      </c>
    </row>
    <row r="140" spans="1:14" x14ac:dyDescent="0.2">
      <c r="A140" s="7" t="str">
        <f t="shared" si="5"/>
        <v>Haematology - Acute Lymphoblastic Leukaemia2001-20051</v>
      </c>
      <c r="B140" s="3" t="s">
        <v>150</v>
      </c>
      <c r="C140" s="3" t="s">
        <v>47</v>
      </c>
      <c r="D140" s="3">
        <v>1</v>
      </c>
      <c r="E140" s="3">
        <v>-1.4060400000000001E-2</v>
      </c>
      <c r="F140" s="3">
        <v>-0.46760760000000001</v>
      </c>
      <c r="G140" s="3">
        <v>0.43948720000000008</v>
      </c>
      <c r="H140" s="3">
        <v>-9.3548534972484141E-3</v>
      </c>
      <c r="I140" s="3">
        <v>0.92759999999999998</v>
      </c>
      <c r="J140" s="3"/>
      <c r="K140" s="3"/>
      <c r="L140" s="3"/>
      <c r="M140" s="6" t="s">
        <v>100</v>
      </c>
      <c r="N140" s="6" t="s">
        <v>205</v>
      </c>
    </row>
    <row r="141" spans="1:14" x14ac:dyDescent="0.2">
      <c r="A141" s="7" t="str">
        <f t="shared" si="5"/>
        <v>Haematology - Acute Lymphoblastic Leukaemia2001-20052</v>
      </c>
      <c r="B141" s="3" t="s">
        <v>150</v>
      </c>
      <c r="C141" s="3" t="s">
        <v>47</v>
      </c>
      <c r="D141" s="3">
        <v>2</v>
      </c>
      <c r="E141" s="3">
        <v>-7.4380399999999999E-2</v>
      </c>
      <c r="F141" s="3">
        <v>-0.48406120000000002</v>
      </c>
      <c r="G141" s="3">
        <v>0.33529999999999999</v>
      </c>
      <c r="H141" s="3">
        <v>-6.1652035231486893E-2</v>
      </c>
      <c r="I141" s="3">
        <v>0.60389999999999999</v>
      </c>
      <c r="J141" s="3"/>
      <c r="K141" s="3"/>
      <c r="L141" s="3">
        <v>0.84661419091891066</v>
      </c>
      <c r="M141" s="6" t="s">
        <v>100</v>
      </c>
      <c r="N141" s="6" t="s">
        <v>205</v>
      </c>
    </row>
    <row r="142" spans="1:14" x14ac:dyDescent="0.2">
      <c r="A142" s="7" t="str">
        <f t="shared" si="5"/>
        <v>Haematology - Acute Lymphoblastic Leukaemia2001-20053</v>
      </c>
      <c r="B142" s="3" t="s">
        <v>150</v>
      </c>
      <c r="C142" s="3" t="s">
        <v>47</v>
      </c>
      <c r="D142" s="3">
        <v>3</v>
      </c>
      <c r="E142" s="3">
        <v>-4.91136E-2</v>
      </c>
      <c r="F142" s="3">
        <v>-0.43015920000000002</v>
      </c>
      <c r="G142" s="3">
        <v>0.331932</v>
      </c>
      <c r="H142" s="3">
        <v>-3.6193909080136331E-2</v>
      </c>
      <c r="I142" s="3">
        <v>0.70920000000000005</v>
      </c>
      <c r="J142" s="3"/>
      <c r="K142" s="3"/>
      <c r="L142" s="3"/>
      <c r="M142" s="6" t="s">
        <v>100</v>
      </c>
      <c r="N142" s="6" t="s">
        <v>205</v>
      </c>
    </row>
    <row r="143" spans="1:14" x14ac:dyDescent="0.2">
      <c r="A143" s="7" t="str">
        <f t="shared" si="5"/>
        <v>Haematology - Acute Lymphoblastic Leukaemia2006-20101</v>
      </c>
      <c r="B143" s="3" t="s">
        <v>150</v>
      </c>
      <c r="C143" s="3" t="s">
        <v>48</v>
      </c>
      <c r="D143" s="3">
        <v>1</v>
      </c>
      <c r="E143" s="3">
        <v>-0.217806</v>
      </c>
      <c r="F143" s="3">
        <v>-0.42561840000000001</v>
      </c>
      <c r="G143" s="3">
        <v>-9.9935999999999914E-3</v>
      </c>
      <c r="H143" s="3">
        <v>-0.13970972864153353</v>
      </c>
      <c r="I143" s="3">
        <v>4.4499999999999998E-2</v>
      </c>
      <c r="J143" s="3">
        <v>0.42344429782682713</v>
      </c>
      <c r="K143" s="3">
        <v>2.4852733640163827E-2</v>
      </c>
      <c r="L143" s="3"/>
      <c r="M143" s="6" t="s">
        <v>100</v>
      </c>
      <c r="N143" s="6" t="s">
        <v>205</v>
      </c>
    </row>
    <row r="144" spans="1:14" x14ac:dyDescent="0.2">
      <c r="A144" s="7" t="str">
        <f t="shared" si="5"/>
        <v>Haematology - Acute Lymphoblastic Leukaemia2006-20102</v>
      </c>
      <c r="B144" s="3" t="s">
        <v>150</v>
      </c>
      <c r="C144" s="3" t="s">
        <v>48</v>
      </c>
      <c r="D144" s="3">
        <v>2</v>
      </c>
      <c r="E144" s="3">
        <v>-5.1288800000000002E-2</v>
      </c>
      <c r="F144" s="3">
        <v>-0.47391640000000002</v>
      </c>
      <c r="G144" s="3">
        <v>0.37133880000000002</v>
      </c>
      <c r="H144" s="3">
        <v>-4.7160128796414826E-2</v>
      </c>
      <c r="I144" s="3">
        <v>0.72509999999999997</v>
      </c>
      <c r="J144" s="3">
        <v>0.93870845837295036</v>
      </c>
      <c r="K144" s="3">
        <v>0.85776631860243269</v>
      </c>
      <c r="L144" s="3">
        <v>0.48830846473432965</v>
      </c>
      <c r="M144" s="6" t="s">
        <v>100</v>
      </c>
      <c r="N144" s="6" t="s">
        <v>205</v>
      </c>
    </row>
    <row r="145" spans="1:14" x14ac:dyDescent="0.2">
      <c r="A145" s="7" t="str">
        <f t="shared" si="5"/>
        <v>Haematology - Acute Lymphoblastic Leukaemia2006-20103</v>
      </c>
      <c r="B145" s="3" t="s">
        <v>150</v>
      </c>
      <c r="C145" s="3" t="s">
        <v>48</v>
      </c>
      <c r="D145" s="3">
        <v>3</v>
      </c>
      <c r="E145" s="3">
        <v>-0.13752600000000001</v>
      </c>
      <c r="F145" s="3">
        <v>-0.42705680000000001</v>
      </c>
      <c r="G145" s="3">
        <v>0.15200479999999997</v>
      </c>
      <c r="H145" s="3">
        <v>-0.10356126938347514</v>
      </c>
      <c r="I145" s="3">
        <v>0.2278</v>
      </c>
      <c r="J145" s="3">
        <v>0.71727706279110515</v>
      </c>
      <c r="K145" s="3">
        <v>0.4790691376642533</v>
      </c>
      <c r="L145" s="3"/>
      <c r="M145" s="6" t="s">
        <v>100</v>
      </c>
      <c r="N145" s="6" t="s">
        <v>205</v>
      </c>
    </row>
    <row r="146" spans="1:14" x14ac:dyDescent="0.2">
      <c r="A146" s="7" t="str">
        <f t="shared" si="5"/>
        <v>Haematology - Acute Myeloid Leukaemia1996-20001</v>
      </c>
      <c r="B146" s="3" t="s">
        <v>151</v>
      </c>
      <c r="C146" s="3" t="s">
        <v>43</v>
      </c>
      <c r="D146" s="3">
        <v>1</v>
      </c>
      <c r="E146" s="3">
        <v>-2.4476000000000001E-2</v>
      </c>
      <c r="F146" s="3">
        <v>-0.35043960000000002</v>
      </c>
      <c r="G146" s="3">
        <v>0.30148760000000002</v>
      </c>
      <c r="H146" s="3">
        <v>-6.7934051013265407E-3</v>
      </c>
      <c r="I146" s="3">
        <v>0.82650000000000001</v>
      </c>
      <c r="J146" s="3"/>
      <c r="K146" s="3"/>
      <c r="L146" s="3"/>
      <c r="M146" s="6" t="s">
        <v>100</v>
      </c>
      <c r="N146" s="6" t="s">
        <v>205</v>
      </c>
    </row>
    <row r="147" spans="1:14" x14ac:dyDescent="0.2">
      <c r="A147" s="7" t="str">
        <f t="shared" si="5"/>
        <v>Haematology - Acute Myeloid Leukaemia1996-20002</v>
      </c>
      <c r="B147" s="3" t="s">
        <v>151</v>
      </c>
      <c r="C147" s="3" t="s">
        <v>43</v>
      </c>
      <c r="D147" s="3">
        <v>2</v>
      </c>
      <c r="E147" s="3">
        <v>2.8757600000000001E-2</v>
      </c>
      <c r="F147" s="3">
        <v>-0.41243479999999999</v>
      </c>
      <c r="G147" s="3">
        <v>0.46995039999999999</v>
      </c>
      <c r="H147" s="3">
        <v>1.1010393591630545E-2</v>
      </c>
      <c r="I147" s="3">
        <v>0.84899999999999998</v>
      </c>
      <c r="J147" s="3"/>
      <c r="K147" s="3"/>
      <c r="L147" s="3">
        <v>0.84914618752100068</v>
      </c>
      <c r="M147" s="6" t="s">
        <v>100</v>
      </c>
      <c r="N147" s="6" t="s">
        <v>205</v>
      </c>
    </row>
    <row r="148" spans="1:14" x14ac:dyDescent="0.2">
      <c r="A148" s="7" t="str">
        <f t="shared" si="5"/>
        <v>Haematology - Acute Myeloid Leukaemia1996-20003</v>
      </c>
      <c r="B148" s="3" t="s">
        <v>151</v>
      </c>
      <c r="C148" s="3" t="s">
        <v>43</v>
      </c>
      <c r="D148" s="3">
        <v>3</v>
      </c>
      <c r="E148" s="3">
        <v>-3.8248000000000002E-3</v>
      </c>
      <c r="F148" s="3">
        <v>-0.2231688</v>
      </c>
      <c r="G148" s="3">
        <v>0.21551919999999999</v>
      </c>
      <c r="H148" s="3">
        <v>-1.2583694995026795E-3</v>
      </c>
      <c r="I148" s="3">
        <v>0.95920000000000005</v>
      </c>
      <c r="J148" s="3"/>
      <c r="K148" s="3"/>
      <c r="L148" s="3"/>
      <c r="M148" s="6" t="s">
        <v>100</v>
      </c>
      <c r="N148" s="6" t="s">
        <v>205</v>
      </c>
    </row>
    <row r="149" spans="1:14" x14ac:dyDescent="0.2">
      <c r="A149" s="7" t="str">
        <f t="shared" si="5"/>
        <v>Haematology - Acute Myeloid Leukaemia2001-20051</v>
      </c>
      <c r="B149" s="3" t="s">
        <v>151</v>
      </c>
      <c r="C149" s="3" t="s">
        <v>47</v>
      </c>
      <c r="D149" s="3">
        <v>1</v>
      </c>
      <c r="E149" s="3">
        <v>0.2153408</v>
      </c>
      <c r="F149" s="3">
        <v>-2.6958399999999993E-2</v>
      </c>
      <c r="G149" s="3">
        <v>0.45763999999999999</v>
      </c>
      <c r="H149" s="3">
        <v>5.6251538265140455E-2</v>
      </c>
      <c r="I149" s="3">
        <v>6.6299999999999998E-2</v>
      </c>
      <c r="J149" s="3"/>
      <c r="K149" s="3"/>
      <c r="L149" s="3"/>
      <c r="M149" s="6" t="s">
        <v>100</v>
      </c>
      <c r="N149" s="6" t="s">
        <v>205</v>
      </c>
    </row>
    <row r="150" spans="1:14" x14ac:dyDescent="0.2">
      <c r="A150" s="7" t="str">
        <f t="shared" si="5"/>
        <v>Haematology - Acute Myeloid Leukaemia2001-20052</v>
      </c>
      <c r="B150" s="3" t="s">
        <v>151</v>
      </c>
      <c r="C150" s="3" t="s">
        <v>47</v>
      </c>
      <c r="D150" s="3">
        <v>2</v>
      </c>
      <c r="E150" s="3">
        <v>-0.1377728</v>
      </c>
      <c r="F150" s="3">
        <v>-0.30520079999999999</v>
      </c>
      <c r="G150" s="3">
        <v>2.9655199999999993E-2</v>
      </c>
      <c r="H150" s="3">
        <v>-4.7696645391424777E-2</v>
      </c>
      <c r="I150" s="3">
        <v>7.9100000000000004E-2</v>
      </c>
      <c r="J150" s="3"/>
      <c r="K150" s="3"/>
      <c r="L150" s="3">
        <v>1.8776045543568376E-2</v>
      </c>
      <c r="M150" s="6" t="s">
        <v>100</v>
      </c>
      <c r="N150" s="6" t="s">
        <v>205</v>
      </c>
    </row>
    <row r="151" spans="1:14" x14ac:dyDescent="0.2">
      <c r="A151" s="7" t="str">
        <f t="shared" si="5"/>
        <v>Haematology - Acute Myeloid Leukaemia2001-20053</v>
      </c>
      <c r="B151" s="3" t="s">
        <v>151</v>
      </c>
      <c r="C151" s="3" t="s">
        <v>47</v>
      </c>
      <c r="D151" s="3">
        <v>3</v>
      </c>
      <c r="E151" s="3">
        <v>-4.5304000000000004E-3</v>
      </c>
      <c r="F151" s="3">
        <v>-0.14499000000000001</v>
      </c>
      <c r="G151" s="3">
        <v>0.1359292</v>
      </c>
      <c r="H151" s="3">
        <v>-1.3694889210268846E-3</v>
      </c>
      <c r="I151" s="3">
        <v>0.92469999999999997</v>
      </c>
      <c r="J151" s="3"/>
      <c r="K151" s="3"/>
      <c r="L151" s="3"/>
      <c r="M151" s="6" t="s">
        <v>100</v>
      </c>
      <c r="N151" s="6" t="s">
        <v>205</v>
      </c>
    </row>
    <row r="152" spans="1:14" x14ac:dyDescent="0.2">
      <c r="A152" s="7" t="str">
        <f t="shared" si="5"/>
        <v>Haematology - Acute Myeloid Leukaemia2006-20101</v>
      </c>
      <c r="B152" s="3" t="s">
        <v>151</v>
      </c>
      <c r="C152" s="3" t="s">
        <v>48</v>
      </c>
      <c r="D152" s="3">
        <v>1</v>
      </c>
      <c r="E152" s="3">
        <v>0.48858839999999998</v>
      </c>
      <c r="F152" s="3">
        <v>9.2938799999999988E-2</v>
      </c>
      <c r="G152" s="3">
        <v>0.88423839999999998</v>
      </c>
      <c r="H152" s="3">
        <v>0.1283774805838902</v>
      </c>
      <c r="I152" s="3">
        <v>2.93E-2</v>
      </c>
      <c r="J152" s="3">
        <v>0.24835032882923058</v>
      </c>
      <c r="K152" s="3">
        <v>4.9802567941274578E-2</v>
      </c>
      <c r="L152" s="3"/>
      <c r="M152" s="6" t="s">
        <v>100</v>
      </c>
      <c r="N152" s="6" t="s">
        <v>205</v>
      </c>
    </row>
    <row r="153" spans="1:14" x14ac:dyDescent="0.2">
      <c r="A153" s="7" t="str">
        <f t="shared" si="5"/>
        <v>Haematology - Acute Myeloid Leukaemia2006-20102</v>
      </c>
      <c r="B153" s="3" t="s">
        <v>151</v>
      </c>
      <c r="C153" s="3" t="s">
        <v>48</v>
      </c>
      <c r="D153" s="3">
        <v>2</v>
      </c>
      <c r="E153" s="3">
        <v>0.15917999999999999</v>
      </c>
      <c r="F153" s="3">
        <v>-0.25650319999999999</v>
      </c>
      <c r="G153" s="3">
        <v>0.57486320000000002</v>
      </c>
      <c r="H153" s="3">
        <v>5.8201799144194426E-2</v>
      </c>
      <c r="I153" s="3">
        <v>0.31009999999999999</v>
      </c>
      <c r="J153" s="3">
        <v>0.19402007077078265</v>
      </c>
      <c r="K153" s="3">
        <v>0.67323725821076597</v>
      </c>
      <c r="L153" s="3">
        <v>0.26056507486533453</v>
      </c>
      <c r="M153" s="6" t="s">
        <v>100</v>
      </c>
      <c r="N153" s="6" t="s">
        <v>205</v>
      </c>
    </row>
    <row r="154" spans="1:14" x14ac:dyDescent="0.2">
      <c r="A154" s="7" t="str">
        <f t="shared" si="5"/>
        <v>Haematology - Acute Myeloid Leukaemia2006-20103</v>
      </c>
      <c r="B154" s="3" t="s">
        <v>151</v>
      </c>
      <c r="C154" s="3" t="s">
        <v>48</v>
      </c>
      <c r="D154" s="3">
        <v>3</v>
      </c>
      <c r="E154" s="3">
        <v>0.29023759999999998</v>
      </c>
      <c r="F154" s="3">
        <v>5.0792400000000015E-2</v>
      </c>
      <c r="G154" s="3">
        <v>0.5296824</v>
      </c>
      <c r="H154" s="3">
        <v>8.9928160983645727E-2</v>
      </c>
      <c r="I154" s="3">
        <v>3.0800000000000001E-2</v>
      </c>
      <c r="J154" s="3">
        <v>3.741564466761349E-2</v>
      </c>
      <c r="K154" s="3">
        <v>7.5909643230907653E-2</v>
      </c>
      <c r="L154" s="3"/>
      <c r="M154" s="6" t="s">
        <v>100</v>
      </c>
      <c r="N154" s="6" t="s">
        <v>205</v>
      </c>
    </row>
    <row r="155" spans="1:14" x14ac:dyDescent="0.2">
      <c r="A155" s="7" t="str">
        <f t="shared" si="5"/>
        <v>Haematology - Chronic Lymphocytic Leukaemia1996-20001</v>
      </c>
      <c r="B155" s="3" t="s">
        <v>152</v>
      </c>
      <c r="C155" s="3" t="s">
        <v>43</v>
      </c>
      <c r="D155" s="3">
        <v>1</v>
      </c>
      <c r="E155" s="3">
        <v>-0.4295524</v>
      </c>
      <c r="F155" s="3">
        <v>-1.7257811999999999</v>
      </c>
      <c r="G155" s="3">
        <v>0.86667640000000001</v>
      </c>
      <c r="H155" s="3">
        <v>-8.5812003860609637E-2</v>
      </c>
      <c r="I155" s="3">
        <v>0.36899999999999999</v>
      </c>
      <c r="J155" s="3"/>
      <c r="K155" s="3"/>
      <c r="L155" s="3"/>
      <c r="M155" s="6" t="s">
        <v>100</v>
      </c>
      <c r="N155" s="6" t="s">
        <v>205</v>
      </c>
    </row>
    <row r="156" spans="1:14" x14ac:dyDescent="0.2">
      <c r="A156" s="7" t="str">
        <f t="shared" si="5"/>
        <v>Haematology - Chronic Lymphocytic Leukaemia1996-20002</v>
      </c>
      <c r="B156" s="3" t="s">
        <v>152</v>
      </c>
      <c r="C156" s="3" t="s">
        <v>43</v>
      </c>
      <c r="D156" s="3">
        <v>2</v>
      </c>
      <c r="E156" s="3">
        <v>-0.22173280000000001</v>
      </c>
      <c r="F156" s="3">
        <v>-0.86233040000000005</v>
      </c>
      <c r="G156" s="3">
        <v>0.41886439999999997</v>
      </c>
      <c r="H156" s="3">
        <v>-8.8627967808304758E-2</v>
      </c>
      <c r="I156" s="3">
        <v>0.35110000000000002</v>
      </c>
      <c r="J156" s="3"/>
      <c r="K156" s="3"/>
      <c r="L156" s="3">
        <v>0.7781621555039413</v>
      </c>
      <c r="M156" s="6" t="s">
        <v>100</v>
      </c>
      <c r="N156" s="6" t="s">
        <v>205</v>
      </c>
    </row>
    <row r="157" spans="1:14" x14ac:dyDescent="0.2">
      <c r="A157" s="7" t="str">
        <f t="shared" si="5"/>
        <v>Haematology - Chronic Lymphocytic Leukaemia1996-20003</v>
      </c>
      <c r="B157" s="3" t="s">
        <v>152</v>
      </c>
      <c r="C157" s="3" t="s">
        <v>43</v>
      </c>
      <c r="D157" s="3">
        <v>3</v>
      </c>
      <c r="E157" s="3">
        <v>-0.34585840000000001</v>
      </c>
      <c r="F157" s="3">
        <v>-1.2419684</v>
      </c>
      <c r="G157" s="3">
        <v>0.55025199999999996</v>
      </c>
      <c r="H157" s="3">
        <v>-9.5523172278851626E-2</v>
      </c>
      <c r="I157" s="3">
        <v>0.30690000000000001</v>
      </c>
      <c r="J157" s="3"/>
      <c r="K157" s="3"/>
      <c r="L157" s="3"/>
      <c r="M157" s="6" t="s">
        <v>100</v>
      </c>
      <c r="N157" s="6" t="s">
        <v>205</v>
      </c>
    </row>
    <row r="158" spans="1:14" x14ac:dyDescent="0.2">
      <c r="A158" s="7" t="str">
        <f t="shared" si="5"/>
        <v>Haematology - Chronic Lymphocytic Leukaemia2001-20051</v>
      </c>
      <c r="B158" s="3" t="s">
        <v>152</v>
      </c>
      <c r="C158" s="3" t="s">
        <v>47</v>
      </c>
      <c r="D158" s="3">
        <v>1</v>
      </c>
      <c r="E158" s="3">
        <v>-0.2080912</v>
      </c>
      <c r="F158" s="3">
        <v>-0.89562640000000004</v>
      </c>
      <c r="G158" s="3">
        <v>0.47944359999999997</v>
      </c>
      <c r="H158" s="3">
        <v>-4.1741484236697907E-2</v>
      </c>
      <c r="I158" s="3">
        <v>0.40649999999999997</v>
      </c>
      <c r="J158" s="3"/>
      <c r="K158" s="3"/>
      <c r="L158" s="3"/>
      <c r="M158" s="6" t="s">
        <v>100</v>
      </c>
      <c r="N158" s="6" t="s">
        <v>205</v>
      </c>
    </row>
    <row r="159" spans="1:14" x14ac:dyDescent="0.2">
      <c r="A159" s="7" t="str">
        <f t="shared" si="5"/>
        <v>Haematology - Chronic Lymphocytic Leukaemia2001-20052</v>
      </c>
      <c r="B159" s="3" t="s">
        <v>152</v>
      </c>
      <c r="C159" s="3" t="s">
        <v>47</v>
      </c>
      <c r="D159" s="3">
        <v>2</v>
      </c>
      <c r="E159" s="3">
        <v>-0.257164</v>
      </c>
      <c r="F159" s="3">
        <v>-0.54283519999999996</v>
      </c>
      <c r="G159" s="3">
        <v>2.850720000000001E-2</v>
      </c>
      <c r="H159" s="3">
        <v>-0.10473162429641407</v>
      </c>
      <c r="I159" s="3">
        <v>6.4299999999999996E-2</v>
      </c>
      <c r="J159" s="3"/>
      <c r="K159" s="3"/>
      <c r="L159" s="3">
        <v>0.89720952055552994</v>
      </c>
      <c r="M159" s="6" t="s">
        <v>100</v>
      </c>
      <c r="N159" s="6" t="s">
        <v>205</v>
      </c>
    </row>
    <row r="160" spans="1:14" x14ac:dyDescent="0.2">
      <c r="A160" s="7" t="str">
        <f t="shared" si="5"/>
        <v>Haematology - Chronic Lymphocytic Leukaemia2001-20053</v>
      </c>
      <c r="B160" s="3" t="s">
        <v>152</v>
      </c>
      <c r="C160" s="3" t="s">
        <v>47</v>
      </c>
      <c r="D160" s="3">
        <v>3</v>
      </c>
      <c r="E160" s="3">
        <v>-0.25795040000000002</v>
      </c>
      <c r="F160" s="3">
        <v>-0.66894240000000005</v>
      </c>
      <c r="G160" s="3">
        <v>0.1530416</v>
      </c>
      <c r="H160" s="3">
        <v>-7.1602997511400673E-2</v>
      </c>
      <c r="I160" s="3">
        <v>0.13969999999999999</v>
      </c>
      <c r="J160" s="3"/>
      <c r="K160" s="3"/>
      <c r="L160" s="3"/>
      <c r="M160" s="6" t="s">
        <v>100</v>
      </c>
      <c r="N160" s="6" t="s">
        <v>205</v>
      </c>
    </row>
    <row r="161" spans="1:14" x14ac:dyDescent="0.2">
      <c r="A161" s="7" t="str">
        <f t="shared" si="5"/>
        <v>Haematology - Chronic Lymphocytic Leukaemia2006-20101</v>
      </c>
      <c r="B161" s="3" t="s">
        <v>152</v>
      </c>
      <c r="C161" s="3" t="s">
        <v>48</v>
      </c>
      <c r="D161" s="3">
        <v>1</v>
      </c>
      <c r="E161" s="3">
        <v>-2.0997999999999999E-2</v>
      </c>
      <c r="F161" s="3">
        <v>-0.32657599999999998</v>
      </c>
      <c r="G161" s="3">
        <v>0.28458</v>
      </c>
      <c r="H161" s="3">
        <v>-4.2292534102862213E-3</v>
      </c>
      <c r="I161" s="3">
        <v>0.84089999999999998</v>
      </c>
      <c r="J161" s="3">
        <v>0.6259839106331313</v>
      </c>
      <c r="K161" s="3">
        <v>0.54765078409957946</v>
      </c>
      <c r="L161" s="3"/>
      <c r="M161" s="6" t="s">
        <v>100</v>
      </c>
      <c r="N161" s="6" t="s">
        <v>205</v>
      </c>
    </row>
    <row r="162" spans="1:14" x14ac:dyDescent="0.2">
      <c r="A162" s="7" t="str">
        <f t="shared" si="5"/>
        <v>Haematology - Chronic Lymphocytic Leukaemia2006-20102</v>
      </c>
      <c r="B162" s="3" t="s">
        <v>152</v>
      </c>
      <c r="C162" s="3" t="s">
        <v>48</v>
      </c>
      <c r="D162" s="3">
        <v>2</v>
      </c>
      <c r="E162" s="3">
        <v>-0.16824040000000001</v>
      </c>
      <c r="F162" s="3">
        <v>-0.3533908</v>
      </c>
      <c r="G162" s="3">
        <v>1.6910399999999992E-2</v>
      </c>
      <c r="H162" s="3">
        <v>-6.6005361785144198E-2</v>
      </c>
      <c r="I162" s="3">
        <v>6.2899999999999998E-2</v>
      </c>
      <c r="J162" s="3">
        <v>0.60866537282714361</v>
      </c>
      <c r="K162" s="3">
        <v>0.87506199737134294</v>
      </c>
      <c r="L162" s="3">
        <v>0.41924845728038096</v>
      </c>
      <c r="M162" s="6" t="s">
        <v>100</v>
      </c>
      <c r="N162" s="6" t="s">
        <v>205</v>
      </c>
    </row>
    <row r="163" spans="1:14" x14ac:dyDescent="0.2">
      <c r="A163" s="7" t="str">
        <f t="shared" si="5"/>
        <v>Haematology - Chronic Lymphocytic Leukaemia2006-20103</v>
      </c>
      <c r="B163" s="3" t="s">
        <v>152</v>
      </c>
      <c r="C163" s="3" t="s">
        <v>48</v>
      </c>
      <c r="D163" s="3">
        <v>3</v>
      </c>
      <c r="E163" s="3">
        <v>-0.1627276</v>
      </c>
      <c r="F163" s="3">
        <v>-0.29137679999999999</v>
      </c>
      <c r="G163" s="3">
        <v>-3.4077999999999997E-2</v>
      </c>
      <c r="H163" s="3">
        <v>-4.428834294733594E-2</v>
      </c>
      <c r="I163" s="3">
        <v>2.75E-2</v>
      </c>
      <c r="J163" s="3">
        <v>0.66474081233260884</v>
      </c>
      <c r="K163" s="3">
        <v>0.69174772101826432</v>
      </c>
      <c r="L163" s="3"/>
      <c r="M163" s="6" t="s">
        <v>100</v>
      </c>
      <c r="N163" s="6" t="s">
        <v>205</v>
      </c>
    </row>
    <row r="164" spans="1:14" x14ac:dyDescent="0.2">
      <c r="A164" s="7" t="str">
        <f t="shared" si="5"/>
        <v>Haematology - Chronic Myeloid Leukaemia1996-20001</v>
      </c>
      <c r="B164" s="3" t="s">
        <v>153</v>
      </c>
      <c r="C164" s="3" t="s">
        <v>43</v>
      </c>
      <c r="D164" s="3">
        <v>1</v>
      </c>
      <c r="E164" s="3">
        <v>-3.65604E-2</v>
      </c>
      <c r="F164" s="3">
        <v>-0.31264999999999998</v>
      </c>
      <c r="G164" s="3">
        <v>0.23952960000000001</v>
      </c>
      <c r="H164" s="3">
        <v>-3.0037343337784388E-2</v>
      </c>
      <c r="I164" s="3">
        <v>0.70179999999999998</v>
      </c>
      <c r="J164" s="3"/>
      <c r="K164" s="3"/>
      <c r="L164" s="3"/>
      <c r="M164" s="6" t="s">
        <v>100</v>
      </c>
      <c r="N164" s="6" t="s">
        <v>205</v>
      </c>
    </row>
    <row r="165" spans="1:14" x14ac:dyDescent="0.2">
      <c r="A165" s="7" t="str">
        <f t="shared" si="5"/>
        <v>Haematology - Chronic Myeloid Leukaemia1996-20002</v>
      </c>
      <c r="B165" s="3" t="s">
        <v>153</v>
      </c>
      <c r="C165" s="3" t="s">
        <v>43</v>
      </c>
      <c r="D165" s="3">
        <v>2</v>
      </c>
      <c r="E165" s="3">
        <v>1.4763999999999999E-2</v>
      </c>
      <c r="F165" s="3">
        <v>-0.25325239999999999</v>
      </c>
      <c r="G165" s="3">
        <v>0.28278039999999999</v>
      </c>
      <c r="H165" s="3">
        <v>1.8092917745238139E-2</v>
      </c>
      <c r="I165" s="3">
        <v>0.872</v>
      </c>
      <c r="J165" s="3"/>
      <c r="K165" s="3"/>
      <c r="L165" s="3">
        <v>0.79375711285034845</v>
      </c>
      <c r="M165" s="6" t="s">
        <v>100</v>
      </c>
      <c r="N165" s="6" t="s">
        <v>205</v>
      </c>
    </row>
    <row r="166" spans="1:14" x14ac:dyDescent="0.2">
      <c r="A166" s="7" t="str">
        <f t="shared" si="5"/>
        <v>Haematology - Chronic Myeloid Leukaemia1996-20003</v>
      </c>
      <c r="B166" s="3" t="s">
        <v>153</v>
      </c>
      <c r="C166" s="3" t="s">
        <v>43</v>
      </c>
      <c r="D166" s="3">
        <v>3</v>
      </c>
      <c r="E166" s="3">
        <v>-7.6671999999999999E-3</v>
      </c>
      <c r="F166" s="3">
        <v>-0.10025920000000001</v>
      </c>
      <c r="G166" s="3">
        <v>8.4924399999999997E-2</v>
      </c>
      <c r="H166" s="3">
        <v>-7.7150976406826508E-3</v>
      </c>
      <c r="I166" s="3">
        <v>0.80920000000000003</v>
      </c>
      <c r="J166" s="3"/>
      <c r="K166" s="3"/>
      <c r="L166" s="3"/>
      <c r="M166" s="6" t="s">
        <v>100</v>
      </c>
      <c r="N166" s="6" t="s">
        <v>205</v>
      </c>
    </row>
    <row r="167" spans="1:14" x14ac:dyDescent="0.2">
      <c r="A167" s="7" t="str">
        <f t="shared" si="5"/>
        <v>Haematology - Chronic Myeloid Leukaemia2001-20051</v>
      </c>
      <c r="B167" s="3" t="s">
        <v>153</v>
      </c>
      <c r="C167" s="3" t="s">
        <v>47</v>
      </c>
      <c r="D167" s="3">
        <v>1</v>
      </c>
      <c r="E167" s="3">
        <v>0.31227759999999999</v>
      </c>
      <c r="F167" s="3">
        <v>0.14360120000000001</v>
      </c>
      <c r="G167" s="3">
        <v>0.48095359999999998</v>
      </c>
      <c r="H167" s="3">
        <v>0.32439542348377892</v>
      </c>
      <c r="I167" s="3">
        <v>9.7999999999999997E-3</v>
      </c>
      <c r="J167" s="3"/>
      <c r="K167" s="3"/>
      <c r="L167" s="3"/>
      <c r="M167" s="6" t="s">
        <v>100</v>
      </c>
      <c r="N167" s="6" t="s">
        <v>205</v>
      </c>
    </row>
    <row r="168" spans="1:14" x14ac:dyDescent="0.2">
      <c r="A168" s="7" t="str">
        <f t="shared" si="5"/>
        <v>Haematology - Chronic Myeloid Leukaemia2001-20052</v>
      </c>
      <c r="B168" s="3" t="s">
        <v>153</v>
      </c>
      <c r="C168" s="3" t="s">
        <v>47</v>
      </c>
      <c r="D168" s="3">
        <v>2</v>
      </c>
      <c r="E168" s="3">
        <v>-3.6960399999999997E-2</v>
      </c>
      <c r="F168" s="3">
        <v>-0.1606504</v>
      </c>
      <c r="G168" s="3">
        <v>8.6730000000000002E-2</v>
      </c>
      <c r="H168" s="3">
        <v>-5.1280720752719569E-2</v>
      </c>
      <c r="I168" s="3">
        <v>0.4118</v>
      </c>
      <c r="J168" s="3"/>
      <c r="K168" s="3"/>
      <c r="L168" s="3">
        <v>1.065889544939802E-3</v>
      </c>
      <c r="M168" s="6" t="s">
        <v>100</v>
      </c>
      <c r="N168" s="6" t="s">
        <v>205</v>
      </c>
    </row>
    <row r="169" spans="1:14" x14ac:dyDescent="0.2">
      <c r="A169" s="7" t="str">
        <f t="shared" si="5"/>
        <v>Haematology - Chronic Myeloid Leukaemia2001-20053</v>
      </c>
      <c r="B169" s="3" t="s">
        <v>153</v>
      </c>
      <c r="C169" s="3" t="s">
        <v>47</v>
      </c>
      <c r="D169" s="3">
        <v>3</v>
      </c>
      <c r="E169" s="3">
        <v>0.1199588</v>
      </c>
      <c r="F169" s="3">
        <v>6.1280800000000003E-2</v>
      </c>
      <c r="G169" s="3">
        <v>0.1786372</v>
      </c>
      <c r="H169" s="3">
        <v>0.14404989104286753</v>
      </c>
      <c r="I169" s="3">
        <v>7.4000000000000003E-3</v>
      </c>
      <c r="J169" s="3"/>
      <c r="K169" s="3"/>
      <c r="L169" s="3"/>
      <c r="M169" s="6" t="s">
        <v>100</v>
      </c>
      <c r="N169" s="6" t="s">
        <v>205</v>
      </c>
    </row>
    <row r="170" spans="1:14" x14ac:dyDescent="0.2">
      <c r="A170" s="7" t="str">
        <f t="shared" si="5"/>
        <v>Haematology - Chronic Myeloid Leukaemia2006-20101</v>
      </c>
      <c r="B170" s="3" t="s">
        <v>153</v>
      </c>
      <c r="C170" s="3" t="s">
        <v>48</v>
      </c>
      <c r="D170" s="3">
        <v>1</v>
      </c>
      <c r="E170" s="3">
        <v>0.1601696</v>
      </c>
      <c r="F170" s="3">
        <v>-0.11639560000000002</v>
      </c>
      <c r="G170" s="3">
        <v>0.43673479999999998</v>
      </c>
      <c r="H170" s="3">
        <v>0.15823966161504441</v>
      </c>
      <c r="I170" s="3">
        <v>0.16250000000000001</v>
      </c>
      <c r="J170" s="3">
        <v>0.35740704488531749</v>
      </c>
      <c r="K170" s="3">
        <v>0.32378702750010047</v>
      </c>
      <c r="L170" s="3"/>
      <c r="M170" s="6" t="s">
        <v>100</v>
      </c>
      <c r="N170" s="6" t="s">
        <v>205</v>
      </c>
    </row>
    <row r="171" spans="1:14" x14ac:dyDescent="0.2">
      <c r="A171" s="7" t="str">
        <f t="shared" si="5"/>
        <v>Haematology - Chronic Myeloid Leukaemia2006-20102</v>
      </c>
      <c r="B171" s="3" t="s">
        <v>153</v>
      </c>
      <c r="C171" s="3" t="s">
        <v>48</v>
      </c>
      <c r="D171" s="3">
        <v>2</v>
      </c>
      <c r="E171" s="3">
        <v>4.5096400000000002E-2</v>
      </c>
      <c r="F171" s="3">
        <v>-0.13685320000000001</v>
      </c>
      <c r="G171" s="3">
        <v>0.22704559999999999</v>
      </c>
      <c r="H171" s="3">
        <v>6.8113640747231557E-2</v>
      </c>
      <c r="I171" s="3">
        <v>0.48780000000000001</v>
      </c>
      <c r="J171" s="3">
        <v>0.46477017923925912</v>
      </c>
      <c r="K171" s="3">
        <v>0.85438600676145948</v>
      </c>
      <c r="L171" s="3">
        <v>0.49568312294060846</v>
      </c>
      <c r="M171" s="6" t="s">
        <v>100</v>
      </c>
      <c r="N171" s="6" t="s">
        <v>205</v>
      </c>
    </row>
    <row r="172" spans="1:14" x14ac:dyDescent="0.2">
      <c r="A172" s="7" t="str">
        <f t="shared" si="5"/>
        <v>Haematology - Chronic Myeloid Leukaemia2006-20103</v>
      </c>
      <c r="B172" s="3" t="s">
        <v>153</v>
      </c>
      <c r="C172" s="3" t="s">
        <v>48</v>
      </c>
      <c r="D172" s="3">
        <v>3</v>
      </c>
      <c r="E172" s="3">
        <v>9.25512E-2</v>
      </c>
      <c r="F172" s="3">
        <v>-0.10292800000000002</v>
      </c>
      <c r="G172" s="3">
        <v>0.28803040000000002</v>
      </c>
      <c r="H172" s="3">
        <v>0.11154879669275064</v>
      </c>
      <c r="I172" s="3">
        <v>0.22900000000000001</v>
      </c>
      <c r="J172" s="3">
        <v>0.7923934181554606</v>
      </c>
      <c r="K172" s="3">
        <v>0.36380914647163243</v>
      </c>
      <c r="L172" s="3"/>
      <c r="M172" s="6" t="s">
        <v>100</v>
      </c>
      <c r="N172" s="6" t="s">
        <v>205</v>
      </c>
    </row>
    <row r="173" spans="1:14" x14ac:dyDescent="0.2">
      <c r="A173" s="7" t="str">
        <f t="shared" si="5"/>
        <v>UpperGI - Liver1996-20001</v>
      </c>
      <c r="B173" s="3" t="s">
        <v>129</v>
      </c>
      <c r="C173" s="3" t="s">
        <v>43</v>
      </c>
      <c r="D173" s="3">
        <v>1</v>
      </c>
      <c r="E173" s="3">
        <v>2.6278039999999998</v>
      </c>
      <c r="F173" s="3">
        <v>0.73939239999999984</v>
      </c>
      <c r="G173" s="3">
        <v>4.516216</v>
      </c>
      <c r="H173" s="3">
        <v>0.85392114873309333</v>
      </c>
      <c r="I173" s="3">
        <v>2.1399999999999999E-2</v>
      </c>
      <c r="J173" s="3"/>
      <c r="K173" s="3"/>
      <c r="L173" s="3"/>
      <c r="M173" s="6" t="s">
        <v>100</v>
      </c>
      <c r="N173" s="6" t="s">
        <v>173</v>
      </c>
    </row>
    <row r="174" spans="1:14" x14ac:dyDescent="0.2">
      <c r="A174" s="7" t="str">
        <f t="shared" si="5"/>
        <v>UpperGI - Liver1996-20002</v>
      </c>
      <c r="B174" s="3" t="s">
        <v>129</v>
      </c>
      <c r="C174" s="3" t="s">
        <v>43</v>
      </c>
      <c r="D174" s="3">
        <v>2</v>
      </c>
      <c r="E174" s="3">
        <v>1.2545196000000001</v>
      </c>
      <c r="F174" s="3">
        <v>0.33090960000000003</v>
      </c>
      <c r="G174" s="3">
        <v>2.1781296000000001</v>
      </c>
      <c r="H174" s="3">
        <v>0.83716576203683091</v>
      </c>
      <c r="I174" s="3">
        <v>2.2800000000000001E-2</v>
      </c>
      <c r="J174" s="3"/>
      <c r="K174" s="3"/>
      <c r="L174" s="3">
        <v>0.20040311139198552</v>
      </c>
      <c r="M174" s="6" t="s">
        <v>100</v>
      </c>
      <c r="N174" s="6" t="s">
        <v>173</v>
      </c>
    </row>
    <row r="175" spans="1:14" x14ac:dyDescent="0.2">
      <c r="A175" s="7" t="str">
        <f t="shared" si="5"/>
        <v>UpperGI - Liver1996-20003</v>
      </c>
      <c r="B175" s="3" t="s">
        <v>129</v>
      </c>
      <c r="C175" s="3" t="s">
        <v>43</v>
      </c>
      <c r="D175" s="3">
        <v>3</v>
      </c>
      <c r="E175" s="3">
        <v>1.8748423999999999</v>
      </c>
      <c r="F175" s="3">
        <v>0.54584920000000015</v>
      </c>
      <c r="G175" s="3">
        <v>3.2038356000000001</v>
      </c>
      <c r="H175" s="3">
        <v>0.84518315103191333</v>
      </c>
      <c r="I175" s="3">
        <v>2.06E-2</v>
      </c>
      <c r="J175" s="3"/>
      <c r="K175" s="3"/>
      <c r="L175" s="3"/>
      <c r="M175" s="6" t="s">
        <v>100</v>
      </c>
      <c r="N175" s="6" t="s">
        <v>173</v>
      </c>
    </row>
    <row r="176" spans="1:14" x14ac:dyDescent="0.2">
      <c r="A176" s="7" t="str">
        <f t="shared" si="5"/>
        <v>UpperGI - Liver2001-20051</v>
      </c>
      <c r="B176" s="3" t="s">
        <v>129</v>
      </c>
      <c r="C176" s="3" t="s">
        <v>47</v>
      </c>
      <c r="D176" s="3">
        <v>1</v>
      </c>
      <c r="E176" s="3">
        <v>2.8433335999999998</v>
      </c>
      <c r="F176" s="3">
        <v>-0.13661119999999993</v>
      </c>
      <c r="G176" s="3">
        <v>5.8232799999999996</v>
      </c>
      <c r="H176" s="3">
        <v>0.75950384974924623</v>
      </c>
      <c r="I176" s="3">
        <v>5.6000000000000001E-2</v>
      </c>
      <c r="J176" s="3"/>
      <c r="K176" s="3"/>
      <c r="L176" s="3"/>
      <c r="M176" s="6" t="s">
        <v>100</v>
      </c>
      <c r="N176" s="6" t="s">
        <v>173</v>
      </c>
    </row>
    <row r="177" spans="1:14" x14ac:dyDescent="0.2">
      <c r="A177" s="7" t="str">
        <f t="shared" si="5"/>
        <v>UpperGI - Liver2001-20052</v>
      </c>
      <c r="B177" s="3" t="s">
        <v>129</v>
      </c>
      <c r="C177" s="3" t="s">
        <v>47</v>
      </c>
      <c r="D177" s="3">
        <v>2</v>
      </c>
      <c r="E177" s="3">
        <v>1.2946591999999999</v>
      </c>
      <c r="F177" s="3">
        <v>0.28138799999999997</v>
      </c>
      <c r="G177" s="3">
        <v>2.3079299999999998</v>
      </c>
      <c r="H177" s="3">
        <v>0.7187676269339105</v>
      </c>
      <c r="I177" s="3">
        <v>2.6800000000000001E-2</v>
      </c>
      <c r="J177" s="3"/>
      <c r="K177" s="3"/>
      <c r="L177" s="3">
        <v>0.33485374587149619</v>
      </c>
      <c r="M177" s="6" t="s">
        <v>100</v>
      </c>
      <c r="N177" s="6" t="s">
        <v>173</v>
      </c>
    </row>
    <row r="178" spans="1:14" x14ac:dyDescent="0.2">
      <c r="A178" s="7" t="str">
        <f t="shared" si="5"/>
        <v>UpperGI - Liver2001-20053</v>
      </c>
      <c r="B178" s="3" t="s">
        <v>129</v>
      </c>
      <c r="C178" s="3" t="s">
        <v>47</v>
      </c>
      <c r="D178" s="3">
        <v>3</v>
      </c>
      <c r="E178" s="3">
        <v>2.0034076000000001</v>
      </c>
      <c r="F178" s="3">
        <v>8.3694799999999958E-2</v>
      </c>
      <c r="G178" s="3">
        <v>3.9231199999999999</v>
      </c>
      <c r="H178" s="3">
        <v>0.74472495000150374</v>
      </c>
      <c r="I178" s="3">
        <v>4.4999999999999998E-2</v>
      </c>
      <c r="J178" s="3"/>
      <c r="K178" s="3"/>
      <c r="L178" s="3"/>
      <c r="M178" s="6" t="s">
        <v>100</v>
      </c>
      <c r="N178" s="6" t="s">
        <v>173</v>
      </c>
    </row>
    <row r="179" spans="1:14" x14ac:dyDescent="0.2">
      <c r="A179" s="7" t="str">
        <f t="shared" si="5"/>
        <v>UpperGI - Liver2006-20101</v>
      </c>
      <c r="B179" s="3" t="s">
        <v>129</v>
      </c>
      <c r="C179" s="3" t="s">
        <v>48</v>
      </c>
      <c r="D179" s="3">
        <v>1</v>
      </c>
      <c r="E179" s="3">
        <v>4.3669640000000003</v>
      </c>
      <c r="F179" s="3">
        <v>1.9122892</v>
      </c>
      <c r="G179" s="3">
        <v>6.821644</v>
      </c>
      <c r="H179" s="3">
        <v>0.9988376151577546</v>
      </c>
      <c r="I179" s="3">
        <v>1.09E-2</v>
      </c>
      <c r="J179" s="3">
        <v>0.43922429804925445</v>
      </c>
      <c r="K179" s="3">
        <v>0.27104625602491295</v>
      </c>
      <c r="L179" s="3"/>
      <c r="M179" s="6" t="s">
        <v>100</v>
      </c>
      <c r="N179" s="6" t="s">
        <v>173</v>
      </c>
    </row>
    <row r="180" spans="1:14" x14ac:dyDescent="0.2">
      <c r="A180" s="7" t="str">
        <f t="shared" si="5"/>
        <v>UpperGI - Liver2006-20102</v>
      </c>
      <c r="B180" s="3" t="s">
        <v>129</v>
      </c>
      <c r="C180" s="3" t="s">
        <v>48</v>
      </c>
      <c r="D180" s="3">
        <v>2</v>
      </c>
      <c r="E180" s="3">
        <v>1.3644540000000001</v>
      </c>
      <c r="F180" s="3">
        <v>-1.6917199999999966E-2</v>
      </c>
      <c r="G180" s="3">
        <v>2.7458255999999999</v>
      </c>
      <c r="H180" s="3">
        <v>0.6030500022430062</v>
      </c>
      <c r="I180" s="3">
        <v>5.1499999999999997E-2</v>
      </c>
      <c r="J180" s="3">
        <v>0.93635550410121482</v>
      </c>
      <c r="K180" s="3">
        <v>0.89682800306740384</v>
      </c>
      <c r="L180" s="3">
        <v>3.6678919407934663E-2</v>
      </c>
      <c r="M180" s="6" t="s">
        <v>100</v>
      </c>
      <c r="N180" s="6" t="s">
        <v>173</v>
      </c>
    </row>
    <row r="181" spans="1:14" x14ac:dyDescent="0.2">
      <c r="A181" s="7" t="str">
        <f t="shared" si="5"/>
        <v>UpperGI - Liver2006-20103</v>
      </c>
      <c r="B181" s="3" t="s">
        <v>129</v>
      </c>
      <c r="C181" s="3" t="s">
        <v>48</v>
      </c>
      <c r="D181" s="3">
        <v>3</v>
      </c>
      <c r="E181" s="3">
        <v>2.7473008000000001</v>
      </c>
      <c r="F181" s="3">
        <v>0.85014279999999998</v>
      </c>
      <c r="G181" s="3">
        <v>4.6444599999999996</v>
      </c>
      <c r="H181" s="3">
        <v>0.84722130735217538</v>
      </c>
      <c r="I181" s="3">
        <v>1.9199999999999998E-2</v>
      </c>
      <c r="J181" s="3">
        <v>0.58904878891707035</v>
      </c>
      <c r="K181" s="3">
        <v>0.46036768666393946</v>
      </c>
      <c r="L181" s="3"/>
      <c r="M181" s="6" t="s">
        <v>100</v>
      </c>
      <c r="N181" s="6" t="s">
        <v>173</v>
      </c>
    </row>
    <row r="182" spans="1:14" x14ac:dyDescent="0.2">
      <c r="A182" s="7" t="str">
        <f t="shared" si="5"/>
        <v>Respiratory - Lung1996-20001</v>
      </c>
      <c r="B182" s="3" t="s">
        <v>132</v>
      </c>
      <c r="C182" s="3" t="s">
        <v>43</v>
      </c>
      <c r="D182" s="3">
        <v>1</v>
      </c>
      <c r="E182" s="3">
        <v>58.939880000000002</v>
      </c>
      <c r="F182" s="3">
        <v>40.29748</v>
      </c>
      <c r="G182" s="3">
        <v>77.582239999999999</v>
      </c>
      <c r="H182" s="3">
        <v>1.3703421003011549</v>
      </c>
      <c r="I182" s="3">
        <v>2.0999999999999999E-3</v>
      </c>
      <c r="J182" s="3"/>
      <c r="K182" s="3"/>
      <c r="L182" s="3"/>
      <c r="M182" s="6" t="s">
        <v>100</v>
      </c>
      <c r="N182" s="6" t="s">
        <v>182</v>
      </c>
    </row>
    <row r="183" spans="1:14" x14ac:dyDescent="0.2">
      <c r="A183" s="7" t="str">
        <f t="shared" si="5"/>
        <v>Respiratory - Lung1996-20002</v>
      </c>
      <c r="B183" s="3" t="s">
        <v>132</v>
      </c>
      <c r="C183" s="3" t="s">
        <v>43</v>
      </c>
      <c r="D183" s="3">
        <v>2</v>
      </c>
      <c r="E183" s="3">
        <v>30.244104</v>
      </c>
      <c r="F183" s="3">
        <v>16.779544000000001</v>
      </c>
      <c r="G183" s="3">
        <v>43.708680000000001</v>
      </c>
      <c r="H183" s="3">
        <v>1.6031684997237772</v>
      </c>
      <c r="I183" s="3">
        <v>5.5999999999999999E-3</v>
      </c>
      <c r="J183" s="3"/>
      <c r="K183" s="3"/>
      <c r="L183" s="3">
        <v>1.4454549921001369E-2</v>
      </c>
      <c r="M183" s="6" t="s">
        <v>100</v>
      </c>
      <c r="N183" s="6" t="s">
        <v>182</v>
      </c>
    </row>
    <row r="184" spans="1:14" x14ac:dyDescent="0.2">
      <c r="A184" s="7" t="str">
        <f t="shared" si="5"/>
        <v>Respiratory - Lung1996-20003</v>
      </c>
      <c r="B184" s="3" t="s">
        <v>132</v>
      </c>
      <c r="C184" s="3" t="s">
        <v>43</v>
      </c>
      <c r="D184" s="3">
        <v>3</v>
      </c>
      <c r="E184" s="3">
        <v>42.402479999999997</v>
      </c>
      <c r="F184" s="3">
        <v>26.421036000000001</v>
      </c>
      <c r="G184" s="3">
        <v>58.383920000000003</v>
      </c>
      <c r="H184" s="3">
        <v>1.4541147325442707</v>
      </c>
      <c r="I184" s="3">
        <v>3.5000000000000001E-3</v>
      </c>
      <c r="J184" s="3"/>
      <c r="K184" s="3"/>
      <c r="L184" s="3"/>
      <c r="M184" s="6" t="s">
        <v>100</v>
      </c>
      <c r="N184" s="6" t="s">
        <v>182</v>
      </c>
    </row>
    <row r="185" spans="1:14" x14ac:dyDescent="0.2">
      <c r="A185" s="7" t="str">
        <f t="shared" si="5"/>
        <v>Respiratory - Lung2001-20051</v>
      </c>
      <c r="B185" s="3" t="s">
        <v>132</v>
      </c>
      <c r="C185" s="3" t="s">
        <v>47</v>
      </c>
      <c r="D185" s="3">
        <v>1</v>
      </c>
      <c r="E185" s="3">
        <v>53.54128</v>
      </c>
      <c r="F185" s="3">
        <v>29.037203999999999</v>
      </c>
      <c r="G185" s="3">
        <v>78.045400000000001</v>
      </c>
      <c r="H185" s="3">
        <v>1.4400613665570552</v>
      </c>
      <c r="I185" s="3">
        <v>6.1000000000000004E-3</v>
      </c>
      <c r="J185" s="3"/>
      <c r="K185" s="3"/>
      <c r="L185" s="3"/>
      <c r="M185" s="6" t="s">
        <v>100</v>
      </c>
      <c r="N185" s="6" t="s">
        <v>182</v>
      </c>
    </row>
    <row r="186" spans="1:14" x14ac:dyDescent="0.2">
      <c r="A186" s="7" t="str">
        <f t="shared" ref="A186:A249" si="6">B186&amp;C186&amp;D186</f>
        <v>Respiratory - Lung2001-20052</v>
      </c>
      <c r="B186" s="3" t="s">
        <v>132</v>
      </c>
      <c r="C186" s="3" t="s">
        <v>47</v>
      </c>
      <c r="D186" s="3">
        <v>2</v>
      </c>
      <c r="E186" s="3">
        <v>31.115667999999999</v>
      </c>
      <c r="F186" s="3">
        <v>15.109088</v>
      </c>
      <c r="G186" s="3">
        <v>47.122239999999998</v>
      </c>
      <c r="H186" s="3">
        <v>1.5906043538019072</v>
      </c>
      <c r="I186" s="3">
        <v>8.5000000000000006E-3</v>
      </c>
      <c r="J186" s="3"/>
      <c r="K186" s="3"/>
      <c r="L186" s="3">
        <v>0.13316311235309608</v>
      </c>
      <c r="M186" s="6" t="s">
        <v>100</v>
      </c>
      <c r="N186" s="6" t="s">
        <v>182</v>
      </c>
    </row>
    <row r="187" spans="1:14" x14ac:dyDescent="0.2">
      <c r="A187" s="7" t="str">
        <f t="shared" si="6"/>
        <v>Respiratory - Lung2001-20053</v>
      </c>
      <c r="B187" s="3" t="s">
        <v>132</v>
      </c>
      <c r="C187" s="3" t="s">
        <v>47</v>
      </c>
      <c r="D187" s="3">
        <v>3</v>
      </c>
      <c r="E187" s="3">
        <v>40.50224</v>
      </c>
      <c r="F187" s="3">
        <v>20.392744</v>
      </c>
      <c r="G187" s="3">
        <v>60.611759999999997</v>
      </c>
      <c r="H187" s="3">
        <v>1.4845975112190877</v>
      </c>
      <c r="I187" s="3">
        <v>7.7000000000000002E-3</v>
      </c>
      <c r="J187" s="3"/>
      <c r="K187" s="3"/>
      <c r="L187" s="3"/>
      <c r="M187" s="6" t="s">
        <v>100</v>
      </c>
      <c r="N187" s="6" t="s">
        <v>182</v>
      </c>
    </row>
    <row r="188" spans="1:14" x14ac:dyDescent="0.2">
      <c r="A188" s="7" t="str">
        <f t="shared" si="6"/>
        <v>Respiratory - Lung2006-20101</v>
      </c>
      <c r="B188" s="3" t="s">
        <v>132</v>
      </c>
      <c r="C188" s="3" t="s">
        <v>48</v>
      </c>
      <c r="D188" s="3">
        <v>1</v>
      </c>
      <c r="E188" s="3">
        <v>53.524520000000003</v>
      </c>
      <c r="F188" s="3">
        <v>28.066051999999999</v>
      </c>
      <c r="G188" s="3">
        <v>78.983000000000004</v>
      </c>
      <c r="H188" s="3">
        <v>1.5936666034454472</v>
      </c>
      <c r="I188" s="3">
        <v>6.7999999999999996E-3</v>
      </c>
      <c r="J188" s="3">
        <v>0.99925824357328885</v>
      </c>
      <c r="K188" s="3">
        <v>0.73658728176933241</v>
      </c>
      <c r="L188" s="3"/>
      <c r="M188" s="6" t="s">
        <v>100</v>
      </c>
      <c r="N188" s="6" t="s">
        <v>182</v>
      </c>
    </row>
    <row r="189" spans="1:14" x14ac:dyDescent="0.2">
      <c r="A189" s="7" t="str">
        <f t="shared" si="6"/>
        <v>Respiratory - Lung2006-20102</v>
      </c>
      <c r="B189" s="3" t="s">
        <v>132</v>
      </c>
      <c r="C189" s="3" t="s">
        <v>48</v>
      </c>
      <c r="D189" s="3">
        <v>2</v>
      </c>
      <c r="E189" s="3">
        <v>34.794499999999999</v>
      </c>
      <c r="F189" s="3">
        <v>16.914743999999999</v>
      </c>
      <c r="G189" s="3">
        <v>52.674239999999998</v>
      </c>
      <c r="H189" s="3">
        <v>1.6482742138609086</v>
      </c>
      <c r="I189" s="3">
        <v>8.5000000000000006E-3</v>
      </c>
      <c r="J189" s="3">
        <v>0.76382248916269435</v>
      </c>
      <c r="K189" s="3">
        <v>0.69028416118227853</v>
      </c>
      <c r="L189" s="3">
        <v>0.23798381818920333</v>
      </c>
      <c r="M189" s="6" t="s">
        <v>100</v>
      </c>
      <c r="N189" s="6" t="s">
        <v>182</v>
      </c>
    </row>
    <row r="190" spans="1:14" x14ac:dyDescent="0.2">
      <c r="A190" s="7" t="str">
        <f t="shared" si="6"/>
        <v>Respiratory - Lung2006-20103</v>
      </c>
      <c r="B190" s="3" t="s">
        <v>132</v>
      </c>
      <c r="C190" s="3" t="s">
        <v>48</v>
      </c>
      <c r="D190" s="3">
        <v>3</v>
      </c>
      <c r="E190" s="3">
        <v>42.712879999999998</v>
      </c>
      <c r="F190" s="3">
        <v>21.164688000000002</v>
      </c>
      <c r="G190" s="3">
        <v>64.261120000000005</v>
      </c>
      <c r="H190" s="3">
        <v>1.6010567536536755</v>
      </c>
      <c r="I190" s="3">
        <v>8.0000000000000002E-3</v>
      </c>
      <c r="J190" s="3">
        <v>0.88312727844277816</v>
      </c>
      <c r="K190" s="3">
        <v>0.98190762923102248</v>
      </c>
      <c r="L190" s="3"/>
      <c r="M190" s="6" t="s">
        <v>100</v>
      </c>
      <c r="N190" s="6" t="s">
        <v>182</v>
      </c>
    </row>
    <row r="191" spans="1:14" x14ac:dyDescent="0.2">
      <c r="A191" s="7" t="str">
        <f t="shared" si="6"/>
        <v>Skin - Melanoma1996-20001</v>
      </c>
      <c r="B191" s="3" t="s">
        <v>145</v>
      </c>
      <c r="C191" s="3" t="s">
        <v>43</v>
      </c>
      <c r="D191" s="3">
        <v>1</v>
      </c>
      <c r="E191" s="3">
        <v>-6.5352600000000001</v>
      </c>
      <c r="F191" s="3">
        <v>-8.7434279999999998</v>
      </c>
      <c r="G191" s="3">
        <v>-4.3270920000000004</v>
      </c>
      <c r="H191" s="3">
        <v>-0.54247735859315116</v>
      </c>
      <c r="I191" s="3">
        <v>2.5000000000000001E-3</v>
      </c>
      <c r="J191" s="3"/>
      <c r="K191" s="3"/>
      <c r="L191" s="3"/>
      <c r="M191" s="6" t="s">
        <v>100</v>
      </c>
      <c r="N191" s="6" t="s">
        <v>201</v>
      </c>
    </row>
    <row r="192" spans="1:14" x14ac:dyDescent="0.2">
      <c r="A192" s="7" t="str">
        <f t="shared" si="6"/>
        <v>Skin - Melanoma1996-20002</v>
      </c>
      <c r="B192" s="3" t="s">
        <v>145</v>
      </c>
      <c r="C192" s="3" t="s">
        <v>43</v>
      </c>
      <c r="D192" s="3">
        <v>2</v>
      </c>
      <c r="E192" s="3">
        <v>-7.4286279999999998</v>
      </c>
      <c r="F192" s="3">
        <v>-10.090719999999999</v>
      </c>
      <c r="G192" s="3">
        <v>-4.7665319999999998</v>
      </c>
      <c r="H192" s="3">
        <v>-0.52878732367326919</v>
      </c>
      <c r="I192" s="3">
        <v>3.0000000000000001E-3</v>
      </c>
      <c r="J192" s="3"/>
      <c r="K192" s="3"/>
      <c r="L192" s="3">
        <v>0.61267616719400442</v>
      </c>
      <c r="M192" s="6" t="s">
        <v>100</v>
      </c>
      <c r="N192" s="6" t="s">
        <v>201</v>
      </c>
    </row>
    <row r="193" spans="1:14" x14ac:dyDescent="0.2">
      <c r="A193" s="7" t="str">
        <f t="shared" si="6"/>
        <v>Skin - Melanoma1996-20003</v>
      </c>
      <c r="B193" s="3" t="s">
        <v>145</v>
      </c>
      <c r="C193" s="3" t="s">
        <v>43</v>
      </c>
      <c r="D193" s="3">
        <v>3</v>
      </c>
      <c r="E193" s="3">
        <v>-6.9220319999999997</v>
      </c>
      <c r="F193" s="3">
        <v>-9.3303360000000009</v>
      </c>
      <c r="G193" s="3">
        <v>-4.5137320000000001</v>
      </c>
      <c r="H193" s="3">
        <v>-0.53335996268192676</v>
      </c>
      <c r="I193" s="3">
        <v>2.8E-3</v>
      </c>
      <c r="J193" s="3"/>
      <c r="K193" s="3"/>
      <c r="L193" s="3"/>
      <c r="M193" s="6" t="s">
        <v>100</v>
      </c>
      <c r="N193" s="6" t="s">
        <v>201</v>
      </c>
    </row>
    <row r="194" spans="1:14" x14ac:dyDescent="0.2">
      <c r="A194" s="7" t="str">
        <f t="shared" si="6"/>
        <v>Skin - Melanoma2001-20051</v>
      </c>
      <c r="B194" s="3" t="s">
        <v>145</v>
      </c>
      <c r="C194" s="3" t="s">
        <v>47</v>
      </c>
      <c r="D194" s="3">
        <v>1</v>
      </c>
      <c r="E194" s="3">
        <v>-8.6146119999999993</v>
      </c>
      <c r="F194" s="3">
        <v>-11.678763999999999</v>
      </c>
      <c r="G194" s="3">
        <v>-5.5504600000000002</v>
      </c>
      <c r="H194" s="3">
        <v>-0.53757943070426317</v>
      </c>
      <c r="I194" s="3">
        <v>2.8999999999999998E-3</v>
      </c>
      <c r="J194" s="3"/>
      <c r="K194" s="3"/>
      <c r="L194" s="3"/>
      <c r="M194" s="6" t="s">
        <v>100</v>
      </c>
      <c r="N194" s="6" t="s">
        <v>201</v>
      </c>
    </row>
    <row r="195" spans="1:14" x14ac:dyDescent="0.2">
      <c r="A195" s="7" t="str">
        <f t="shared" si="6"/>
        <v>Skin - Melanoma2001-20052</v>
      </c>
      <c r="B195" s="3" t="s">
        <v>145</v>
      </c>
      <c r="C195" s="3" t="s">
        <v>47</v>
      </c>
      <c r="D195" s="3">
        <v>2</v>
      </c>
      <c r="E195" s="3">
        <v>-9.500572</v>
      </c>
      <c r="F195" s="3">
        <v>-12.487959999999999</v>
      </c>
      <c r="G195" s="3">
        <v>-6.5131800000000002</v>
      </c>
      <c r="H195" s="3">
        <v>-0.52839998382637232</v>
      </c>
      <c r="I195" s="3">
        <v>2.0999999999999999E-3</v>
      </c>
      <c r="J195" s="3"/>
      <c r="K195" s="3"/>
      <c r="L195" s="3">
        <v>0.684908581137742</v>
      </c>
      <c r="M195" s="6" t="s">
        <v>100</v>
      </c>
      <c r="N195" s="6" t="s">
        <v>201</v>
      </c>
    </row>
    <row r="196" spans="1:14" x14ac:dyDescent="0.2">
      <c r="A196" s="7" t="str">
        <f t="shared" si="6"/>
        <v>Skin - Melanoma2001-20053</v>
      </c>
      <c r="B196" s="3" t="s">
        <v>145</v>
      </c>
      <c r="C196" s="3" t="s">
        <v>47</v>
      </c>
      <c r="D196" s="3">
        <v>3</v>
      </c>
      <c r="E196" s="3">
        <v>-9.0077119999999997</v>
      </c>
      <c r="F196" s="3">
        <v>-11.821628</v>
      </c>
      <c r="G196" s="3">
        <v>-6.1937920000000002</v>
      </c>
      <c r="H196" s="3">
        <v>-0.53252924836603244</v>
      </c>
      <c r="I196" s="3">
        <v>2E-3</v>
      </c>
      <c r="J196" s="3"/>
      <c r="K196" s="3"/>
      <c r="L196" s="3"/>
      <c r="M196" s="6" t="s">
        <v>100</v>
      </c>
      <c r="N196" s="6" t="s">
        <v>201</v>
      </c>
    </row>
    <row r="197" spans="1:14" x14ac:dyDescent="0.2">
      <c r="A197" s="7" t="str">
        <f t="shared" si="6"/>
        <v>Skin - Melanoma2006-20101</v>
      </c>
      <c r="B197" s="3" t="s">
        <v>145</v>
      </c>
      <c r="C197" s="3" t="s">
        <v>48</v>
      </c>
      <c r="D197" s="3">
        <v>1</v>
      </c>
      <c r="E197" s="3">
        <v>-11.037652</v>
      </c>
      <c r="F197" s="3">
        <v>-13.885508</v>
      </c>
      <c r="G197" s="3">
        <v>-8.1898</v>
      </c>
      <c r="H197" s="3">
        <v>-0.52566137529600332</v>
      </c>
      <c r="I197" s="3">
        <v>1.1000000000000001E-3</v>
      </c>
      <c r="J197" s="3">
        <v>0.25625452678537441</v>
      </c>
      <c r="K197" s="3">
        <v>1.4332512493318239E-2</v>
      </c>
      <c r="L197" s="3"/>
      <c r="M197" s="6" t="s">
        <v>100</v>
      </c>
      <c r="N197" s="6" t="s">
        <v>201</v>
      </c>
    </row>
    <row r="198" spans="1:14" x14ac:dyDescent="0.2">
      <c r="A198" s="7" t="str">
        <f t="shared" si="6"/>
        <v>Skin - Melanoma2006-20102</v>
      </c>
      <c r="B198" s="3" t="s">
        <v>145</v>
      </c>
      <c r="C198" s="3" t="s">
        <v>48</v>
      </c>
      <c r="D198" s="3">
        <v>2</v>
      </c>
      <c r="E198" s="3">
        <v>-12.231268</v>
      </c>
      <c r="F198" s="3">
        <v>-16.435040000000001</v>
      </c>
      <c r="G198" s="3">
        <v>-8.0274999999999999</v>
      </c>
      <c r="H198" s="3">
        <v>-0.5513269849105773</v>
      </c>
      <c r="I198" s="3">
        <v>2.7000000000000001E-3</v>
      </c>
      <c r="J198" s="3">
        <v>0.29935641396124324</v>
      </c>
      <c r="K198" s="3">
        <v>5.8518034948495945E-2</v>
      </c>
      <c r="L198" s="3">
        <v>0.64498010805315209</v>
      </c>
      <c r="M198" s="6" t="s">
        <v>100</v>
      </c>
      <c r="N198" s="6" t="s">
        <v>201</v>
      </c>
    </row>
    <row r="199" spans="1:14" x14ac:dyDescent="0.2">
      <c r="A199" s="7" t="str">
        <f t="shared" si="6"/>
        <v>Skin - Melanoma2006-20103</v>
      </c>
      <c r="B199" s="3" t="s">
        <v>145</v>
      </c>
      <c r="C199" s="3" t="s">
        <v>48</v>
      </c>
      <c r="D199" s="3">
        <v>3</v>
      </c>
      <c r="E199" s="3">
        <v>-11.595499999999999</v>
      </c>
      <c r="F199" s="3">
        <v>-15.020068</v>
      </c>
      <c r="G199" s="3">
        <v>-8.1709359999999993</v>
      </c>
      <c r="H199" s="3">
        <v>-0.5406158932354127</v>
      </c>
      <c r="I199" s="3">
        <v>1.6999999999999999E-3</v>
      </c>
      <c r="J199" s="3">
        <v>0.25248818041507892</v>
      </c>
      <c r="K199" s="3">
        <v>2.8674420028692138E-2</v>
      </c>
      <c r="L199" s="3"/>
      <c r="M199" s="6" t="s">
        <v>100</v>
      </c>
      <c r="N199" s="6" t="s">
        <v>201</v>
      </c>
    </row>
    <row r="200" spans="1:14" x14ac:dyDescent="0.2">
      <c r="A200" s="7" t="str">
        <f t="shared" si="6"/>
        <v>Respiratory - Mesothelioma1996-20001</v>
      </c>
      <c r="B200" s="3" t="s">
        <v>133</v>
      </c>
      <c r="C200" s="3" t="s">
        <v>43</v>
      </c>
      <c r="D200" s="3">
        <v>1</v>
      </c>
      <c r="E200" s="3">
        <v>0.43838280000000002</v>
      </c>
      <c r="F200" s="3">
        <v>0.17113280000000003</v>
      </c>
      <c r="G200" s="3">
        <v>0.70563279999999995</v>
      </c>
      <c r="H200" s="3">
        <v>0.1010682740902997</v>
      </c>
      <c r="I200" s="3">
        <v>1.37E-2</v>
      </c>
      <c r="J200" s="3"/>
      <c r="K200" s="3"/>
      <c r="L200" s="3"/>
      <c r="M200" s="6" t="s">
        <v>100</v>
      </c>
      <c r="N200" s="6" t="s">
        <v>182</v>
      </c>
    </row>
    <row r="201" spans="1:14" x14ac:dyDescent="0.2">
      <c r="A201" s="7" t="str">
        <f t="shared" si="6"/>
        <v>Respiratory - Mesothelioma1996-20002</v>
      </c>
      <c r="B201" s="3" t="s">
        <v>133</v>
      </c>
      <c r="C201" s="3" t="s">
        <v>43</v>
      </c>
      <c r="D201" s="3">
        <v>2</v>
      </c>
      <c r="E201" s="3">
        <v>7.8793199999999994E-2</v>
      </c>
      <c r="F201" s="3">
        <v>-3.4383200000000003E-2</v>
      </c>
      <c r="G201" s="3">
        <v>0.19196920000000001</v>
      </c>
      <c r="H201" s="3">
        <v>0.13208576391554769</v>
      </c>
      <c r="I201" s="3">
        <v>0.1135</v>
      </c>
      <c r="J201" s="3"/>
      <c r="K201" s="3"/>
      <c r="L201" s="3">
        <v>1.5164249157668896E-2</v>
      </c>
      <c r="M201" s="6" t="s">
        <v>100</v>
      </c>
      <c r="N201" s="6" t="s">
        <v>182</v>
      </c>
    </row>
    <row r="202" spans="1:14" x14ac:dyDescent="0.2">
      <c r="A202" s="7" t="str">
        <f t="shared" si="6"/>
        <v>Respiratory - Mesothelioma1996-20003</v>
      </c>
      <c r="B202" s="3" t="s">
        <v>133</v>
      </c>
      <c r="C202" s="3" t="s">
        <v>43</v>
      </c>
      <c r="D202" s="3">
        <v>3</v>
      </c>
      <c r="E202" s="3">
        <v>0.1856776</v>
      </c>
      <c r="F202" s="3">
        <v>3.2741999999999993E-2</v>
      </c>
      <c r="G202" s="3">
        <v>0.3386132</v>
      </c>
      <c r="H202" s="3">
        <v>8.0219703212640187E-2</v>
      </c>
      <c r="I202" s="3">
        <v>3.0700000000000002E-2</v>
      </c>
      <c r="J202" s="3"/>
      <c r="K202" s="3"/>
      <c r="L202" s="3"/>
      <c r="M202" s="6" t="s">
        <v>100</v>
      </c>
      <c r="N202" s="6" t="s">
        <v>182</v>
      </c>
    </row>
    <row r="203" spans="1:14" x14ac:dyDescent="0.2">
      <c r="A203" s="7" t="str">
        <f t="shared" si="6"/>
        <v>Respiratory - Mesothelioma2001-20051</v>
      </c>
      <c r="B203" s="3" t="s">
        <v>133</v>
      </c>
      <c r="C203" s="3" t="s">
        <v>47</v>
      </c>
      <c r="D203" s="3">
        <v>1</v>
      </c>
      <c r="E203" s="3">
        <v>0.32248840000000001</v>
      </c>
      <c r="F203" s="3">
        <v>-0.61002520000000005</v>
      </c>
      <c r="G203" s="3">
        <v>1.2550024</v>
      </c>
      <c r="H203" s="3">
        <v>6.2573845857630248E-2</v>
      </c>
      <c r="I203" s="3">
        <v>0.35149999999999998</v>
      </c>
      <c r="J203" s="3"/>
      <c r="K203" s="3"/>
      <c r="L203" s="3"/>
      <c r="M203" s="6" t="s">
        <v>100</v>
      </c>
      <c r="N203" s="6" t="s">
        <v>182</v>
      </c>
    </row>
    <row r="204" spans="1:14" x14ac:dyDescent="0.2">
      <c r="A204" s="7" t="str">
        <f t="shared" si="6"/>
        <v>Respiratory - Mesothelioma2001-20052</v>
      </c>
      <c r="B204" s="3" t="s">
        <v>133</v>
      </c>
      <c r="C204" s="3" t="s">
        <v>47</v>
      </c>
      <c r="D204" s="3">
        <v>2</v>
      </c>
      <c r="E204" s="3">
        <v>0.1904544</v>
      </c>
      <c r="F204" s="3">
        <v>5.4334799999999989E-2</v>
      </c>
      <c r="G204" s="3">
        <v>0.32657399999999998</v>
      </c>
      <c r="H204" s="3">
        <v>0.24882573168360916</v>
      </c>
      <c r="I204" s="3">
        <v>2.1100000000000001E-2</v>
      </c>
      <c r="J204" s="3"/>
      <c r="K204" s="3"/>
      <c r="L204" s="3">
        <v>0.78361972833613813</v>
      </c>
      <c r="M204" s="6" t="s">
        <v>100</v>
      </c>
      <c r="N204" s="6" t="s">
        <v>182</v>
      </c>
    </row>
    <row r="205" spans="1:14" x14ac:dyDescent="0.2">
      <c r="A205" s="7" t="str">
        <f t="shared" si="6"/>
        <v>Respiratory - Mesothelioma2001-20053</v>
      </c>
      <c r="B205" s="3" t="s">
        <v>133</v>
      </c>
      <c r="C205" s="3" t="s">
        <v>47</v>
      </c>
      <c r="D205" s="3">
        <v>3</v>
      </c>
      <c r="E205" s="3">
        <v>0.13680239999999999</v>
      </c>
      <c r="F205" s="3">
        <v>-0.28557759999999999</v>
      </c>
      <c r="G205" s="3">
        <v>0.55918239999999997</v>
      </c>
      <c r="H205" s="3">
        <v>4.8775454511161921E-2</v>
      </c>
      <c r="I205" s="3">
        <v>0.3785</v>
      </c>
      <c r="J205" s="3"/>
      <c r="K205" s="3"/>
      <c r="L205" s="3"/>
      <c r="M205" s="6" t="s">
        <v>100</v>
      </c>
      <c r="N205" s="6" t="s">
        <v>182</v>
      </c>
    </row>
    <row r="206" spans="1:14" x14ac:dyDescent="0.2">
      <c r="A206" s="7" t="str">
        <f t="shared" si="6"/>
        <v>Respiratory - Mesothelioma2006-20101</v>
      </c>
      <c r="B206" s="3" t="s">
        <v>133</v>
      </c>
      <c r="C206" s="3" t="s">
        <v>48</v>
      </c>
      <c r="D206" s="3">
        <v>1</v>
      </c>
      <c r="E206" s="3">
        <v>0.53987960000000002</v>
      </c>
      <c r="F206" s="3">
        <v>-0.13410440000000001</v>
      </c>
      <c r="G206" s="3">
        <v>1.2138640000000001</v>
      </c>
      <c r="H206" s="3">
        <v>0.10253412826146199</v>
      </c>
      <c r="I206" s="3">
        <v>8.4000000000000005E-2</v>
      </c>
      <c r="J206" s="3">
        <v>0.71114168351416707</v>
      </c>
      <c r="K206" s="3">
        <v>0.78379431808934474</v>
      </c>
      <c r="L206" s="3"/>
      <c r="M206" s="6" t="s">
        <v>100</v>
      </c>
      <c r="N206" s="6" t="s">
        <v>182</v>
      </c>
    </row>
    <row r="207" spans="1:14" x14ac:dyDescent="0.2">
      <c r="A207" s="7" t="str">
        <f t="shared" si="6"/>
        <v>Respiratory - Mesothelioma2006-20102</v>
      </c>
      <c r="B207" s="3" t="s">
        <v>133</v>
      </c>
      <c r="C207" s="3" t="s">
        <v>48</v>
      </c>
      <c r="D207" s="3">
        <v>2</v>
      </c>
      <c r="E207" s="3">
        <v>2.9106E-2</v>
      </c>
      <c r="F207" s="3">
        <v>-0.17657999999999999</v>
      </c>
      <c r="G207" s="3">
        <v>0.234792</v>
      </c>
      <c r="H207" s="3">
        <v>2.9281978836411062E-2</v>
      </c>
      <c r="I207" s="3">
        <v>0.68300000000000005</v>
      </c>
      <c r="J207" s="3">
        <v>0.19978572871538636</v>
      </c>
      <c r="K207" s="3">
        <v>0.6782712106944413</v>
      </c>
      <c r="L207" s="3">
        <v>0.1554080281969461</v>
      </c>
      <c r="M207" s="6" t="s">
        <v>100</v>
      </c>
      <c r="N207" s="6" t="s">
        <v>182</v>
      </c>
    </row>
    <row r="208" spans="1:14" x14ac:dyDescent="0.2">
      <c r="A208" s="7" t="str">
        <f t="shared" si="6"/>
        <v>Respiratory - Mesothelioma2006-20103</v>
      </c>
      <c r="B208" s="3" t="s">
        <v>133</v>
      </c>
      <c r="C208" s="3" t="s">
        <v>48</v>
      </c>
      <c r="D208" s="3">
        <v>3</v>
      </c>
      <c r="E208" s="3">
        <v>0.1516952</v>
      </c>
      <c r="F208" s="3">
        <v>-0.1115496</v>
      </c>
      <c r="G208" s="3">
        <v>0.41493960000000008</v>
      </c>
      <c r="H208" s="3">
        <v>5.0949483919471336E-2</v>
      </c>
      <c r="I208" s="3">
        <v>0.16400000000000001</v>
      </c>
      <c r="J208" s="3">
        <v>0.95323098698462383</v>
      </c>
      <c r="K208" s="3">
        <v>0.82682425220677347</v>
      </c>
      <c r="L208" s="3"/>
      <c r="M208" s="6" t="s">
        <v>100</v>
      </c>
      <c r="N208" s="6" t="s">
        <v>182</v>
      </c>
    </row>
    <row r="209" spans="1:14" x14ac:dyDescent="0.2">
      <c r="A209" s="7" t="str">
        <f t="shared" si="6"/>
        <v>Haematology - Multiple Myeloma1996-20001</v>
      </c>
      <c r="B209" s="3" t="s">
        <v>149</v>
      </c>
      <c r="C209" s="3" t="s">
        <v>43</v>
      </c>
      <c r="D209" s="3">
        <v>1</v>
      </c>
      <c r="E209" s="3">
        <v>-0.26709319999999998</v>
      </c>
      <c r="F209" s="3">
        <v>-0.9888036</v>
      </c>
      <c r="G209" s="3">
        <v>0.45461760000000001</v>
      </c>
      <c r="H209" s="3">
        <v>-4.46013709017022E-2</v>
      </c>
      <c r="I209" s="3">
        <v>0.32379999999999998</v>
      </c>
      <c r="J209" s="3"/>
      <c r="K209" s="3"/>
      <c r="L209" s="3"/>
      <c r="M209" s="6" t="s">
        <v>100</v>
      </c>
      <c r="N209" s="6" t="s">
        <v>205</v>
      </c>
    </row>
    <row r="210" spans="1:14" x14ac:dyDescent="0.2">
      <c r="A210" s="7" t="str">
        <f t="shared" si="6"/>
        <v>Haematology - Multiple Myeloma1996-20002</v>
      </c>
      <c r="B210" s="3" t="s">
        <v>149</v>
      </c>
      <c r="C210" s="3" t="s">
        <v>43</v>
      </c>
      <c r="D210" s="3">
        <v>2</v>
      </c>
      <c r="E210" s="3">
        <v>7.2954400000000003E-2</v>
      </c>
      <c r="F210" s="3">
        <v>-1.0071128</v>
      </c>
      <c r="G210" s="3">
        <v>1.1530216</v>
      </c>
      <c r="H210" s="3">
        <v>1.8370330887242783E-2</v>
      </c>
      <c r="I210" s="3">
        <v>0.84360000000000002</v>
      </c>
      <c r="J210" s="3"/>
      <c r="K210" s="3"/>
      <c r="L210" s="3">
        <v>0.60789515126248461</v>
      </c>
      <c r="M210" s="6" t="s">
        <v>100</v>
      </c>
      <c r="N210" s="6" t="s">
        <v>205</v>
      </c>
    </row>
    <row r="211" spans="1:14" x14ac:dyDescent="0.2">
      <c r="A211" s="7" t="str">
        <f t="shared" si="6"/>
        <v>Haematology - Multiple Myeloma1996-20003</v>
      </c>
      <c r="B211" s="3" t="s">
        <v>149</v>
      </c>
      <c r="C211" s="3" t="s">
        <v>43</v>
      </c>
      <c r="D211" s="3">
        <v>3</v>
      </c>
      <c r="E211" s="3">
        <v>-0.12273240000000001</v>
      </c>
      <c r="F211" s="3">
        <v>-0.9848732</v>
      </c>
      <c r="G211" s="3">
        <v>0.73940799999999995</v>
      </c>
      <c r="H211" s="3">
        <v>-2.5216788122860004E-2</v>
      </c>
      <c r="I211" s="3">
        <v>0.68130000000000002</v>
      </c>
      <c r="J211" s="3"/>
      <c r="K211" s="3"/>
      <c r="L211" s="3"/>
      <c r="M211" s="6" t="s">
        <v>100</v>
      </c>
      <c r="N211" s="6" t="s">
        <v>205</v>
      </c>
    </row>
    <row r="212" spans="1:14" x14ac:dyDescent="0.2">
      <c r="A212" s="7" t="str">
        <f t="shared" si="6"/>
        <v>Haematology - Multiple Myeloma2001-20051</v>
      </c>
      <c r="B212" s="3" t="s">
        <v>149</v>
      </c>
      <c r="C212" s="3" t="s">
        <v>47</v>
      </c>
      <c r="D212" s="3">
        <v>1</v>
      </c>
      <c r="E212" s="3">
        <v>1.0382000000000001E-2</v>
      </c>
      <c r="F212" s="3">
        <v>-0.84512399999999999</v>
      </c>
      <c r="G212" s="3">
        <v>0.8658884</v>
      </c>
      <c r="H212" s="3">
        <v>1.6956583909815538E-3</v>
      </c>
      <c r="I212" s="3">
        <v>0.97160000000000002</v>
      </c>
      <c r="J212" s="3"/>
      <c r="K212" s="3"/>
      <c r="L212" s="3"/>
      <c r="M212" s="6" t="s">
        <v>100</v>
      </c>
      <c r="N212" s="6" t="s">
        <v>205</v>
      </c>
    </row>
    <row r="213" spans="1:14" x14ac:dyDescent="0.2">
      <c r="A213" s="7" t="str">
        <f t="shared" si="6"/>
        <v>Haematology - Multiple Myeloma2001-20052</v>
      </c>
      <c r="B213" s="3" t="s">
        <v>149</v>
      </c>
      <c r="C213" s="3" t="s">
        <v>47</v>
      </c>
      <c r="D213" s="3">
        <v>2</v>
      </c>
      <c r="E213" s="3">
        <v>7.2276800000000002E-2</v>
      </c>
      <c r="F213" s="3">
        <v>-0.24504240000000002</v>
      </c>
      <c r="G213" s="3">
        <v>0.38959600000000005</v>
      </c>
      <c r="H213" s="3">
        <v>1.8090233514507319E-2</v>
      </c>
      <c r="I213" s="3">
        <v>0.52100000000000002</v>
      </c>
      <c r="J213" s="3"/>
      <c r="K213" s="3"/>
      <c r="L213" s="3">
        <v>0.89423089292467228</v>
      </c>
      <c r="M213" s="6" t="s">
        <v>100</v>
      </c>
      <c r="N213" s="6" t="s">
        <v>205</v>
      </c>
    </row>
    <row r="214" spans="1:14" x14ac:dyDescent="0.2">
      <c r="A214" s="7" t="str">
        <f t="shared" si="6"/>
        <v>Haematology - Multiple Myeloma2001-20053</v>
      </c>
      <c r="B214" s="3" t="s">
        <v>149</v>
      </c>
      <c r="C214" s="3" t="s">
        <v>47</v>
      </c>
      <c r="D214" s="3">
        <v>3</v>
      </c>
      <c r="E214" s="3">
        <v>7.6911999999999996E-3</v>
      </c>
      <c r="F214" s="3">
        <v>-0.54144559999999997</v>
      </c>
      <c r="G214" s="3">
        <v>0.5568284</v>
      </c>
      <c r="H214" s="3">
        <v>1.5517846592915465E-3</v>
      </c>
      <c r="I214" s="3">
        <v>0.96719999999999995</v>
      </c>
      <c r="J214" s="3"/>
      <c r="K214" s="3"/>
      <c r="L214" s="3"/>
      <c r="M214" s="6" t="s">
        <v>100</v>
      </c>
      <c r="N214" s="6" t="s">
        <v>205</v>
      </c>
    </row>
    <row r="215" spans="1:14" x14ac:dyDescent="0.2">
      <c r="A215" s="7" t="str">
        <f t="shared" si="6"/>
        <v>Haematology - Multiple Myeloma2006-20101</v>
      </c>
      <c r="B215" s="3" t="s">
        <v>149</v>
      </c>
      <c r="C215" s="3" t="s">
        <v>48</v>
      </c>
      <c r="D215" s="3">
        <v>1</v>
      </c>
      <c r="E215" s="3">
        <v>9.6939600000000001E-2</v>
      </c>
      <c r="F215" s="3">
        <v>-0.67652679999999998</v>
      </c>
      <c r="G215" s="3">
        <v>0.87040600000000001</v>
      </c>
      <c r="H215" s="3">
        <v>1.4458129113654117E-2</v>
      </c>
      <c r="I215" s="3">
        <v>0.7167</v>
      </c>
      <c r="J215" s="3">
        <v>0.88305314354336373</v>
      </c>
      <c r="K215" s="3">
        <v>0.50001614117693216</v>
      </c>
      <c r="L215" s="3"/>
      <c r="M215" s="6" t="s">
        <v>100</v>
      </c>
      <c r="N215" s="6" t="s">
        <v>205</v>
      </c>
    </row>
    <row r="216" spans="1:14" x14ac:dyDescent="0.2">
      <c r="A216" s="7" t="str">
        <f t="shared" si="6"/>
        <v>Haematology - Multiple Myeloma2006-20102</v>
      </c>
      <c r="B216" s="3" t="s">
        <v>149</v>
      </c>
      <c r="C216" s="3" t="s">
        <v>48</v>
      </c>
      <c r="D216" s="3">
        <v>2</v>
      </c>
      <c r="E216" s="3">
        <v>0.34758840000000002</v>
      </c>
      <c r="F216" s="3">
        <v>-0.21850159999999996</v>
      </c>
      <c r="G216" s="3">
        <v>0.9136784</v>
      </c>
      <c r="H216" s="3">
        <v>8.2308462868705273E-2</v>
      </c>
      <c r="I216" s="3">
        <v>0.1457</v>
      </c>
      <c r="J216" s="3">
        <v>0.40569095339961314</v>
      </c>
      <c r="K216" s="3">
        <v>0.65890717187917369</v>
      </c>
      <c r="L216" s="3">
        <v>0.60826888080785779</v>
      </c>
      <c r="M216" s="6" t="s">
        <v>100</v>
      </c>
      <c r="N216" s="6" t="s">
        <v>205</v>
      </c>
    </row>
    <row r="217" spans="1:14" x14ac:dyDescent="0.2">
      <c r="A217" s="7" t="str">
        <f t="shared" si="6"/>
        <v>Haematology - Multiple Myeloma2006-20103</v>
      </c>
      <c r="B217" s="3" t="s">
        <v>149</v>
      </c>
      <c r="C217" s="3" t="s">
        <v>48</v>
      </c>
      <c r="D217" s="3">
        <v>3</v>
      </c>
      <c r="E217" s="3">
        <v>0.16230040000000001</v>
      </c>
      <c r="F217" s="3">
        <v>-0.29171960000000002</v>
      </c>
      <c r="G217" s="3">
        <v>0.6163208</v>
      </c>
      <c r="H217" s="3">
        <v>3.017686181900283E-2</v>
      </c>
      <c r="I217" s="3">
        <v>0.33789999999999998</v>
      </c>
      <c r="J217" s="3">
        <v>0.67061892810064028</v>
      </c>
      <c r="K217" s="3">
        <v>0.56640622231145255</v>
      </c>
      <c r="L217" s="3"/>
      <c r="M217" s="6" t="s">
        <v>100</v>
      </c>
      <c r="N217" s="6" t="s">
        <v>205</v>
      </c>
    </row>
    <row r="218" spans="1:14" x14ac:dyDescent="0.2">
      <c r="A218" s="7" t="str">
        <f t="shared" si="6"/>
        <v>Haematology - Non-Hodgkin Lymphoma1996-20001</v>
      </c>
      <c r="B218" s="3" t="s">
        <v>148</v>
      </c>
      <c r="C218" s="3" t="s">
        <v>43</v>
      </c>
      <c r="D218" s="3">
        <v>1</v>
      </c>
      <c r="E218" s="3">
        <v>-1.9698408000000001</v>
      </c>
      <c r="F218" s="3">
        <v>-3.7543812000000001</v>
      </c>
      <c r="G218" s="3">
        <v>-0.18530040000000003</v>
      </c>
      <c r="H218" s="3">
        <v>-0.12085728633045525</v>
      </c>
      <c r="I218" s="3">
        <v>3.9100000000000003E-2</v>
      </c>
      <c r="J218" s="3"/>
      <c r="K218" s="3"/>
      <c r="L218" s="3"/>
      <c r="M218" s="6" t="s">
        <v>100</v>
      </c>
      <c r="N218" s="6" t="s">
        <v>205</v>
      </c>
    </row>
    <row r="219" spans="1:14" x14ac:dyDescent="0.2">
      <c r="A219" s="7" t="str">
        <f t="shared" si="6"/>
        <v>Haematology - Non-Hodgkin Lymphoma1996-20002</v>
      </c>
      <c r="B219" s="3" t="s">
        <v>148</v>
      </c>
      <c r="C219" s="3" t="s">
        <v>43</v>
      </c>
      <c r="D219" s="3">
        <v>2</v>
      </c>
      <c r="E219" s="3">
        <v>-0.1579564</v>
      </c>
      <c r="F219" s="3">
        <v>-1.1746684000000001</v>
      </c>
      <c r="G219" s="3">
        <v>0.85875599999999985</v>
      </c>
      <c r="H219" s="3">
        <v>-1.4479389769828649E-2</v>
      </c>
      <c r="I219" s="3">
        <v>0.65490000000000004</v>
      </c>
      <c r="J219" s="3"/>
      <c r="K219" s="3"/>
      <c r="L219" s="3">
        <v>8.3792377198525614E-2</v>
      </c>
      <c r="M219" s="6" t="s">
        <v>100</v>
      </c>
      <c r="N219" s="6" t="s">
        <v>205</v>
      </c>
    </row>
    <row r="220" spans="1:14" x14ac:dyDescent="0.2">
      <c r="A220" s="7" t="str">
        <f t="shared" si="6"/>
        <v>Haematology - Non-Hodgkin Lymphoma1996-20003</v>
      </c>
      <c r="B220" s="3" t="s">
        <v>148</v>
      </c>
      <c r="C220" s="3" t="s">
        <v>43</v>
      </c>
      <c r="D220" s="3">
        <v>3</v>
      </c>
      <c r="E220" s="3">
        <v>-0.97798560000000001</v>
      </c>
      <c r="F220" s="3">
        <v>-2.2349888</v>
      </c>
      <c r="G220" s="3">
        <v>0.27901719999999997</v>
      </c>
      <c r="H220" s="3">
        <v>-7.3196632941233103E-2</v>
      </c>
      <c r="I220" s="3">
        <v>8.9599999999999999E-2</v>
      </c>
      <c r="J220" s="3"/>
      <c r="K220" s="3"/>
      <c r="L220" s="3"/>
      <c r="M220" s="6" t="s">
        <v>100</v>
      </c>
      <c r="N220" s="6" t="s">
        <v>205</v>
      </c>
    </row>
    <row r="221" spans="1:14" x14ac:dyDescent="0.2">
      <c r="A221" s="7" t="str">
        <f t="shared" si="6"/>
        <v>Haematology - Non-Hodgkin Lymphoma2001-20051</v>
      </c>
      <c r="B221" s="3" t="s">
        <v>148</v>
      </c>
      <c r="C221" s="3" t="s">
        <v>47</v>
      </c>
      <c r="D221" s="3">
        <v>1</v>
      </c>
      <c r="E221" s="3">
        <v>-0.61890719999999999</v>
      </c>
      <c r="F221" s="3">
        <v>-1.5900344</v>
      </c>
      <c r="G221" s="3">
        <v>0.35221999999999998</v>
      </c>
      <c r="H221" s="3">
        <v>-3.7772485120841123E-2</v>
      </c>
      <c r="I221" s="3">
        <v>0.1356</v>
      </c>
      <c r="J221" s="3"/>
      <c r="K221" s="3"/>
      <c r="L221" s="3"/>
      <c r="M221" s="6" t="s">
        <v>100</v>
      </c>
      <c r="N221" s="6" t="s">
        <v>205</v>
      </c>
    </row>
    <row r="222" spans="1:14" x14ac:dyDescent="0.2">
      <c r="A222" s="7" t="str">
        <f t="shared" si="6"/>
        <v>Haematology - Non-Hodgkin Lymphoma2001-20052</v>
      </c>
      <c r="B222" s="3" t="s">
        <v>148</v>
      </c>
      <c r="C222" s="3" t="s">
        <v>47</v>
      </c>
      <c r="D222" s="3">
        <v>2</v>
      </c>
      <c r="E222" s="3">
        <v>-0.17636959999999999</v>
      </c>
      <c r="F222" s="3">
        <v>-0.96576519999999999</v>
      </c>
      <c r="G222" s="3">
        <v>0.61302639999999997</v>
      </c>
      <c r="H222" s="3">
        <v>-1.5121099905660308E-2</v>
      </c>
      <c r="I222" s="3">
        <v>0.52839999999999998</v>
      </c>
      <c r="J222" s="3"/>
      <c r="K222" s="3"/>
      <c r="L222" s="3">
        <v>0.48826472273865806</v>
      </c>
      <c r="M222" s="6" t="s">
        <v>100</v>
      </c>
      <c r="N222" s="6" t="s">
        <v>205</v>
      </c>
    </row>
    <row r="223" spans="1:14" x14ac:dyDescent="0.2">
      <c r="A223" s="7" t="str">
        <f t="shared" si="6"/>
        <v>Haematology - Non-Hodgkin Lymphoma2001-20053</v>
      </c>
      <c r="B223" s="3" t="s">
        <v>148</v>
      </c>
      <c r="C223" s="3" t="s">
        <v>47</v>
      </c>
      <c r="D223" s="3">
        <v>3</v>
      </c>
      <c r="E223" s="3">
        <v>-0.42515560000000002</v>
      </c>
      <c r="F223" s="3">
        <v>-0.807222</v>
      </c>
      <c r="G223" s="3">
        <v>-4.3089600000000006E-2</v>
      </c>
      <c r="H223" s="3">
        <v>-3.0695933824611499E-2</v>
      </c>
      <c r="I223" s="3">
        <v>3.8300000000000001E-2</v>
      </c>
      <c r="J223" s="3"/>
      <c r="K223" s="3"/>
      <c r="L223" s="3"/>
      <c r="M223" s="6" t="s">
        <v>100</v>
      </c>
      <c r="N223" s="6" t="s">
        <v>205</v>
      </c>
    </row>
    <row r="224" spans="1:14" x14ac:dyDescent="0.2">
      <c r="A224" s="7" t="str">
        <f t="shared" si="6"/>
        <v>Haematology - Non-Hodgkin Lymphoma2006-20101</v>
      </c>
      <c r="B224" s="3" t="s">
        <v>148</v>
      </c>
      <c r="C224" s="3" t="s">
        <v>48</v>
      </c>
      <c r="D224" s="3">
        <v>1</v>
      </c>
      <c r="E224" s="3">
        <v>0.30861680000000002</v>
      </c>
      <c r="F224" s="3">
        <v>-0.24996399999999996</v>
      </c>
      <c r="G224" s="3">
        <v>0.86719760000000001</v>
      </c>
      <c r="H224" s="3">
        <v>1.765950058423672E-2</v>
      </c>
      <c r="I224" s="3">
        <v>0.1769</v>
      </c>
      <c r="J224" s="3">
        <v>0.1046505695705553</v>
      </c>
      <c r="K224" s="3">
        <v>1.6930227900615824E-2</v>
      </c>
      <c r="L224" s="3"/>
      <c r="M224" s="6" t="s">
        <v>100</v>
      </c>
      <c r="N224" s="6" t="s">
        <v>205</v>
      </c>
    </row>
    <row r="225" spans="1:14" x14ac:dyDescent="0.2">
      <c r="A225" s="7" t="str">
        <f t="shared" si="6"/>
        <v>Haematology - Non-Hodgkin Lymphoma2006-20102</v>
      </c>
      <c r="B225" s="3" t="s">
        <v>148</v>
      </c>
      <c r="C225" s="3" t="s">
        <v>48</v>
      </c>
      <c r="D225" s="3">
        <v>2</v>
      </c>
      <c r="E225" s="3">
        <v>0.76839599999999997</v>
      </c>
      <c r="F225" s="3">
        <v>0.34496320000000003</v>
      </c>
      <c r="G225" s="3">
        <v>1.1918283999999999</v>
      </c>
      <c r="H225" s="3">
        <v>6.2631010059078354E-2</v>
      </c>
      <c r="I225" s="3">
        <v>1.03E-2</v>
      </c>
      <c r="J225" s="3">
        <v>3.8719275889047999E-2</v>
      </c>
      <c r="K225" s="3">
        <v>9.9239840593245532E-2</v>
      </c>
      <c r="L225" s="3">
        <v>0.19855925642568861</v>
      </c>
      <c r="M225" s="6" t="s">
        <v>100</v>
      </c>
      <c r="N225" s="6" t="s">
        <v>205</v>
      </c>
    </row>
    <row r="226" spans="1:14" x14ac:dyDescent="0.2">
      <c r="A226" s="7" t="str">
        <f t="shared" si="6"/>
        <v>Haematology - Non-Hodgkin Lymphoma2006-20103</v>
      </c>
      <c r="B226" s="3" t="s">
        <v>148</v>
      </c>
      <c r="C226" s="3" t="s">
        <v>48</v>
      </c>
      <c r="D226" s="3">
        <v>3</v>
      </c>
      <c r="E226" s="3">
        <v>0.49461559999999999</v>
      </c>
      <c r="F226" s="3">
        <v>6.3490800000000014E-2</v>
      </c>
      <c r="G226" s="3">
        <v>0.92574000000000001</v>
      </c>
      <c r="H226" s="3">
        <v>3.3613674269263226E-2</v>
      </c>
      <c r="I226" s="3">
        <v>3.5499999999999997E-2</v>
      </c>
      <c r="J226" s="3">
        <v>1.7512822060212763E-3</v>
      </c>
      <c r="K226" s="3">
        <v>2.98574756908776E-2</v>
      </c>
      <c r="L226" s="3"/>
      <c r="M226" s="6" t="s">
        <v>100</v>
      </c>
      <c r="N226" s="6" t="s">
        <v>205</v>
      </c>
    </row>
    <row r="227" spans="1:14" x14ac:dyDescent="0.2">
      <c r="A227" s="7" t="str">
        <f t="shared" si="6"/>
        <v>UpperGI - Oesophagus1996-20001</v>
      </c>
      <c r="B227" s="3" t="s">
        <v>126</v>
      </c>
      <c r="C227" s="3" t="s">
        <v>43</v>
      </c>
      <c r="D227" s="3">
        <v>1</v>
      </c>
      <c r="E227" s="3">
        <v>4.4894959999999999</v>
      </c>
      <c r="F227" s="3">
        <v>3.5441023999999999</v>
      </c>
      <c r="G227" s="3">
        <v>5.4348879999999999</v>
      </c>
      <c r="H227" s="3">
        <v>0.41613544736570124</v>
      </c>
      <c r="I227" s="3">
        <v>5.9999999999999995E-4</v>
      </c>
      <c r="J227" s="3"/>
      <c r="K227" s="3"/>
      <c r="L227" s="3"/>
      <c r="M227" s="6" t="s">
        <v>100</v>
      </c>
      <c r="N227" s="6" t="s">
        <v>173</v>
      </c>
    </row>
    <row r="228" spans="1:14" x14ac:dyDescent="0.2">
      <c r="A228" s="7" t="str">
        <f t="shared" si="6"/>
        <v>UpperGI - Oesophagus1996-20002</v>
      </c>
      <c r="B228" s="3" t="s">
        <v>126</v>
      </c>
      <c r="C228" s="3" t="s">
        <v>43</v>
      </c>
      <c r="D228" s="3">
        <v>2</v>
      </c>
      <c r="E228" s="3">
        <v>1.8315488</v>
      </c>
      <c r="F228" s="3">
        <v>1.2180844</v>
      </c>
      <c r="G228" s="3">
        <v>2.4450132</v>
      </c>
      <c r="H228" s="3">
        <v>0.38601325051337443</v>
      </c>
      <c r="I228" s="3">
        <v>2.5000000000000001E-3</v>
      </c>
      <c r="J228" s="3"/>
      <c r="K228" s="3"/>
      <c r="L228" s="3">
        <v>3.7904088168172478E-6</v>
      </c>
      <c r="M228" s="6" t="s">
        <v>100</v>
      </c>
      <c r="N228" s="6" t="s">
        <v>173</v>
      </c>
    </row>
    <row r="229" spans="1:14" x14ac:dyDescent="0.2">
      <c r="A229" s="7" t="str">
        <f t="shared" si="6"/>
        <v>UpperGI - Oesophagus1996-20003</v>
      </c>
      <c r="B229" s="3" t="s">
        <v>126</v>
      </c>
      <c r="C229" s="3" t="s">
        <v>43</v>
      </c>
      <c r="D229" s="3">
        <v>3</v>
      </c>
      <c r="E229" s="3">
        <v>3.0034076000000001</v>
      </c>
      <c r="F229" s="3">
        <v>2.2263844000000002</v>
      </c>
      <c r="G229" s="3">
        <v>3.7804304000000002</v>
      </c>
      <c r="H229" s="3">
        <v>0.4008705625543556</v>
      </c>
      <c r="I229" s="3">
        <v>1.1999999999999999E-3</v>
      </c>
      <c r="J229" s="3"/>
      <c r="K229" s="3"/>
      <c r="L229" s="3"/>
      <c r="M229" s="6" t="s">
        <v>100</v>
      </c>
      <c r="N229" s="6" t="s">
        <v>173</v>
      </c>
    </row>
    <row r="230" spans="1:14" x14ac:dyDescent="0.2">
      <c r="A230" s="7" t="str">
        <f t="shared" si="6"/>
        <v>UpperGI - Oesophagus2001-20051</v>
      </c>
      <c r="B230" s="3" t="s">
        <v>126</v>
      </c>
      <c r="C230" s="3" t="s">
        <v>47</v>
      </c>
      <c r="D230" s="3">
        <v>1</v>
      </c>
      <c r="E230" s="3">
        <v>5.1675800000000001</v>
      </c>
      <c r="F230" s="3">
        <v>3.8594404</v>
      </c>
      <c r="G230" s="3">
        <v>6.4757239999999996</v>
      </c>
      <c r="H230" s="3">
        <v>0.4501546879171815</v>
      </c>
      <c r="I230" s="3">
        <v>1.1000000000000001E-3</v>
      </c>
      <c r="J230" s="3"/>
      <c r="K230" s="3"/>
      <c r="L230" s="3"/>
      <c r="M230" s="6" t="s">
        <v>100</v>
      </c>
      <c r="N230" s="6" t="s">
        <v>173</v>
      </c>
    </row>
    <row r="231" spans="1:14" x14ac:dyDescent="0.2">
      <c r="A231" s="7" t="str">
        <f t="shared" si="6"/>
        <v>UpperGI - Oesophagus2001-20052</v>
      </c>
      <c r="B231" s="3" t="s">
        <v>126</v>
      </c>
      <c r="C231" s="3" t="s">
        <v>47</v>
      </c>
      <c r="D231" s="3">
        <v>2</v>
      </c>
      <c r="E231" s="3">
        <v>2.1056963999999998</v>
      </c>
      <c r="F231" s="3">
        <v>1.2226904000000001</v>
      </c>
      <c r="G231" s="3">
        <v>2.988702</v>
      </c>
      <c r="H231" s="3">
        <v>0.46325997993438661</v>
      </c>
      <c r="I231" s="3">
        <v>4.7000000000000002E-3</v>
      </c>
      <c r="J231" s="3"/>
      <c r="K231" s="3"/>
      <c r="L231" s="3">
        <v>1.4326925963548121E-4</v>
      </c>
      <c r="M231" s="6" t="s">
        <v>100</v>
      </c>
      <c r="N231" s="6" t="s">
        <v>173</v>
      </c>
    </row>
    <row r="232" spans="1:14" x14ac:dyDescent="0.2">
      <c r="A232" s="7" t="str">
        <f t="shared" si="6"/>
        <v>UpperGI - Oesophagus2001-20053</v>
      </c>
      <c r="B232" s="3" t="s">
        <v>126</v>
      </c>
      <c r="C232" s="3" t="s">
        <v>47</v>
      </c>
      <c r="D232" s="3">
        <v>3</v>
      </c>
      <c r="E232" s="3">
        <v>3.4705940000000002</v>
      </c>
      <c r="F232" s="3">
        <v>2.4448348000000002</v>
      </c>
      <c r="G232" s="3">
        <v>4.4963519999999999</v>
      </c>
      <c r="H232" s="3">
        <v>0.44804390336946875</v>
      </c>
      <c r="I232" s="3">
        <v>1.6999999999999999E-3</v>
      </c>
      <c r="J232" s="3"/>
      <c r="K232" s="3"/>
      <c r="L232" s="3"/>
      <c r="M232" s="6" t="s">
        <v>100</v>
      </c>
      <c r="N232" s="6" t="s">
        <v>173</v>
      </c>
    </row>
    <row r="233" spans="1:14" x14ac:dyDescent="0.2">
      <c r="A233" s="7" t="str">
        <f t="shared" si="6"/>
        <v>UpperGI - Oesophagus2006-20101</v>
      </c>
      <c r="B233" s="3" t="s">
        <v>126</v>
      </c>
      <c r="C233" s="3" t="s">
        <v>48</v>
      </c>
      <c r="D233" s="3">
        <v>1</v>
      </c>
      <c r="E233" s="3">
        <v>6.6447039999999999</v>
      </c>
      <c r="F233" s="3">
        <v>5.3779000000000003</v>
      </c>
      <c r="G233" s="3">
        <v>7.9115039999999999</v>
      </c>
      <c r="H233" s="3">
        <v>0.58762440593787979</v>
      </c>
      <c r="I233" s="3">
        <v>5.0000000000000001E-4</v>
      </c>
      <c r="J233" s="3">
        <v>0.11186185237628399</v>
      </c>
      <c r="K233" s="3">
        <v>7.5312498653412607E-3</v>
      </c>
      <c r="L233" s="3"/>
      <c r="M233" s="6" t="s">
        <v>100</v>
      </c>
      <c r="N233" s="6" t="s">
        <v>173</v>
      </c>
    </row>
    <row r="234" spans="1:14" x14ac:dyDescent="0.2">
      <c r="A234" s="7" t="str">
        <f t="shared" si="6"/>
        <v>UpperGI - Oesophagus2006-20102</v>
      </c>
      <c r="B234" s="3" t="s">
        <v>126</v>
      </c>
      <c r="C234" s="3" t="s">
        <v>48</v>
      </c>
      <c r="D234" s="3">
        <v>2</v>
      </c>
      <c r="E234" s="3">
        <v>2.1010439999999999</v>
      </c>
      <c r="F234" s="3">
        <v>1.7370064000000001</v>
      </c>
      <c r="G234" s="3">
        <v>2.4650816</v>
      </c>
      <c r="H234" s="3">
        <v>0.47734574966704629</v>
      </c>
      <c r="I234" s="3">
        <v>4.0000000000000002E-4</v>
      </c>
      <c r="J234" s="3">
        <v>0.99238243655158165</v>
      </c>
      <c r="K234" s="3">
        <v>0.45901521856720429</v>
      </c>
      <c r="L234" s="3">
        <v>1.4135359549527493E-11</v>
      </c>
      <c r="M234" s="6" t="s">
        <v>100</v>
      </c>
      <c r="N234" s="6" t="s">
        <v>173</v>
      </c>
    </row>
    <row r="235" spans="1:14" x14ac:dyDescent="0.2">
      <c r="A235" s="7" t="str">
        <f t="shared" si="6"/>
        <v>UpperGI - Oesophagus2006-20103</v>
      </c>
      <c r="B235" s="3" t="s">
        <v>126</v>
      </c>
      <c r="C235" s="3" t="s">
        <v>48</v>
      </c>
      <c r="D235" s="3">
        <v>3</v>
      </c>
      <c r="E235" s="3">
        <v>4.1216480000000004</v>
      </c>
      <c r="F235" s="3">
        <v>3.3586904</v>
      </c>
      <c r="G235" s="3">
        <v>4.8846080000000001</v>
      </c>
      <c r="H235" s="3">
        <v>0.53809325866401525</v>
      </c>
      <c r="I235" s="3">
        <v>4.0000000000000002E-4</v>
      </c>
      <c r="J235" s="3">
        <v>0.31819190734979097</v>
      </c>
      <c r="K235" s="3">
        <v>4.4149233584744652E-2</v>
      </c>
      <c r="L235" s="3"/>
      <c r="M235" s="6" t="s">
        <v>100</v>
      </c>
      <c r="N235" s="6" t="s">
        <v>173</v>
      </c>
    </row>
    <row r="236" spans="1:14" x14ac:dyDescent="0.2">
      <c r="A236" s="7" t="str">
        <f t="shared" si="6"/>
        <v>Gynae - Ovary1996-20001</v>
      </c>
      <c r="B236" s="3" t="s">
        <v>139</v>
      </c>
      <c r="C236" s="3" t="s">
        <v>43</v>
      </c>
      <c r="D236" s="3">
        <v>1</v>
      </c>
      <c r="E236" s="3">
        <v>0</v>
      </c>
      <c r="F236" s="3">
        <v>0</v>
      </c>
      <c r="G236" s="3">
        <v>0</v>
      </c>
      <c r="H236" s="3">
        <v>0</v>
      </c>
      <c r="I236" s="3">
        <v>0</v>
      </c>
      <c r="J236" s="3"/>
      <c r="K236" s="3"/>
      <c r="L236" s="3"/>
      <c r="M236" s="6" t="s">
        <v>154</v>
      </c>
      <c r="N236" s="6" t="s">
        <v>186</v>
      </c>
    </row>
    <row r="237" spans="1:14" x14ac:dyDescent="0.2">
      <c r="A237" s="7" t="str">
        <f t="shared" si="6"/>
        <v>Gynae - Ovary1996-20002</v>
      </c>
      <c r="B237" s="3" t="s">
        <v>139</v>
      </c>
      <c r="C237" s="3" t="s">
        <v>43</v>
      </c>
      <c r="D237" s="3">
        <v>2</v>
      </c>
      <c r="E237" s="3">
        <v>-1.2448044</v>
      </c>
      <c r="F237" s="3">
        <v>-3.3314184</v>
      </c>
      <c r="G237" s="3">
        <v>0.84180920000000015</v>
      </c>
      <c r="H237" s="3">
        <v>-6.3038352042317142E-2</v>
      </c>
      <c r="I237" s="3">
        <v>0.15390000000000001</v>
      </c>
      <c r="J237" s="3"/>
      <c r="K237" s="3"/>
      <c r="L237" s="3">
        <v>0</v>
      </c>
      <c r="M237" s="6" t="s">
        <v>154</v>
      </c>
      <c r="N237" s="6" t="s">
        <v>186</v>
      </c>
    </row>
    <row r="238" spans="1:14" x14ac:dyDescent="0.2">
      <c r="A238" s="7" t="str">
        <f t="shared" si="6"/>
        <v>Gynae - Ovary1996-20003</v>
      </c>
      <c r="B238" s="11" t="s">
        <v>139</v>
      </c>
      <c r="C238" s="11" t="s">
        <v>43</v>
      </c>
      <c r="D238" s="11">
        <v>3</v>
      </c>
      <c r="E238" s="11">
        <f t="shared" ref="E238:I238" si="7">E237</f>
        <v>-1.2448044</v>
      </c>
      <c r="F238" s="11">
        <f t="shared" si="7"/>
        <v>-3.3314184</v>
      </c>
      <c r="G238" s="11">
        <f t="shared" si="7"/>
        <v>0.84180920000000015</v>
      </c>
      <c r="H238" s="11">
        <f t="shared" si="7"/>
        <v>-6.3038352042317142E-2</v>
      </c>
      <c r="I238" s="11">
        <f t="shared" si="7"/>
        <v>0.15390000000000001</v>
      </c>
      <c r="J238" s="11"/>
      <c r="K238" s="11"/>
      <c r="L238" s="11"/>
      <c r="M238" s="12" t="s">
        <v>154</v>
      </c>
      <c r="N238" s="12" t="s">
        <v>186</v>
      </c>
    </row>
    <row r="239" spans="1:14" x14ac:dyDescent="0.2">
      <c r="A239" s="7" t="str">
        <f t="shared" si="6"/>
        <v>Gynae - Ovary2001-20051</v>
      </c>
      <c r="B239" s="3" t="s">
        <v>139</v>
      </c>
      <c r="C239" s="3" t="s">
        <v>47</v>
      </c>
      <c r="D239" s="3">
        <v>1</v>
      </c>
      <c r="E239" s="3">
        <v>0</v>
      </c>
      <c r="F239" s="3">
        <v>0</v>
      </c>
      <c r="G239" s="3">
        <v>0</v>
      </c>
      <c r="H239" s="3">
        <v>0</v>
      </c>
      <c r="I239" s="3">
        <v>0</v>
      </c>
      <c r="J239" s="3"/>
      <c r="K239" s="3"/>
      <c r="L239" s="3"/>
      <c r="M239" s="6" t="s">
        <v>154</v>
      </c>
      <c r="N239" s="6" t="s">
        <v>186</v>
      </c>
    </row>
    <row r="240" spans="1:14" x14ac:dyDescent="0.2">
      <c r="A240" s="7" t="str">
        <f t="shared" si="6"/>
        <v>Gynae - Ovary2001-20052</v>
      </c>
      <c r="B240" s="3" t="s">
        <v>139</v>
      </c>
      <c r="C240" s="3" t="s">
        <v>47</v>
      </c>
      <c r="D240" s="3">
        <v>2</v>
      </c>
      <c r="E240" s="3">
        <v>-0.31114399999999998</v>
      </c>
      <c r="F240" s="3">
        <v>-2.6354928000000002</v>
      </c>
      <c r="G240" s="3">
        <v>2.0132043999999998</v>
      </c>
      <c r="H240" s="3">
        <v>-1.6689513387377321E-2</v>
      </c>
      <c r="I240" s="3">
        <v>0.69879999999999998</v>
      </c>
      <c r="J240" s="3"/>
      <c r="K240" s="3"/>
      <c r="L240" s="3">
        <v>0</v>
      </c>
      <c r="M240" s="6" t="s">
        <v>154</v>
      </c>
      <c r="N240" s="6" t="s">
        <v>186</v>
      </c>
    </row>
    <row r="241" spans="1:14" x14ac:dyDescent="0.2">
      <c r="A241" s="7" t="str">
        <f t="shared" si="6"/>
        <v>Gynae - Ovary2001-20053</v>
      </c>
      <c r="B241" s="11" t="s">
        <v>139</v>
      </c>
      <c r="C241" s="11" t="s">
        <v>47</v>
      </c>
      <c r="D241" s="11">
        <v>3</v>
      </c>
      <c r="E241" s="11">
        <f t="shared" ref="E241:I241" si="8">E240</f>
        <v>-0.31114399999999998</v>
      </c>
      <c r="F241" s="11">
        <f t="shared" si="8"/>
        <v>-2.6354928000000002</v>
      </c>
      <c r="G241" s="11">
        <f t="shared" si="8"/>
        <v>2.0132043999999998</v>
      </c>
      <c r="H241" s="11">
        <f t="shared" si="8"/>
        <v>-1.6689513387377321E-2</v>
      </c>
      <c r="I241" s="11">
        <f t="shared" si="8"/>
        <v>0.69879999999999998</v>
      </c>
      <c r="J241" s="11"/>
      <c r="K241" s="11"/>
      <c r="L241" s="11"/>
      <c r="M241" s="12" t="s">
        <v>154</v>
      </c>
      <c r="N241" s="12" t="s">
        <v>186</v>
      </c>
    </row>
    <row r="242" spans="1:14" x14ac:dyDescent="0.2">
      <c r="A242" s="7" t="str">
        <f t="shared" si="6"/>
        <v>Gynae - Ovary2006-20101</v>
      </c>
      <c r="B242" s="3" t="s">
        <v>139</v>
      </c>
      <c r="C242" s="3" t="s">
        <v>48</v>
      </c>
      <c r="D242" s="3">
        <v>1</v>
      </c>
      <c r="E242" s="3">
        <v>0</v>
      </c>
      <c r="F242" s="3">
        <v>0</v>
      </c>
      <c r="G242" s="3">
        <v>0</v>
      </c>
      <c r="H242" s="3">
        <v>0</v>
      </c>
      <c r="I242" s="3">
        <v>0</v>
      </c>
      <c r="J242" s="3">
        <v>0</v>
      </c>
      <c r="K242" s="3">
        <v>0</v>
      </c>
      <c r="L242" s="3"/>
      <c r="M242" s="6" t="s">
        <v>154</v>
      </c>
      <c r="N242" s="6" t="s">
        <v>186</v>
      </c>
    </row>
    <row r="243" spans="1:14" x14ac:dyDescent="0.2">
      <c r="A243" s="7" t="str">
        <f t="shared" si="6"/>
        <v>Gynae - Ovary2006-20102</v>
      </c>
      <c r="B243" s="3" t="s">
        <v>139</v>
      </c>
      <c r="C243" s="3" t="s">
        <v>48</v>
      </c>
      <c r="D243" s="3">
        <v>2</v>
      </c>
      <c r="E243" s="3">
        <v>0.72281759999999995</v>
      </c>
      <c r="F243" s="3">
        <v>-0.72484839999999995</v>
      </c>
      <c r="G243" s="3">
        <v>2.1704832000000001</v>
      </c>
      <c r="H243" s="3">
        <v>4.2451996758691594E-2</v>
      </c>
      <c r="I243" s="3">
        <v>0.21029999999999999</v>
      </c>
      <c r="J243" s="3">
        <v>0.45925205618734677</v>
      </c>
      <c r="K243" s="3">
        <v>0.12887663119714787</v>
      </c>
      <c r="L243" s="3">
        <v>0</v>
      </c>
      <c r="M243" s="6" t="s">
        <v>154</v>
      </c>
      <c r="N243" s="6" t="s">
        <v>186</v>
      </c>
    </row>
    <row r="244" spans="1:14" x14ac:dyDescent="0.2">
      <c r="A244" s="7" t="str">
        <f t="shared" si="6"/>
        <v>Gynae - Ovary2006-20103</v>
      </c>
      <c r="B244" s="11" t="s">
        <v>139</v>
      </c>
      <c r="C244" s="11" t="s">
        <v>48</v>
      </c>
      <c r="D244" s="11">
        <v>3</v>
      </c>
      <c r="E244" s="11">
        <f t="shared" ref="E244:K244" si="9">E243</f>
        <v>0.72281759999999995</v>
      </c>
      <c r="F244" s="11">
        <f t="shared" si="9"/>
        <v>-0.72484839999999995</v>
      </c>
      <c r="G244" s="11">
        <f t="shared" si="9"/>
        <v>2.1704832000000001</v>
      </c>
      <c r="H244" s="11">
        <f t="shared" si="9"/>
        <v>4.2451996758691594E-2</v>
      </c>
      <c r="I244" s="11">
        <f t="shared" si="9"/>
        <v>0.21029999999999999</v>
      </c>
      <c r="J244" s="11">
        <f t="shared" si="9"/>
        <v>0.45925205618734677</v>
      </c>
      <c r="K244" s="11">
        <f t="shared" si="9"/>
        <v>0.12887663119714787</v>
      </c>
      <c r="L244" s="11"/>
      <c r="M244" s="12" t="s">
        <v>154</v>
      </c>
      <c r="N244" s="12" t="s">
        <v>186</v>
      </c>
    </row>
    <row r="245" spans="1:14" x14ac:dyDescent="0.2">
      <c r="A245" s="7" t="str">
        <f t="shared" si="6"/>
        <v>UpperGI - Pancreas1996-20001</v>
      </c>
      <c r="B245" s="3" t="s">
        <v>130</v>
      </c>
      <c r="C245" s="3" t="s">
        <v>43</v>
      </c>
      <c r="D245" s="3">
        <v>1</v>
      </c>
      <c r="E245" s="3">
        <v>2.1093016000000002</v>
      </c>
      <c r="F245" s="3">
        <v>1.2668060000000001</v>
      </c>
      <c r="G245" s="3">
        <v>2.9517972000000001</v>
      </c>
      <c r="H245" s="3">
        <v>0.22395539692706204</v>
      </c>
      <c r="I245" s="3">
        <v>4.1000000000000003E-3</v>
      </c>
      <c r="J245" s="3"/>
      <c r="K245" s="3"/>
      <c r="L245" s="3"/>
      <c r="M245" s="6" t="s">
        <v>100</v>
      </c>
      <c r="N245" s="6" t="s">
        <v>173</v>
      </c>
    </row>
    <row r="246" spans="1:14" x14ac:dyDescent="0.2">
      <c r="A246" s="7" t="str">
        <f t="shared" si="6"/>
        <v>UpperGI - Pancreas1996-20002</v>
      </c>
      <c r="B246" s="3" t="s">
        <v>130</v>
      </c>
      <c r="C246" s="3" t="s">
        <v>43</v>
      </c>
      <c r="D246" s="3">
        <v>2</v>
      </c>
      <c r="E246" s="3">
        <v>1.2020139999999999</v>
      </c>
      <c r="F246" s="3">
        <v>0.58051920000000001</v>
      </c>
      <c r="G246" s="3">
        <v>1.8235091999999999</v>
      </c>
      <c r="H246" s="3">
        <v>0.16816807153691307</v>
      </c>
      <c r="I246" s="3">
        <v>8.6E-3</v>
      </c>
      <c r="J246" s="3"/>
      <c r="K246" s="3"/>
      <c r="L246" s="3">
        <v>8.9399127995932526E-2</v>
      </c>
      <c r="M246" s="6" t="s">
        <v>100</v>
      </c>
      <c r="N246" s="6" t="s">
        <v>173</v>
      </c>
    </row>
    <row r="247" spans="1:14" x14ac:dyDescent="0.2">
      <c r="A247" s="7" t="str">
        <f t="shared" si="6"/>
        <v>UpperGI - Pancreas1996-20003</v>
      </c>
      <c r="B247" s="3" t="s">
        <v>130</v>
      </c>
      <c r="C247" s="3" t="s">
        <v>43</v>
      </c>
      <c r="D247" s="3">
        <v>3</v>
      </c>
      <c r="E247" s="3">
        <v>1.6072660000000001</v>
      </c>
      <c r="F247" s="3">
        <v>0.9798656</v>
      </c>
      <c r="G247" s="3">
        <v>2.2346667999999998</v>
      </c>
      <c r="H247" s="3">
        <v>0.19674829022877965</v>
      </c>
      <c r="I247" s="3">
        <v>3.8999999999999998E-3</v>
      </c>
      <c r="J247" s="3"/>
      <c r="K247" s="3"/>
      <c r="L247" s="3"/>
      <c r="M247" s="6" t="s">
        <v>100</v>
      </c>
      <c r="N247" s="6" t="s">
        <v>173</v>
      </c>
    </row>
    <row r="248" spans="1:14" x14ac:dyDescent="0.2">
      <c r="A248" s="7" t="str">
        <f t="shared" si="6"/>
        <v>UpperGI - Pancreas2001-20051</v>
      </c>
      <c r="B248" s="3" t="s">
        <v>130</v>
      </c>
      <c r="C248" s="3" t="s">
        <v>47</v>
      </c>
      <c r="D248" s="3">
        <v>1</v>
      </c>
      <c r="E248" s="3">
        <v>2.1168224000000002</v>
      </c>
      <c r="F248" s="3">
        <v>1.6454359999999999</v>
      </c>
      <c r="G248" s="3">
        <v>2.5882087999999999</v>
      </c>
      <c r="H248" s="3">
        <v>0.22362122987290259</v>
      </c>
      <c r="I248" s="3">
        <v>6.9999999999999999E-4</v>
      </c>
      <c r="J248" s="3"/>
      <c r="K248" s="3"/>
      <c r="L248" s="3"/>
      <c r="M248" s="6" t="s">
        <v>100</v>
      </c>
      <c r="N248" s="6" t="s">
        <v>173</v>
      </c>
    </row>
    <row r="249" spans="1:14" x14ac:dyDescent="0.2">
      <c r="A249" s="7" t="str">
        <f t="shared" si="6"/>
        <v>UpperGI - Pancreas2001-20052</v>
      </c>
      <c r="B249" s="3" t="s">
        <v>130</v>
      </c>
      <c r="C249" s="3" t="s">
        <v>47</v>
      </c>
      <c r="D249" s="3">
        <v>2</v>
      </c>
      <c r="E249" s="3">
        <v>1.4057092</v>
      </c>
      <c r="F249" s="3">
        <v>0.19314000000000009</v>
      </c>
      <c r="G249" s="3">
        <v>2.6182783999999999</v>
      </c>
      <c r="H249" s="3">
        <v>0.19090002628202341</v>
      </c>
      <c r="I249" s="3">
        <v>3.4500000000000003E-2</v>
      </c>
      <c r="J249" s="3"/>
      <c r="K249" s="3"/>
      <c r="L249" s="3">
        <v>0.28401723902430209</v>
      </c>
      <c r="M249" s="6" t="s">
        <v>100</v>
      </c>
      <c r="N249" s="6" t="s">
        <v>173</v>
      </c>
    </row>
    <row r="250" spans="1:14" x14ac:dyDescent="0.2">
      <c r="A250" s="7" t="str">
        <f t="shared" ref="A250:A313" si="10">B250&amp;C250&amp;D250</f>
        <v>UpperGI - Pancreas2001-20053</v>
      </c>
      <c r="B250" s="3" t="s">
        <v>130</v>
      </c>
      <c r="C250" s="3" t="s">
        <v>47</v>
      </c>
      <c r="D250" s="3">
        <v>3</v>
      </c>
      <c r="E250" s="3">
        <v>1.7021712</v>
      </c>
      <c r="F250" s="3">
        <v>1.0703144</v>
      </c>
      <c r="G250" s="3">
        <v>2.3340276000000002</v>
      </c>
      <c r="H250" s="3">
        <v>0.20391445712074335</v>
      </c>
      <c r="I250" s="3">
        <v>3.3E-3</v>
      </c>
      <c r="J250" s="3"/>
      <c r="K250" s="3"/>
      <c r="L250" s="3"/>
      <c r="M250" s="6" t="s">
        <v>100</v>
      </c>
      <c r="N250" s="6" t="s">
        <v>173</v>
      </c>
    </row>
    <row r="251" spans="1:14" x14ac:dyDescent="0.2">
      <c r="A251" s="7" t="str">
        <f t="shared" si="10"/>
        <v>UpperGI - Pancreas2006-20101</v>
      </c>
      <c r="B251" s="3" t="s">
        <v>130</v>
      </c>
      <c r="C251" s="3" t="s">
        <v>48</v>
      </c>
      <c r="D251" s="3">
        <v>1</v>
      </c>
      <c r="E251" s="3">
        <v>2.1836956000000001</v>
      </c>
      <c r="F251" s="3">
        <v>1.6541976</v>
      </c>
      <c r="G251" s="3">
        <v>2.7131935999999999</v>
      </c>
      <c r="H251" s="3">
        <v>0.22421986203853569</v>
      </c>
      <c r="I251" s="3">
        <v>1E-3</v>
      </c>
      <c r="J251" s="3">
        <v>0.8533169638060516</v>
      </c>
      <c r="K251" s="3">
        <v>0.88349948931182487</v>
      </c>
      <c r="L251" s="3"/>
      <c r="M251" s="6" t="s">
        <v>100</v>
      </c>
      <c r="N251" s="6" t="s">
        <v>173</v>
      </c>
    </row>
    <row r="252" spans="1:14" x14ac:dyDescent="0.2">
      <c r="A252" s="7" t="str">
        <f t="shared" si="10"/>
        <v>UpperGI - Pancreas2006-20102</v>
      </c>
      <c r="B252" s="3" t="s">
        <v>130</v>
      </c>
      <c r="C252" s="3" t="s">
        <v>48</v>
      </c>
      <c r="D252" s="3">
        <v>2</v>
      </c>
      <c r="E252" s="3">
        <v>2.0405928000000002</v>
      </c>
      <c r="F252" s="3">
        <v>1.2443644</v>
      </c>
      <c r="G252" s="3">
        <v>2.8368212000000002</v>
      </c>
      <c r="H252" s="3">
        <v>0.27082288402252425</v>
      </c>
      <c r="I252" s="3">
        <v>3.8999999999999998E-3</v>
      </c>
      <c r="J252" s="3">
        <v>0.39099208238399297</v>
      </c>
      <c r="K252" s="3">
        <v>0.10368761999638632</v>
      </c>
      <c r="L252" s="3">
        <v>0.76927404991910642</v>
      </c>
      <c r="M252" s="6" t="s">
        <v>100</v>
      </c>
      <c r="N252" s="6" t="s">
        <v>173</v>
      </c>
    </row>
    <row r="253" spans="1:14" x14ac:dyDescent="0.2">
      <c r="A253" s="7" t="str">
        <f t="shared" si="10"/>
        <v>UpperGI - Pancreas2006-20103</v>
      </c>
      <c r="B253" s="3" t="s">
        <v>130</v>
      </c>
      <c r="C253" s="3" t="s">
        <v>48</v>
      </c>
      <c r="D253" s="3">
        <v>3</v>
      </c>
      <c r="E253" s="3">
        <v>2.0916556000000002</v>
      </c>
      <c r="F253" s="3">
        <v>1.5714716</v>
      </c>
      <c r="G253" s="3">
        <v>2.6118396000000002</v>
      </c>
      <c r="H253" s="3">
        <v>0.24378963974954113</v>
      </c>
      <c r="I253" s="3">
        <v>1E-3</v>
      </c>
      <c r="J253" s="3">
        <v>0.35095221868417603</v>
      </c>
      <c r="K253" s="3">
        <v>0.24405361650749269</v>
      </c>
      <c r="L253" s="3"/>
      <c r="M253" s="6" t="s">
        <v>100</v>
      </c>
      <c r="N253" s="6" t="s">
        <v>173</v>
      </c>
    </row>
    <row r="254" spans="1:14" x14ac:dyDescent="0.2">
      <c r="A254" s="7" t="str">
        <f t="shared" si="10"/>
        <v>Urology - Penis1996-20001</v>
      </c>
      <c r="B254" s="3" t="s">
        <v>140</v>
      </c>
      <c r="C254" s="3" t="s">
        <v>43</v>
      </c>
      <c r="D254" s="3">
        <v>1</v>
      </c>
      <c r="E254" s="3">
        <v>0.49762279999999998</v>
      </c>
      <c r="F254" s="3">
        <v>0.2767328</v>
      </c>
      <c r="G254" s="3">
        <v>0.71851279999999995</v>
      </c>
      <c r="H254" s="3">
        <v>0.49992857055310502</v>
      </c>
      <c r="I254" s="3">
        <v>5.5999999999999999E-3</v>
      </c>
      <c r="J254" s="3"/>
      <c r="K254" s="3"/>
      <c r="L254" s="3"/>
      <c r="M254" s="6" t="s">
        <v>155</v>
      </c>
      <c r="N254" s="6" t="s">
        <v>192</v>
      </c>
    </row>
    <row r="255" spans="1:14" x14ac:dyDescent="0.2">
      <c r="A255" s="7" t="str">
        <f t="shared" si="10"/>
        <v>Urology - Penis1996-20002</v>
      </c>
      <c r="B255" s="3" t="s">
        <v>140</v>
      </c>
      <c r="C255" s="3" t="s">
        <v>43</v>
      </c>
      <c r="D255" s="3">
        <v>2</v>
      </c>
      <c r="E255" s="3">
        <v>0</v>
      </c>
      <c r="F255" s="3">
        <v>0</v>
      </c>
      <c r="G255" s="3">
        <v>0</v>
      </c>
      <c r="H255" s="3">
        <v>0</v>
      </c>
      <c r="I255" s="3">
        <v>0</v>
      </c>
      <c r="J255" s="3"/>
      <c r="K255" s="3"/>
      <c r="L255" s="3">
        <v>0</v>
      </c>
      <c r="M255" s="6" t="s">
        <v>155</v>
      </c>
      <c r="N255" s="6" t="s">
        <v>192</v>
      </c>
    </row>
    <row r="256" spans="1:14" x14ac:dyDescent="0.2">
      <c r="A256" s="7" t="str">
        <f t="shared" si="10"/>
        <v>Urology - Penis1996-20003</v>
      </c>
      <c r="B256" s="11" t="s">
        <v>140</v>
      </c>
      <c r="C256" s="11" t="s">
        <v>43</v>
      </c>
      <c r="D256" s="11">
        <v>3</v>
      </c>
      <c r="E256" s="11">
        <f t="shared" ref="E256:I256" si="11">E254</f>
        <v>0.49762279999999998</v>
      </c>
      <c r="F256" s="11">
        <f t="shared" si="11"/>
        <v>0.2767328</v>
      </c>
      <c r="G256" s="11">
        <f t="shared" si="11"/>
        <v>0.71851279999999995</v>
      </c>
      <c r="H256" s="11">
        <f t="shared" si="11"/>
        <v>0.49992857055310502</v>
      </c>
      <c r="I256" s="11">
        <f t="shared" si="11"/>
        <v>5.5999999999999999E-3</v>
      </c>
      <c r="J256" s="11"/>
      <c r="K256" s="11"/>
      <c r="L256" s="11"/>
      <c r="M256" s="12" t="s">
        <v>155</v>
      </c>
      <c r="N256" s="12" t="s">
        <v>192</v>
      </c>
    </row>
    <row r="257" spans="1:14" x14ac:dyDescent="0.2">
      <c r="A257" s="7" t="str">
        <f t="shared" si="10"/>
        <v>Urology - Penis2001-20051</v>
      </c>
      <c r="B257" s="3" t="s">
        <v>140</v>
      </c>
      <c r="C257" s="3" t="s">
        <v>47</v>
      </c>
      <c r="D257" s="3">
        <v>1</v>
      </c>
      <c r="E257" s="3">
        <v>0.38132959999999999</v>
      </c>
      <c r="F257" s="3">
        <v>0.11980360000000001</v>
      </c>
      <c r="G257" s="3">
        <v>0.64285559999999997</v>
      </c>
      <c r="H257" s="3">
        <v>0.35378289621698783</v>
      </c>
      <c r="I257" s="3">
        <v>1.89E-2</v>
      </c>
      <c r="J257" s="3"/>
      <c r="K257" s="3"/>
      <c r="L257" s="3"/>
      <c r="M257" s="6" t="s">
        <v>155</v>
      </c>
      <c r="N257" s="6" t="s">
        <v>192</v>
      </c>
    </row>
    <row r="258" spans="1:14" x14ac:dyDescent="0.2">
      <c r="A258" s="7" t="str">
        <f t="shared" si="10"/>
        <v>Urology - Penis2001-20052</v>
      </c>
      <c r="B258" s="3" t="s">
        <v>140</v>
      </c>
      <c r="C258" s="3" t="s">
        <v>47</v>
      </c>
      <c r="D258" s="3">
        <v>2</v>
      </c>
      <c r="E258" s="3">
        <v>0</v>
      </c>
      <c r="F258" s="3">
        <v>0</v>
      </c>
      <c r="G258" s="3">
        <v>0</v>
      </c>
      <c r="H258" s="3">
        <v>0</v>
      </c>
      <c r="I258" s="3">
        <v>0</v>
      </c>
      <c r="J258" s="3"/>
      <c r="K258" s="3"/>
      <c r="L258" s="3">
        <v>0</v>
      </c>
      <c r="M258" s="6" t="s">
        <v>155</v>
      </c>
      <c r="N258" s="6" t="s">
        <v>192</v>
      </c>
    </row>
    <row r="259" spans="1:14" x14ac:dyDescent="0.2">
      <c r="A259" s="7" t="str">
        <f t="shared" si="10"/>
        <v>Urology - Penis2001-20053</v>
      </c>
      <c r="B259" s="11" t="s">
        <v>140</v>
      </c>
      <c r="C259" s="11" t="s">
        <v>47</v>
      </c>
      <c r="D259" s="11">
        <v>3</v>
      </c>
      <c r="E259" s="11">
        <f t="shared" ref="E259:I259" si="12">E257</f>
        <v>0.38132959999999999</v>
      </c>
      <c r="F259" s="11">
        <f t="shared" si="12"/>
        <v>0.11980360000000001</v>
      </c>
      <c r="G259" s="11">
        <f t="shared" si="12"/>
        <v>0.64285559999999997</v>
      </c>
      <c r="H259" s="11">
        <f t="shared" si="12"/>
        <v>0.35378289621698783</v>
      </c>
      <c r="I259" s="11">
        <f t="shared" si="12"/>
        <v>1.89E-2</v>
      </c>
      <c r="J259" s="11"/>
      <c r="K259" s="11"/>
      <c r="L259" s="11"/>
      <c r="M259" s="12" t="s">
        <v>155</v>
      </c>
      <c r="N259" s="12" t="s">
        <v>192</v>
      </c>
    </row>
    <row r="260" spans="1:14" x14ac:dyDescent="0.2">
      <c r="A260" s="7" t="str">
        <f t="shared" si="10"/>
        <v>Urology - Penis2006-20101</v>
      </c>
      <c r="B260" s="3" t="s">
        <v>140</v>
      </c>
      <c r="C260" s="3" t="s">
        <v>48</v>
      </c>
      <c r="D260" s="3">
        <v>1</v>
      </c>
      <c r="E260" s="3">
        <v>0.63612440000000003</v>
      </c>
      <c r="F260" s="3">
        <v>0.2805628</v>
      </c>
      <c r="G260" s="3">
        <v>0.99168599999999996</v>
      </c>
      <c r="H260" s="3">
        <v>0.59733989702784795</v>
      </c>
      <c r="I260" s="3">
        <v>1.0699999999999999E-2</v>
      </c>
      <c r="J260" s="3">
        <v>0.2578716476476266</v>
      </c>
      <c r="K260" s="3">
        <v>0.51664862402679224</v>
      </c>
      <c r="L260" s="3"/>
      <c r="M260" s="6" t="s">
        <v>155</v>
      </c>
      <c r="N260" s="6" t="s">
        <v>192</v>
      </c>
    </row>
    <row r="261" spans="1:14" x14ac:dyDescent="0.2">
      <c r="A261" s="7" t="str">
        <f t="shared" si="10"/>
        <v>Urology - Penis2006-20102</v>
      </c>
      <c r="B261" s="3" t="s">
        <v>140</v>
      </c>
      <c r="C261" s="3" t="s">
        <v>48</v>
      </c>
      <c r="D261" s="3">
        <v>2</v>
      </c>
      <c r="E261" s="3">
        <v>0</v>
      </c>
      <c r="F261" s="3">
        <v>0</v>
      </c>
      <c r="G261" s="3">
        <v>0</v>
      </c>
      <c r="H261" s="3">
        <v>0</v>
      </c>
      <c r="I261" s="3">
        <v>0</v>
      </c>
      <c r="J261" s="3">
        <v>0</v>
      </c>
      <c r="K261" s="3">
        <v>0</v>
      </c>
      <c r="L261" s="3">
        <v>0</v>
      </c>
      <c r="M261" s="6" t="s">
        <v>155</v>
      </c>
      <c r="N261" s="6" t="s">
        <v>192</v>
      </c>
    </row>
    <row r="262" spans="1:14" x14ac:dyDescent="0.2">
      <c r="A262" s="7" t="str">
        <f t="shared" si="10"/>
        <v>Urology - Penis2006-20103</v>
      </c>
      <c r="B262" s="11" t="s">
        <v>140</v>
      </c>
      <c r="C262" s="11" t="s">
        <v>48</v>
      </c>
      <c r="D262" s="11">
        <v>3</v>
      </c>
      <c r="E262" s="11">
        <f t="shared" ref="E262:K262" si="13">E260</f>
        <v>0.63612440000000003</v>
      </c>
      <c r="F262" s="11">
        <f t="shared" si="13"/>
        <v>0.2805628</v>
      </c>
      <c r="G262" s="11">
        <f t="shared" si="13"/>
        <v>0.99168599999999996</v>
      </c>
      <c r="H262" s="11">
        <f t="shared" si="13"/>
        <v>0.59733989702784795</v>
      </c>
      <c r="I262" s="11">
        <f t="shared" si="13"/>
        <v>1.0699999999999999E-2</v>
      </c>
      <c r="J262" s="11">
        <f t="shared" si="13"/>
        <v>0.2578716476476266</v>
      </c>
      <c r="K262" s="11">
        <f t="shared" si="13"/>
        <v>0.51664862402679224</v>
      </c>
      <c r="L262" s="11"/>
      <c r="M262" s="12" t="s">
        <v>155</v>
      </c>
      <c r="N262" s="12" t="s">
        <v>192</v>
      </c>
    </row>
    <row r="263" spans="1:14" x14ac:dyDescent="0.2">
      <c r="A263" s="7" t="str">
        <f t="shared" si="10"/>
        <v>Urology - Prostate1996-20001</v>
      </c>
      <c r="B263" s="3" t="s">
        <v>141</v>
      </c>
      <c r="C263" s="3" t="s">
        <v>43</v>
      </c>
      <c r="D263" s="3">
        <v>1</v>
      </c>
      <c r="E263" s="3">
        <v>-15.246836</v>
      </c>
      <c r="F263" s="3">
        <v>-21.795936000000001</v>
      </c>
      <c r="G263" s="3">
        <v>-8.6977320000000002</v>
      </c>
      <c r="H263" s="3">
        <v>-0.18328627788905263</v>
      </c>
      <c r="I263" s="3">
        <v>5.1000000000000004E-3</v>
      </c>
      <c r="J263" s="3"/>
      <c r="K263" s="3"/>
      <c r="L263" s="3"/>
      <c r="M263" s="6" t="s">
        <v>155</v>
      </c>
      <c r="N263" s="6" t="s">
        <v>192</v>
      </c>
    </row>
    <row r="264" spans="1:14" x14ac:dyDescent="0.2">
      <c r="A264" s="7" t="str">
        <f t="shared" si="10"/>
        <v>Urology - Prostate1996-20002</v>
      </c>
      <c r="B264" s="3" t="s">
        <v>141</v>
      </c>
      <c r="C264" s="3" t="s">
        <v>43</v>
      </c>
      <c r="D264" s="3">
        <v>2</v>
      </c>
      <c r="E264" s="3">
        <v>0</v>
      </c>
      <c r="F264" s="3">
        <v>0</v>
      </c>
      <c r="G264" s="3">
        <v>0</v>
      </c>
      <c r="H264" s="3">
        <v>0</v>
      </c>
      <c r="I264" s="3">
        <v>0</v>
      </c>
      <c r="J264" s="3"/>
      <c r="K264" s="3"/>
      <c r="L264" s="3">
        <v>0</v>
      </c>
      <c r="M264" s="6" t="s">
        <v>155</v>
      </c>
      <c r="N264" s="6" t="s">
        <v>192</v>
      </c>
    </row>
    <row r="265" spans="1:14" x14ac:dyDescent="0.2">
      <c r="A265" s="7" t="str">
        <f t="shared" si="10"/>
        <v>Urology - Prostate1996-20003</v>
      </c>
      <c r="B265" s="11" t="s">
        <v>141</v>
      </c>
      <c r="C265" s="11" t="s">
        <v>43</v>
      </c>
      <c r="D265" s="11">
        <v>3</v>
      </c>
      <c r="E265" s="11">
        <f t="shared" ref="E265:I265" si="14">E263</f>
        <v>-15.246836</v>
      </c>
      <c r="F265" s="11">
        <f t="shared" si="14"/>
        <v>-21.795936000000001</v>
      </c>
      <c r="G265" s="11">
        <f t="shared" si="14"/>
        <v>-8.6977320000000002</v>
      </c>
      <c r="H265" s="11">
        <f t="shared" si="14"/>
        <v>-0.18328627788905263</v>
      </c>
      <c r="I265" s="11">
        <f t="shared" si="14"/>
        <v>5.1000000000000004E-3</v>
      </c>
      <c r="J265" s="11"/>
      <c r="K265" s="11"/>
      <c r="L265" s="11"/>
      <c r="M265" s="12" t="s">
        <v>155</v>
      </c>
      <c r="N265" s="12" t="s">
        <v>192</v>
      </c>
    </row>
    <row r="266" spans="1:14" x14ac:dyDescent="0.2">
      <c r="A266" s="7" t="str">
        <f t="shared" si="10"/>
        <v>Urology - Prostate2001-20051</v>
      </c>
      <c r="B266" s="3" t="s">
        <v>141</v>
      </c>
      <c r="C266" s="3" t="s">
        <v>47</v>
      </c>
      <c r="D266" s="3">
        <v>1</v>
      </c>
      <c r="E266" s="3">
        <v>-25.342092000000001</v>
      </c>
      <c r="F266" s="3">
        <v>-30.238655999999999</v>
      </c>
      <c r="G266" s="3">
        <v>-20.445527999999999</v>
      </c>
      <c r="H266" s="3">
        <v>-0.22838392768768548</v>
      </c>
      <c r="I266" s="3">
        <v>5.0000000000000001E-4</v>
      </c>
      <c r="J266" s="3"/>
      <c r="K266" s="3"/>
      <c r="L266" s="3"/>
      <c r="M266" s="6" t="s">
        <v>155</v>
      </c>
      <c r="N266" s="6" t="s">
        <v>192</v>
      </c>
    </row>
    <row r="267" spans="1:14" x14ac:dyDescent="0.2">
      <c r="A267" s="7" t="str">
        <f t="shared" si="10"/>
        <v>Urology - Prostate2001-20052</v>
      </c>
      <c r="B267" s="3" t="s">
        <v>141</v>
      </c>
      <c r="C267" s="3" t="s">
        <v>47</v>
      </c>
      <c r="D267" s="3">
        <v>2</v>
      </c>
      <c r="E267" s="3">
        <v>0</v>
      </c>
      <c r="F267" s="3">
        <v>0</v>
      </c>
      <c r="G267" s="3">
        <v>0</v>
      </c>
      <c r="H267" s="3">
        <v>0</v>
      </c>
      <c r="I267" s="3">
        <v>0</v>
      </c>
      <c r="J267" s="3"/>
      <c r="K267" s="3"/>
      <c r="L267" s="3">
        <v>0</v>
      </c>
      <c r="M267" s="6" t="s">
        <v>155</v>
      </c>
      <c r="N267" s="6" t="s">
        <v>192</v>
      </c>
    </row>
    <row r="268" spans="1:14" x14ac:dyDescent="0.2">
      <c r="A268" s="7" t="str">
        <f t="shared" si="10"/>
        <v>Urology - Prostate2001-20053</v>
      </c>
      <c r="B268" s="11" t="s">
        <v>141</v>
      </c>
      <c r="C268" s="11" t="s">
        <v>47</v>
      </c>
      <c r="D268" s="11">
        <v>3</v>
      </c>
      <c r="E268" s="11">
        <f t="shared" ref="E268:I268" si="15">E266</f>
        <v>-25.342092000000001</v>
      </c>
      <c r="F268" s="11">
        <f t="shared" si="15"/>
        <v>-30.238655999999999</v>
      </c>
      <c r="G268" s="11">
        <f t="shared" si="15"/>
        <v>-20.445527999999999</v>
      </c>
      <c r="H268" s="11">
        <f t="shared" si="15"/>
        <v>-0.22838392768768548</v>
      </c>
      <c r="I268" s="11">
        <f t="shared" si="15"/>
        <v>5.0000000000000001E-4</v>
      </c>
      <c r="J268" s="11"/>
      <c r="K268" s="11"/>
      <c r="L268" s="11"/>
      <c r="M268" s="12" t="s">
        <v>155</v>
      </c>
      <c r="N268" s="12" t="s">
        <v>192</v>
      </c>
    </row>
    <row r="269" spans="1:14" x14ac:dyDescent="0.2">
      <c r="A269" s="7" t="str">
        <f t="shared" si="10"/>
        <v>Urology - Prostate2006-20101</v>
      </c>
      <c r="B269" s="3" t="s">
        <v>141</v>
      </c>
      <c r="C269" s="3" t="s">
        <v>48</v>
      </c>
      <c r="D269" s="3">
        <v>1</v>
      </c>
      <c r="E269" s="3">
        <v>-19.353956</v>
      </c>
      <c r="F269" s="3">
        <v>-22.164596</v>
      </c>
      <c r="G269" s="3">
        <v>-16.543316000000001</v>
      </c>
      <c r="H269" s="3">
        <v>-0.17038881320681992</v>
      </c>
      <c r="I269" s="3">
        <v>2.0000000000000001E-4</v>
      </c>
      <c r="J269" s="3">
        <v>3.7634476936054151E-2</v>
      </c>
      <c r="K269" s="3">
        <v>0.25866901178705648</v>
      </c>
      <c r="L269" s="3"/>
      <c r="M269" s="6" t="s">
        <v>155</v>
      </c>
      <c r="N269" s="6" t="s">
        <v>192</v>
      </c>
    </row>
    <row r="270" spans="1:14" x14ac:dyDescent="0.2">
      <c r="A270" s="7" t="str">
        <f t="shared" si="10"/>
        <v>Urology - Prostate2006-20102</v>
      </c>
      <c r="B270" s="3" t="s">
        <v>141</v>
      </c>
      <c r="C270" s="3" t="s">
        <v>48</v>
      </c>
      <c r="D270" s="3">
        <v>2</v>
      </c>
      <c r="E270" s="3">
        <v>0</v>
      </c>
      <c r="F270" s="3">
        <v>0</v>
      </c>
      <c r="G270" s="3">
        <v>0</v>
      </c>
      <c r="H270" s="3">
        <v>0</v>
      </c>
      <c r="I270" s="3">
        <v>0</v>
      </c>
      <c r="J270" s="3">
        <v>0</v>
      </c>
      <c r="K270" s="3">
        <v>0</v>
      </c>
      <c r="L270" s="3">
        <v>0</v>
      </c>
      <c r="M270" s="6" t="s">
        <v>155</v>
      </c>
      <c r="N270" s="6" t="s">
        <v>192</v>
      </c>
    </row>
    <row r="271" spans="1:14" x14ac:dyDescent="0.2">
      <c r="A271" s="7" t="str">
        <f t="shared" si="10"/>
        <v>Urology - Prostate2006-20103</v>
      </c>
      <c r="B271" s="11" t="s">
        <v>141</v>
      </c>
      <c r="C271" s="11" t="s">
        <v>48</v>
      </c>
      <c r="D271" s="11">
        <v>3</v>
      </c>
      <c r="E271" s="11">
        <f t="shared" ref="E271:K271" si="16">E269</f>
        <v>-19.353956</v>
      </c>
      <c r="F271" s="11">
        <f t="shared" si="16"/>
        <v>-22.164596</v>
      </c>
      <c r="G271" s="11">
        <f t="shared" si="16"/>
        <v>-16.543316000000001</v>
      </c>
      <c r="H271" s="11">
        <f t="shared" si="16"/>
        <v>-0.17038881320681992</v>
      </c>
      <c r="I271" s="11">
        <f t="shared" si="16"/>
        <v>2.0000000000000001E-4</v>
      </c>
      <c r="J271" s="11">
        <f t="shared" si="16"/>
        <v>3.7634476936054151E-2</v>
      </c>
      <c r="K271" s="11">
        <f t="shared" si="16"/>
        <v>0.25866901178705648</v>
      </c>
      <c r="L271" s="11"/>
      <c r="M271" s="12" t="s">
        <v>155</v>
      </c>
      <c r="N271" s="12" t="s">
        <v>192</v>
      </c>
    </row>
    <row r="272" spans="1:14" x14ac:dyDescent="0.2">
      <c r="A272" s="7" t="str">
        <f t="shared" si="10"/>
        <v>Sarcoma - Bone Sarcoma1996-20001</v>
      </c>
      <c r="B272" s="3" t="s">
        <v>144</v>
      </c>
      <c r="C272" s="3" t="s">
        <v>43</v>
      </c>
      <c r="D272" s="3">
        <v>1</v>
      </c>
      <c r="E272" s="3">
        <v>0.1138364</v>
      </c>
      <c r="F272" s="3">
        <v>-0.372448</v>
      </c>
      <c r="G272" s="3">
        <v>0.60012120000000002</v>
      </c>
      <c r="H272" s="3">
        <v>0.12716547852998136</v>
      </c>
      <c r="I272" s="3">
        <v>0.51029999999999998</v>
      </c>
      <c r="J272" s="3"/>
      <c r="K272" s="3"/>
      <c r="L272" s="3"/>
      <c r="M272" s="6" t="s">
        <v>100</v>
      </c>
      <c r="N272" s="6" t="s">
        <v>198</v>
      </c>
    </row>
    <row r="273" spans="1:14" x14ac:dyDescent="0.2">
      <c r="A273" s="7" t="str">
        <f t="shared" si="10"/>
        <v>Sarcoma - Bone Sarcoma1996-20002</v>
      </c>
      <c r="B273" s="3" t="s">
        <v>144</v>
      </c>
      <c r="C273" s="3" t="s">
        <v>43</v>
      </c>
      <c r="D273" s="3">
        <v>2</v>
      </c>
      <c r="E273" s="3">
        <v>3.3783599999999997E-2</v>
      </c>
      <c r="F273" s="3">
        <v>-0.17543639999999999</v>
      </c>
      <c r="G273" s="3">
        <v>0.2430032</v>
      </c>
      <c r="H273" s="3">
        <v>4.7829226234465644E-2</v>
      </c>
      <c r="I273" s="3">
        <v>0.64280000000000004</v>
      </c>
      <c r="J273" s="3"/>
      <c r="K273" s="3"/>
      <c r="L273" s="3">
        <v>0.76693241379739541</v>
      </c>
      <c r="M273" s="6" t="s">
        <v>100</v>
      </c>
      <c r="N273" s="6" t="s">
        <v>198</v>
      </c>
    </row>
    <row r="274" spans="1:14" x14ac:dyDescent="0.2">
      <c r="A274" s="7" t="str">
        <f t="shared" si="10"/>
        <v>Sarcoma - Bone Sarcoma1996-20003</v>
      </c>
      <c r="B274" s="3" t="s">
        <v>144</v>
      </c>
      <c r="C274" s="3" t="s">
        <v>43</v>
      </c>
      <c r="D274" s="3">
        <v>3</v>
      </c>
      <c r="E274" s="3">
        <v>6.7956799999999998E-2</v>
      </c>
      <c r="F274" s="3">
        <v>-0.25467319999999999</v>
      </c>
      <c r="G274" s="3">
        <v>0.39058680000000001</v>
      </c>
      <c r="H274" s="3">
        <v>8.5065112423671235E-2</v>
      </c>
      <c r="I274" s="3">
        <v>0.55059999999999998</v>
      </c>
      <c r="J274" s="3"/>
      <c r="K274" s="3"/>
      <c r="L274" s="3"/>
      <c r="M274" s="6" t="s">
        <v>100</v>
      </c>
      <c r="N274" s="6" t="s">
        <v>198</v>
      </c>
    </row>
    <row r="275" spans="1:14" x14ac:dyDescent="0.2">
      <c r="A275" s="7" t="str">
        <f t="shared" si="10"/>
        <v>Sarcoma - Bone Sarcoma2001-20051</v>
      </c>
      <c r="B275" s="3" t="s">
        <v>144</v>
      </c>
      <c r="C275" s="3" t="s">
        <v>47</v>
      </c>
      <c r="D275" s="3">
        <v>1</v>
      </c>
      <c r="E275" s="3">
        <v>0.11553479999999999</v>
      </c>
      <c r="F275" s="3">
        <v>-0.1174752</v>
      </c>
      <c r="G275" s="3">
        <v>0.3485452</v>
      </c>
      <c r="H275" s="3">
        <v>0.12549561266969661</v>
      </c>
      <c r="I275" s="3">
        <v>0.2127</v>
      </c>
      <c r="J275" s="3"/>
      <c r="K275" s="3"/>
      <c r="L275" s="3"/>
      <c r="M275" s="6" t="s">
        <v>100</v>
      </c>
      <c r="N275" s="6" t="s">
        <v>198</v>
      </c>
    </row>
    <row r="276" spans="1:14" x14ac:dyDescent="0.2">
      <c r="A276" s="7" t="str">
        <f t="shared" si="10"/>
        <v>Sarcoma - Bone Sarcoma2001-20052</v>
      </c>
      <c r="B276" s="3" t="s">
        <v>144</v>
      </c>
      <c r="C276" s="3" t="s">
        <v>47</v>
      </c>
      <c r="D276" s="3">
        <v>2</v>
      </c>
      <c r="E276" s="3">
        <v>-3.0712799999999998E-2</v>
      </c>
      <c r="F276" s="3">
        <v>-0.21278279999999999</v>
      </c>
      <c r="G276" s="3">
        <v>0.15135760000000004</v>
      </c>
      <c r="H276" s="3">
        <v>-4.2607390036550785E-2</v>
      </c>
      <c r="I276" s="3">
        <v>0.62860000000000005</v>
      </c>
      <c r="J276" s="3"/>
      <c r="K276" s="3"/>
      <c r="L276" s="3">
        <v>0.33236912076669456</v>
      </c>
      <c r="M276" s="6" t="s">
        <v>100</v>
      </c>
      <c r="N276" s="6" t="s">
        <v>198</v>
      </c>
    </row>
    <row r="277" spans="1:14" x14ac:dyDescent="0.2">
      <c r="A277" s="7" t="str">
        <f t="shared" si="10"/>
        <v>Sarcoma - Bone Sarcoma2001-20053</v>
      </c>
      <c r="B277" s="3" t="s">
        <v>144</v>
      </c>
      <c r="C277" s="3" t="s">
        <v>47</v>
      </c>
      <c r="D277" s="3">
        <v>3</v>
      </c>
      <c r="E277" s="3">
        <v>3.8339199999999997E-2</v>
      </c>
      <c r="F277" s="3">
        <v>-4.2724000000000005E-2</v>
      </c>
      <c r="G277" s="3">
        <v>0.1194028</v>
      </c>
      <c r="H277" s="3">
        <v>4.6810626795650505E-2</v>
      </c>
      <c r="I277" s="3">
        <v>0.22939999999999999</v>
      </c>
      <c r="J277" s="3"/>
      <c r="K277" s="3"/>
      <c r="L277" s="3"/>
      <c r="M277" s="6" t="s">
        <v>100</v>
      </c>
      <c r="N277" s="6" t="s">
        <v>198</v>
      </c>
    </row>
    <row r="278" spans="1:14" x14ac:dyDescent="0.2">
      <c r="A278" s="7" t="str">
        <f t="shared" si="10"/>
        <v>Sarcoma - Bone Sarcoma2006-20101</v>
      </c>
      <c r="B278" s="3" t="s">
        <v>144</v>
      </c>
      <c r="C278" s="3" t="s">
        <v>48</v>
      </c>
      <c r="D278" s="3">
        <v>1</v>
      </c>
      <c r="E278" s="3">
        <v>0.1027964</v>
      </c>
      <c r="F278" s="3">
        <v>-0.22424719999999998</v>
      </c>
      <c r="G278" s="3">
        <v>0.42983959999999999</v>
      </c>
      <c r="H278" s="3">
        <v>9.6100043274579688E-2</v>
      </c>
      <c r="I278" s="3">
        <v>0.39090000000000003</v>
      </c>
      <c r="J278" s="3">
        <v>0.95042304768638286</v>
      </c>
      <c r="K278" s="3">
        <v>0.97054578889622789</v>
      </c>
      <c r="L278" s="3"/>
      <c r="M278" s="6" t="s">
        <v>100</v>
      </c>
      <c r="N278" s="6" t="s">
        <v>198</v>
      </c>
    </row>
    <row r="279" spans="1:14" x14ac:dyDescent="0.2">
      <c r="A279" s="7" t="str">
        <f t="shared" si="10"/>
        <v>Sarcoma - Bone Sarcoma2006-20102</v>
      </c>
      <c r="B279" s="3" t="s">
        <v>144</v>
      </c>
      <c r="C279" s="3" t="s">
        <v>48</v>
      </c>
      <c r="D279" s="3">
        <v>2</v>
      </c>
      <c r="E279" s="3">
        <v>-1.49068E-2</v>
      </c>
      <c r="F279" s="3">
        <v>-0.24516560000000001</v>
      </c>
      <c r="G279" s="3">
        <v>0.21535199999999999</v>
      </c>
      <c r="H279" s="3">
        <v>-1.9618715086556056E-2</v>
      </c>
      <c r="I279" s="3">
        <v>0.85</v>
      </c>
      <c r="J279" s="3">
        <v>0.91594994621958348</v>
      </c>
      <c r="K279" s="3">
        <v>0.75903644644249235</v>
      </c>
      <c r="L279" s="3">
        <v>0.5640828101593196</v>
      </c>
      <c r="M279" s="6" t="s">
        <v>100</v>
      </c>
      <c r="N279" s="6" t="s">
        <v>198</v>
      </c>
    </row>
    <row r="280" spans="1:14" x14ac:dyDescent="0.2">
      <c r="A280" s="7" t="str">
        <f t="shared" si="10"/>
        <v>Sarcoma - Bone Sarcoma2006-20103</v>
      </c>
      <c r="B280" s="3" t="s">
        <v>144</v>
      </c>
      <c r="C280" s="3" t="s">
        <v>48</v>
      </c>
      <c r="D280" s="3">
        <v>3</v>
      </c>
      <c r="E280" s="3">
        <v>3.5335199999999997E-2</v>
      </c>
      <c r="F280" s="3">
        <v>-0.18958199999999997</v>
      </c>
      <c r="G280" s="3">
        <v>0.26025239999999999</v>
      </c>
      <c r="H280" s="3">
        <v>3.8574341456151039E-2</v>
      </c>
      <c r="I280" s="3">
        <v>0.65149999999999997</v>
      </c>
      <c r="J280" s="3">
        <v>0.98035238257200952</v>
      </c>
      <c r="K280" s="3">
        <v>0.87085499280189738</v>
      </c>
      <c r="L280" s="3"/>
      <c r="M280" s="6" t="s">
        <v>100</v>
      </c>
      <c r="N280" s="6" t="s">
        <v>198</v>
      </c>
    </row>
    <row r="281" spans="1:14" x14ac:dyDescent="0.2">
      <c r="A281" s="7" t="str">
        <f t="shared" si="10"/>
        <v>Sarcoma - Connective/Soft Tissue Sarcoma1996-20001</v>
      </c>
      <c r="B281" s="3" t="s">
        <v>157</v>
      </c>
      <c r="C281" s="3" t="s">
        <v>43</v>
      </c>
      <c r="D281" s="3">
        <v>1</v>
      </c>
      <c r="E281" s="3">
        <v>-0.4813596</v>
      </c>
      <c r="F281" s="3">
        <v>-0.88438000000000005</v>
      </c>
      <c r="G281" s="3">
        <v>-7.8338799999999986E-2</v>
      </c>
      <c r="H281" s="3">
        <v>-0.19389567287546078</v>
      </c>
      <c r="I281" s="3">
        <v>3.2000000000000001E-2</v>
      </c>
      <c r="J281" s="3"/>
      <c r="K281" s="3"/>
      <c r="L281" s="3"/>
      <c r="M281" s="6" t="s">
        <v>100</v>
      </c>
      <c r="N281" s="6" t="s">
        <v>198</v>
      </c>
    </row>
    <row r="282" spans="1:14" x14ac:dyDescent="0.2">
      <c r="A282" s="7" t="str">
        <f t="shared" si="10"/>
        <v>Sarcoma - Connective/Soft Tissue Sarcoma1996-20002</v>
      </c>
      <c r="B282" s="3" t="s">
        <v>157</v>
      </c>
      <c r="C282" s="3" t="s">
        <v>43</v>
      </c>
      <c r="D282" s="3">
        <v>2</v>
      </c>
      <c r="E282" s="3">
        <v>-0.248748</v>
      </c>
      <c r="F282" s="3">
        <v>-0.66191480000000003</v>
      </c>
      <c r="G282" s="3">
        <v>0.1644188</v>
      </c>
      <c r="H282" s="3">
        <v>-0.15019291264891105</v>
      </c>
      <c r="I282" s="3">
        <v>0.1512</v>
      </c>
      <c r="J282" s="3"/>
      <c r="K282" s="3"/>
      <c r="L282" s="3">
        <v>0.42957874735998036</v>
      </c>
      <c r="M282" s="6" t="s">
        <v>100</v>
      </c>
      <c r="N282" s="6" t="s">
        <v>198</v>
      </c>
    </row>
    <row r="283" spans="1:14" x14ac:dyDescent="0.2">
      <c r="A283" s="7" t="str">
        <f t="shared" si="10"/>
        <v>Sarcoma - Connective/Soft Tissue Sarcoma1996-20003</v>
      </c>
      <c r="B283" s="3" t="s">
        <v>157</v>
      </c>
      <c r="C283" s="3" t="s">
        <v>43</v>
      </c>
      <c r="D283" s="3">
        <v>3</v>
      </c>
      <c r="E283" s="3">
        <v>-0.35812759999999999</v>
      </c>
      <c r="F283" s="3">
        <v>-0.72796159999999999</v>
      </c>
      <c r="G283" s="3">
        <v>1.1706400000000006E-2</v>
      </c>
      <c r="H283" s="3">
        <v>-0.17741305139266439</v>
      </c>
      <c r="I283" s="3">
        <v>5.4100000000000002E-2</v>
      </c>
      <c r="J283" s="3"/>
      <c r="K283" s="3"/>
      <c r="L283" s="3"/>
      <c r="M283" s="6" t="s">
        <v>100</v>
      </c>
      <c r="N283" s="6" t="s">
        <v>198</v>
      </c>
    </row>
    <row r="284" spans="1:14" x14ac:dyDescent="0.2">
      <c r="A284" s="7" t="str">
        <f t="shared" si="10"/>
        <v>Sarcoma - Connective/Soft Tissue Sarcoma2001-20051</v>
      </c>
      <c r="B284" s="3" t="s">
        <v>157</v>
      </c>
      <c r="C284" s="3" t="s">
        <v>47</v>
      </c>
      <c r="D284" s="3">
        <v>1</v>
      </c>
      <c r="E284" s="3">
        <v>-0.29360239999999999</v>
      </c>
      <c r="F284" s="3">
        <v>-0.55520559999999997</v>
      </c>
      <c r="G284" s="3">
        <v>-3.1999600000000017E-2</v>
      </c>
      <c r="H284" s="3">
        <v>-0.12219058629111067</v>
      </c>
      <c r="I284" s="3">
        <v>3.7499999999999999E-2</v>
      </c>
      <c r="J284" s="3"/>
      <c r="K284" s="3"/>
      <c r="L284" s="3"/>
      <c r="M284" s="6" t="s">
        <v>100</v>
      </c>
      <c r="N284" s="6" t="s">
        <v>198</v>
      </c>
    </row>
    <row r="285" spans="1:14" x14ac:dyDescent="0.2">
      <c r="A285" s="7" t="str">
        <f t="shared" si="10"/>
        <v>Sarcoma - Connective/Soft Tissue Sarcoma2001-20052</v>
      </c>
      <c r="B285" s="3" t="s">
        <v>157</v>
      </c>
      <c r="C285" s="3" t="s">
        <v>47</v>
      </c>
      <c r="D285" s="3">
        <v>2</v>
      </c>
      <c r="E285" s="3">
        <v>-0.25965440000000001</v>
      </c>
      <c r="F285" s="3">
        <v>-0.70723919999999996</v>
      </c>
      <c r="G285" s="3">
        <v>0.1879304</v>
      </c>
      <c r="H285" s="3">
        <v>-0.15147719999038589</v>
      </c>
      <c r="I285" s="3">
        <v>0.16200000000000001</v>
      </c>
      <c r="J285" s="3"/>
      <c r="K285" s="3"/>
      <c r="L285" s="3">
        <v>0.89787543606103659</v>
      </c>
      <c r="M285" s="6" t="s">
        <v>100</v>
      </c>
      <c r="N285" s="6" t="s">
        <v>198</v>
      </c>
    </row>
    <row r="286" spans="1:14" x14ac:dyDescent="0.2">
      <c r="A286" s="7" t="str">
        <f t="shared" si="10"/>
        <v>Sarcoma - Connective/Soft Tissue Sarcoma2001-20053</v>
      </c>
      <c r="B286" s="3" t="s">
        <v>157</v>
      </c>
      <c r="C286" s="3" t="s">
        <v>47</v>
      </c>
      <c r="D286" s="3">
        <v>3</v>
      </c>
      <c r="E286" s="3">
        <v>-0.29405399999999998</v>
      </c>
      <c r="F286" s="3">
        <v>-0.63468040000000003</v>
      </c>
      <c r="G286" s="3">
        <v>4.6572400000000014E-2</v>
      </c>
      <c r="H286" s="3">
        <v>-0.14506553266643396</v>
      </c>
      <c r="I286" s="3">
        <v>7.0900000000000005E-2</v>
      </c>
      <c r="J286" s="3"/>
      <c r="K286" s="3"/>
      <c r="L286" s="3"/>
      <c r="M286" s="6" t="s">
        <v>100</v>
      </c>
      <c r="N286" s="6" t="s">
        <v>198</v>
      </c>
    </row>
    <row r="287" spans="1:14" x14ac:dyDescent="0.2">
      <c r="A287" s="7" t="str">
        <f t="shared" si="10"/>
        <v>Sarcoma - Connective/Soft Tissue Sarcoma2006-20101</v>
      </c>
      <c r="B287" s="3" t="s">
        <v>157</v>
      </c>
      <c r="C287" s="3" t="s">
        <v>48</v>
      </c>
      <c r="D287" s="3">
        <v>1</v>
      </c>
      <c r="E287" s="3">
        <v>-0.14437759999999999</v>
      </c>
      <c r="F287" s="3">
        <v>-0.66366760000000002</v>
      </c>
      <c r="G287" s="3">
        <v>0.37491200000000002</v>
      </c>
      <c r="H287" s="3">
        <v>-5.7150715171665187E-2</v>
      </c>
      <c r="I287" s="3">
        <v>0.44140000000000001</v>
      </c>
      <c r="J287" s="3">
        <v>0.61495810492929959</v>
      </c>
      <c r="K287" s="3">
        <v>0.31499620192056854</v>
      </c>
      <c r="L287" s="3"/>
      <c r="M287" s="6" t="s">
        <v>100</v>
      </c>
      <c r="N287" s="6" t="s">
        <v>198</v>
      </c>
    </row>
    <row r="288" spans="1:14" x14ac:dyDescent="0.2">
      <c r="A288" s="7" t="str">
        <f t="shared" si="10"/>
        <v>Sarcoma - Connective/Soft Tissue Sarcoma2006-20102</v>
      </c>
      <c r="B288" s="3" t="s">
        <v>157</v>
      </c>
      <c r="C288" s="3" t="s">
        <v>48</v>
      </c>
      <c r="D288" s="3">
        <v>2</v>
      </c>
      <c r="E288" s="3">
        <v>-7.6277200000000003E-2</v>
      </c>
      <c r="F288" s="3">
        <v>-0.41608319999999999</v>
      </c>
      <c r="G288" s="3">
        <v>0.2635284</v>
      </c>
      <c r="H288" s="3">
        <v>-4.3200959744436669E-2</v>
      </c>
      <c r="I288" s="3">
        <v>0.52659999999999996</v>
      </c>
      <c r="J288" s="3">
        <v>0.52244541563634139</v>
      </c>
      <c r="K288" s="3">
        <v>0.52744508547040025</v>
      </c>
      <c r="L288" s="3">
        <v>0.82970421056848798</v>
      </c>
      <c r="M288" s="6" t="s">
        <v>100</v>
      </c>
      <c r="N288" s="6" t="s">
        <v>198</v>
      </c>
    </row>
    <row r="289" spans="1:14" x14ac:dyDescent="0.2">
      <c r="A289" s="7" t="str">
        <f t="shared" si="10"/>
        <v>Sarcoma - Connective/Soft Tissue Sarcoma2006-20103</v>
      </c>
      <c r="B289" s="3" t="s">
        <v>157</v>
      </c>
      <c r="C289" s="3" t="s">
        <v>48</v>
      </c>
      <c r="D289" s="3">
        <v>3</v>
      </c>
      <c r="E289" s="3">
        <v>-0.12610279999999999</v>
      </c>
      <c r="F289" s="3">
        <v>-0.39827839999999992</v>
      </c>
      <c r="G289" s="3">
        <v>0.14607319999999999</v>
      </c>
      <c r="H289" s="3">
        <v>-5.9408156205402178E-2</v>
      </c>
      <c r="I289" s="3">
        <v>0.23680000000000001</v>
      </c>
      <c r="J289" s="3">
        <v>0.45025479087498188</v>
      </c>
      <c r="K289" s="3">
        <v>0.32199413537839838</v>
      </c>
      <c r="L289" s="3"/>
      <c r="M289" s="6" t="s">
        <v>100</v>
      </c>
      <c r="N289" s="6" t="s">
        <v>198</v>
      </c>
    </row>
    <row r="290" spans="1:14" x14ac:dyDescent="0.2">
      <c r="A290" s="7" t="str">
        <f t="shared" si="10"/>
        <v>UpperGI - Small Intestine1996-20001</v>
      </c>
      <c r="B290" s="3" t="s">
        <v>128</v>
      </c>
      <c r="C290" s="3" t="s">
        <v>43</v>
      </c>
      <c r="D290" s="3">
        <v>1</v>
      </c>
      <c r="E290" s="3">
        <v>-1.12704E-2</v>
      </c>
      <c r="F290" s="3">
        <v>-0.48253400000000002</v>
      </c>
      <c r="G290" s="3">
        <v>0.4599936</v>
      </c>
      <c r="H290" s="3">
        <v>-9.6176016856744807E-3</v>
      </c>
      <c r="I290" s="3">
        <v>0.94410000000000005</v>
      </c>
      <c r="J290" s="3"/>
      <c r="K290" s="3"/>
      <c r="L290" s="3"/>
      <c r="M290" s="6" t="s">
        <v>100</v>
      </c>
      <c r="N290" s="6" t="s">
        <v>173</v>
      </c>
    </row>
    <row r="291" spans="1:14" x14ac:dyDescent="0.2">
      <c r="A291" s="7" t="str">
        <f t="shared" si="10"/>
        <v>UpperGI - Small Intestine1996-20002</v>
      </c>
      <c r="B291" s="3" t="s">
        <v>128</v>
      </c>
      <c r="C291" s="3" t="s">
        <v>43</v>
      </c>
      <c r="D291" s="3">
        <v>2</v>
      </c>
      <c r="E291" s="3">
        <v>0.1131008</v>
      </c>
      <c r="F291" s="3">
        <v>-6.4355200000000001E-2</v>
      </c>
      <c r="G291" s="3">
        <v>0.29055639999999999</v>
      </c>
      <c r="H291" s="3">
        <v>0.15505324690992442</v>
      </c>
      <c r="I291" s="3">
        <v>0.1356</v>
      </c>
      <c r="J291" s="3"/>
      <c r="K291" s="3"/>
      <c r="L291" s="3">
        <v>0.62832810855562737</v>
      </c>
      <c r="M291" s="6" t="s">
        <v>100</v>
      </c>
      <c r="N291" s="6" t="s">
        <v>173</v>
      </c>
    </row>
    <row r="292" spans="1:14" x14ac:dyDescent="0.2">
      <c r="A292" s="7" t="str">
        <f t="shared" si="10"/>
        <v>UpperGI - Small Intestine1996-20003</v>
      </c>
      <c r="B292" s="3" t="s">
        <v>128</v>
      </c>
      <c r="C292" s="3" t="s">
        <v>43</v>
      </c>
      <c r="D292" s="3">
        <v>3</v>
      </c>
      <c r="E292" s="3">
        <v>5.0678399999999998E-2</v>
      </c>
      <c r="F292" s="3">
        <v>-0.22128039999999999</v>
      </c>
      <c r="G292" s="3">
        <v>0.3226368</v>
      </c>
      <c r="H292" s="3">
        <v>5.430964030837019E-2</v>
      </c>
      <c r="I292" s="3">
        <v>0.59489999999999998</v>
      </c>
      <c r="J292" s="3"/>
      <c r="K292" s="3"/>
      <c r="L292" s="3"/>
      <c r="M292" s="6" t="s">
        <v>100</v>
      </c>
      <c r="N292" s="6" t="s">
        <v>173</v>
      </c>
    </row>
    <row r="293" spans="1:14" x14ac:dyDescent="0.2">
      <c r="A293" s="7" t="str">
        <f t="shared" si="10"/>
        <v>UpperGI - Small Intestine2001-20051</v>
      </c>
      <c r="B293" s="3" t="s">
        <v>128</v>
      </c>
      <c r="C293" s="3" t="s">
        <v>47</v>
      </c>
      <c r="D293" s="3">
        <v>1</v>
      </c>
      <c r="E293" s="3">
        <v>0.17638799999999999</v>
      </c>
      <c r="F293" s="3">
        <v>-6.2184400000000001E-2</v>
      </c>
      <c r="G293" s="3">
        <v>0.41496040000000001</v>
      </c>
      <c r="H293" s="3">
        <v>0.15160654565395085</v>
      </c>
      <c r="I293" s="3">
        <v>0.1</v>
      </c>
      <c r="J293" s="3"/>
      <c r="K293" s="3"/>
      <c r="L293" s="3"/>
      <c r="M293" s="6" t="s">
        <v>100</v>
      </c>
      <c r="N293" s="6" t="s">
        <v>173</v>
      </c>
    </row>
    <row r="294" spans="1:14" x14ac:dyDescent="0.2">
      <c r="A294" s="7" t="str">
        <f t="shared" si="10"/>
        <v>UpperGI - Small Intestine2001-20052</v>
      </c>
      <c r="B294" s="3" t="s">
        <v>128</v>
      </c>
      <c r="C294" s="3" t="s">
        <v>47</v>
      </c>
      <c r="D294" s="3">
        <v>2</v>
      </c>
      <c r="E294" s="3">
        <v>0.16865040000000001</v>
      </c>
      <c r="F294" s="3">
        <v>3.5949199999999987E-2</v>
      </c>
      <c r="G294" s="3">
        <v>0.30135119999999999</v>
      </c>
      <c r="H294" s="3">
        <v>0.21415252118441491</v>
      </c>
      <c r="I294" s="3">
        <v>2.7199999999999998E-2</v>
      </c>
      <c r="J294" s="3"/>
      <c r="K294" s="3"/>
      <c r="L294" s="3">
        <v>0.95569793145896176</v>
      </c>
      <c r="M294" s="6" t="s">
        <v>100</v>
      </c>
      <c r="N294" s="6" t="s">
        <v>173</v>
      </c>
    </row>
    <row r="295" spans="1:14" x14ac:dyDescent="0.2">
      <c r="A295" s="7" t="str">
        <f t="shared" si="10"/>
        <v>UpperGI - Small Intestine2001-20053</v>
      </c>
      <c r="B295" s="3" t="s">
        <v>128</v>
      </c>
      <c r="C295" s="3" t="s">
        <v>47</v>
      </c>
      <c r="D295" s="3">
        <v>3</v>
      </c>
      <c r="E295" s="3">
        <v>0.16555880000000001</v>
      </c>
      <c r="F295" s="3">
        <v>5.7922799999999997E-2</v>
      </c>
      <c r="G295" s="3">
        <v>0.27319480000000002</v>
      </c>
      <c r="H295" s="3">
        <v>0.172009518150637</v>
      </c>
      <c r="I295" s="3">
        <v>1.6299999999999999E-2</v>
      </c>
      <c r="J295" s="3"/>
      <c r="K295" s="3"/>
      <c r="L295" s="3"/>
      <c r="M295" s="6" t="s">
        <v>100</v>
      </c>
      <c r="N295" s="6" t="s">
        <v>173</v>
      </c>
    </row>
    <row r="296" spans="1:14" x14ac:dyDescent="0.2">
      <c r="A296" s="7" t="str">
        <f t="shared" si="10"/>
        <v>UpperGI - Small Intestine2006-20101</v>
      </c>
      <c r="B296" s="3" t="s">
        <v>128</v>
      </c>
      <c r="C296" s="3" t="s">
        <v>48</v>
      </c>
      <c r="D296" s="3">
        <v>1</v>
      </c>
      <c r="E296" s="3">
        <v>9.3672400000000003E-2</v>
      </c>
      <c r="F296" s="3">
        <v>-0.29955320000000002</v>
      </c>
      <c r="G296" s="3">
        <v>0.48689759999999999</v>
      </c>
      <c r="H296" s="3">
        <v>6.0886167104359415E-2</v>
      </c>
      <c r="I296" s="3">
        <v>0.50349999999999995</v>
      </c>
      <c r="J296" s="3">
        <v>0.72447252156986641</v>
      </c>
      <c r="K296" s="3">
        <v>0.73753370460363743</v>
      </c>
      <c r="L296" s="3"/>
      <c r="M296" s="6" t="s">
        <v>100</v>
      </c>
      <c r="N296" s="6" t="s">
        <v>173</v>
      </c>
    </row>
    <row r="297" spans="1:14" x14ac:dyDescent="0.2">
      <c r="A297" s="7" t="str">
        <f t="shared" si="10"/>
        <v>UpperGI - Small Intestine2006-20102</v>
      </c>
      <c r="B297" s="3" t="s">
        <v>128</v>
      </c>
      <c r="C297" s="3" t="s">
        <v>48</v>
      </c>
      <c r="D297" s="3">
        <v>2</v>
      </c>
      <c r="E297" s="3">
        <v>0.12700239999999999</v>
      </c>
      <c r="F297" s="3">
        <v>-0.20971119999999996</v>
      </c>
      <c r="G297" s="3">
        <v>0.46371639999999992</v>
      </c>
      <c r="H297" s="3">
        <v>0.12655801683548554</v>
      </c>
      <c r="I297" s="3">
        <v>0.31609999999999999</v>
      </c>
      <c r="J297" s="3">
        <v>0.82155324289883458</v>
      </c>
      <c r="K297" s="3">
        <v>0.94293026561153104</v>
      </c>
      <c r="L297" s="3">
        <v>0.8995821971176583</v>
      </c>
      <c r="M297" s="6" t="s">
        <v>100</v>
      </c>
      <c r="N297" s="6" t="s">
        <v>173</v>
      </c>
    </row>
    <row r="298" spans="1:14" x14ac:dyDescent="0.2">
      <c r="A298" s="7" t="str">
        <f t="shared" si="10"/>
        <v>UpperGI - Small Intestine2006-20103</v>
      </c>
      <c r="B298" s="3" t="s">
        <v>128</v>
      </c>
      <c r="C298" s="3" t="s">
        <v>48</v>
      </c>
      <c r="D298" s="3">
        <v>3</v>
      </c>
      <c r="E298" s="3">
        <v>0.1112392</v>
      </c>
      <c r="F298" s="3">
        <v>-0.16862199999999999</v>
      </c>
      <c r="G298" s="3">
        <v>0.3911</v>
      </c>
      <c r="H298" s="3">
        <v>8.8656889472500458E-2</v>
      </c>
      <c r="I298" s="3">
        <v>0.29520000000000002</v>
      </c>
      <c r="J298" s="3">
        <v>0.72253716936840306</v>
      </c>
      <c r="K298" s="3">
        <v>0.76099606883913795</v>
      </c>
      <c r="L298" s="3"/>
      <c r="M298" s="6" t="s">
        <v>100</v>
      </c>
      <c r="N298" s="6" t="s">
        <v>173</v>
      </c>
    </row>
    <row r="299" spans="1:14" x14ac:dyDescent="0.2">
      <c r="A299" s="7" t="str">
        <f t="shared" si="10"/>
        <v>UpperGI - Stomach1996-20001</v>
      </c>
      <c r="B299" s="3" t="s">
        <v>127</v>
      </c>
      <c r="C299" s="3" t="s">
        <v>43</v>
      </c>
      <c r="D299" s="3">
        <v>1</v>
      </c>
      <c r="E299" s="3">
        <v>11.537255999999999</v>
      </c>
      <c r="F299" s="3">
        <v>9.2317440000000008</v>
      </c>
      <c r="G299" s="3">
        <v>13.842772</v>
      </c>
      <c r="H299" s="3">
        <v>0.86587277618904945</v>
      </c>
      <c r="I299" s="3">
        <v>5.0000000000000001E-4</v>
      </c>
      <c r="J299" s="3"/>
      <c r="K299" s="3"/>
      <c r="L299" s="3"/>
      <c r="M299" s="6" t="s">
        <v>100</v>
      </c>
      <c r="N299" s="6" t="s">
        <v>173</v>
      </c>
    </row>
    <row r="300" spans="1:14" x14ac:dyDescent="0.2">
      <c r="A300" s="7" t="str">
        <f t="shared" si="10"/>
        <v>UpperGI - Stomach1996-20002</v>
      </c>
      <c r="B300" s="3" t="s">
        <v>127</v>
      </c>
      <c r="C300" s="3" t="s">
        <v>43</v>
      </c>
      <c r="D300" s="3">
        <v>2</v>
      </c>
      <c r="E300" s="3">
        <v>4.8566200000000004</v>
      </c>
      <c r="F300" s="3">
        <v>2.8241808000000002</v>
      </c>
      <c r="G300" s="3">
        <v>6.8890599999999997</v>
      </c>
      <c r="H300" s="3">
        <v>1.0014968982511305</v>
      </c>
      <c r="I300" s="3">
        <v>4.7000000000000002E-3</v>
      </c>
      <c r="J300" s="3"/>
      <c r="K300" s="3"/>
      <c r="L300" s="3">
        <v>2.0410563144945826E-5</v>
      </c>
      <c r="M300" s="6" t="s">
        <v>100</v>
      </c>
      <c r="N300" s="6" t="s">
        <v>173</v>
      </c>
    </row>
    <row r="301" spans="1:14" x14ac:dyDescent="0.2">
      <c r="A301" s="7" t="str">
        <f t="shared" si="10"/>
        <v>UpperGI - Stomach1996-20003</v>
      </c>
      <c r="B301" s="3" t="s">
        <v>127</v>
      </c>
      <c r="C301" s="3" t="s">
        <v>43</v>
      </c>
      <c r="D301" s="3">
        <v>3</v>
      </c>
      <c r="E301" s="3">
        <v>7.6414759999999999</v>
      </c>
      <c r="F301" s="3">
        <v>5.3784479999999997</v>
      </c>
      <c r="G301" s="3">
        <v>9.9045079999999999</v>
      </c>
      <c r="H301" s="3">
        <v>0.89037852187962208</v>
      </c>
      <c r="I301" s="3">
        <v>1.6999999999999999E-3</v>
      </c>
      <c r="J301" s="3"/>
      <c r="K301" s="3"/>
      <c r="L301" s="3"/>
      <c r="M301" s="6" t="s">
        <v>100</v>
      </c>
      <c r="N301" s="6" t="s">
        <v>173</v>
      </c>
    </row>
    <row r="302" spans="1:14" x14ac:dyDescent="0.2">
      <c r="A302" s="7" t="str">
        <f t="shared" si="10"/>
        <v>UpperGI - Stomach2001-20051</v>
      </c>
      <c r="B302" s="3" t="s">
        <v>127</v>
      </c>
      <c r="C302" s="3" t="s">
        <v>47</v>
      </c>
      <c r="D302" s="3">
        <v>1</v>
      </c>
      <c r="E302" s="3">
        <v>8.8989480000000007</v>
      </c>
      <c r="F302" s="3">
        <v>5.535228</v>
      </c>
      <c r="G302" s="3">
        <v>12.262668</v>
      </c>
      <c r="H302" s="3">
        <v>0.81340518591567756</v>
      </c>
      <c r="I302" s="3">
        <v>3.5000000000000001E-3</v>
      </c>
      <c r="J302" s="3"/>
      <c r="K302" s="3"/>
      <c r="L302" s="3"/>
      <c r="M302" s="6" t="s">
        <v>100</v>
      </c>
      <c r="N302" s="6" t="s">
        <v>173</v>
      </c>
    </row>
    <row r="303" spans="1:14" x14ac:dyDescent="0.2">
      <c r="A303" s="7" t="str">
        <f t="shared" si="10"/>
        <v>UpperGI - Stomach2001-20052</v>
      </c>
      <c r="B303" s="3" t="s">
        <v>127</v>
      </c>
      <c r="C303" s="3" t="s">
        <v>47</v>
      </c>
      <c r="D303" s="3">
        <v>2</v>
      </c>
      <c r="E303" s="3">
        <v>3.5787912</v>
      </c>
      <c r="F303" s="3">
        <v>1.6952199999999999</v>
      </c>
      <c r="G303" s="3">
        <v>5.462364</v>
      </c>
      <c r="H303" s="3">
        <v>0.8418356163958215</v>
      </c>
      <c r="I303" s="3">
        <v>9.1000000000000004E-3</v>
      </c>
      <c r="J303" s="3"/>
      <c r="K303" s="3"/>
      <c r="L303" s="3">
        <v>6.8345392674520333E-3</v>
      </c>
      <c r="M303" s="6" t="s">
        <v>100</v>
      </c>
      <c r="N303" s="6" t="s">
        <v>173</v>
      </c>
    </row>
    <row r="304" spans="1:14" x14ac:dyDescent="0.2">
      <c r="A304" s="7" t="str">
        <f t="shared" si="10"/>
        <v>UpperGI - Stomach2001-20053</v>
      </c>
      <c r="B304" s="3" t="s">
        <v>127</v>
      </c>
      <c r="C304" s="3" t="s">
        <v>47</v>
      </c>
      <c r="D304" s="3">
        <v>3</v>
      </c>
      <c r="E304" s="3">
        <v>5.79094</v>
      </c>
      <c r="F304" s="3">
        <v>3.1937212000000001</v>
      </c>
      <c r="G304" s="3">
        <v>8.3881599999999992</v>
      </c>
      <c r="H304" s="3">
        <v>0.79640780738036054</v>
      </c>
      <c r="I304" s="3">
        <v>5.7999999999999996E-3</v>
      </c>
      <c r="J304" s="3"/>
      <c r="K304" s="3"/>
      <c r="L304" s="3"/>
      <c r="M304" s="6" t="s">
        <v>100</v>
      </c>
      <c r="N304" s="6" t="s">
        <v>173</v>
      </c>
    </row>
    <row r="305" spans="1:14" x14ac:dyDescent="0.2">
      <c r="A305" s="7" t="str">
        <f t="shared" si="10"/>
        <v>UpperGI - Stomach2006-20101</v>
      </c>
      <c r="B305" s="3" t="s">
        <v>127</v>
      </c>
      <c r="C305" s="3" t="s">
        <v>48</v>
      </c>
      <c r="D305" s="3">
        <v>1</v>
      </c>
      <c r="E305" s="3">
        <v>7.3333719999999998</v>
      </c>
      <c r="F305" s="3">
        <v>3.8866672000000002</v>
      </c>
      <c r="G305" s="3">
        <v>10.78008</v>
      </c>
      <c r="H305" s="3">
        <v>0.81416244386888403</v>
      </c>
      <c r="I305" s="3">
        <v>6.6E-3</v>
      </c>
      <c r="J305" s="3">
        <v>0.52402991676650768</v>
      </c>
      <c r="K305" s="3">
        <v>4.6919444579545333E-2</v>
      </c>
      <c r="L305" s="3"/>
      <c r="M305" s="6" t="s">
        <v>100</v>
      </c>
      <c r="N305" s="6" t="s">
        <v>173</v>
      </c>
    </row>
    <row r="306" spans="1:14" x14ac:dyDescent="0.2">
      <c r="A306" s="7" t="str">
        <f t="shared" si="10"/>
        <v>UpperGI - Stomach2006-20102</v>
      </c>
      <c r="B306" s="3" t="s">
        <v>127</v>
      </c>
      <c r="C306" s="3" t="s">
        <v>48</v>
      </c>
      <c r="D306" s="3">
        <v>2</v>
      </c>
      <c r="E306" s="3">
        <v>3.1120784000000001</v>
      </c>
      <c r="F306" s="3">
        <v>1.0764212</v>
      </c>
      <c r="G306" s="3">
        <v>5.1477360000000001</v>
      </c>
      <c r="H306" s="3">
        <v>0.86270352720424903</v>
      </c>
      <c r="I306" s="3">
        <v>1.66E-2</v>
      </c>
      <c r="J306" s="3">
        <v>0.74152651785215906</v>
      </c>
      <c r="K306" s="3">
        <v>0.23456984590379992</v>
      </c>
      <c r="L306" s="3">
        <v>3.8743078899280858E-2</v>
      </c>
      <c r="M306" s="6" t="s">
        <v>100</v>
      </c>
      <c r="N306" s="6" t="s">
        <v>173</v>
      </c>
    </row>
    <row r="307" spans="1:14" x14ac:dyDescent="0.2">
      <c r="A307" s="7" t="str">
        <f t="shared" si="10"/>
        <v>UpperGI - Stomach2006-20103</v>
      </c>
      <c r="B307" s="3" t="s">
        <v>127</v>
      </c>
      <c r="C307" s="3" t="s">
        <v>48</v>
      </c>
      <c r="D307" s="3">
        <v>3</v>
      </c>
      <c r="E307" s="3">
        <v>4.884328</v>
      </c>
      <c r="F307" s="3">
        <v>2.1350028000000001</v>
      </c>
      <c r="G307" s="3">
        <v>7.6336519999999997</v>
      </c>
      <c r="H307" s="3">
        <v>0.80158981149954678</v>
      </c>
      <c r="I307" s="3">
        <v>1.0999999999999999E-2</v>
      </c>
      <c r="J307" s="3">
        <v>0.63847419043701414</v>
      </c>
      <c r="K307" s="3">
        <v>0.12911724676276015</v>
      </c>
      <c r="L307" s="3"/>
      <c r="M307" s="6" t="s">
        <v>100</v>
      </c>
      <c r="N307" s="6" t="s">
        <v>173</v>
      </c>
    </row>
    <row r="308" spans="1:14" x14ac:dyDescent="0.2">
      <c r="A308" s="7" t="str">
        <f t="shared" si="10"/>
        <v>Urology - Testis1996-20001</v>
      </c>
      <c r="B308" s="3" t="s">
        <v>142</v>
      </c>
      <c r="C308" s="3" t="s">
        <v>43</v>
      </c>
      <c r="D308" s="3">
        <v>1</v>
      </c>
      <c r="E308" s="3">
        <v>-1.4536880000000001</v>
      </c>
      <c r="F308" s="3">
        <v>-2.9067964000000002</v>
      </c>
      <c r="G308" s="3">
        <v>-5.7960000000001344E-4</v>
      </c>
      <c r="H308" s="3">
        <v>-0.20155362705934896</v>
      </c>
      <c r="I308" s="3">
        <v>0.05</v>
      </c>
      <c r="J308" s="3"/>
      <c r="K308" s="3"/>
      <c r="L308" s="3"/>
      <c r="M308" s="6" t="s">
        <v>155</v>
      </c>
      <c r="N308" s="6" t="s">
        <v>192</v>
      </c>
    </row>
    <row r="309" spans="1:14" x14ac:dyDescent="0.2">
      <c r="A309" s="7" t="str">
        <f t="shared" si="10"/>
        <v>Urology - Testis1996-20002</v>
      </c>
      <c r="B309" s="3" t="s">
        <v>142</v>
      </c>
      <c r="C309" s="3" t="s">
        <v>43</v>
      </c>
      <c r="D309" s="3">
        <v>2</v>
      </c>
      <c r="E309" s="3">
        <v>0</v>
      </c>
      <c r="F309" s="3">
        <v>0</v>
      </c>
      <c r="G309" s="3">
        <v>0</v>
      </c>
      <c r="H309" s="3">
        <v>0</v>
      </c>
      <c r="I309" s="3">
        <v>0</v>
      </c>
      <c r="J309" s="3"/>
      <c r="K309" s="3"/>
      <c r="L309" s="3">
        <v>0</v>
      </c>
      <c r="M309" s="6" t="s">
        <v>155</v>
      </c>
      <c r="N309" s="6" t="s">
        <v>192</v>
      </c>
    </row>
    <row r="310" spans="1:14" x14ac:dyDescent="0.2">
      <c r="A310" s="7" t="str">
        <f t="shared" si="10"/>
        <v>Urology - Testis1996-20003</v>
      </c>
      <c r="B310" s="11" t="s">
        <v>142</v>
      </c>
      <c r="C310" s="11" t="s">
        <v>43</v>
      </c>
      <c r="D310" s="11">
        <v>3</v>
      </c>
      <c r="E310" s="11">
        <f t="shared" ref="E310:I310" si="17">E308</f>
        <v>-1.4536880000000001</v>
      </c>
      <c r="F310" s="11">
        <f t="shared" si="17"/>
        <v>-2.9067964000000002</v>
      </c>
      <c r="G310" s="11">
        <f t="shared" si="17"/>
        <v>-5.7960000000001344E-4</v>
      </c>
      <c r="H310" s="11">
        <f t="shared" si="17"/>
        <v>-0.20155362705934896</v>
      </c>
      <c r="I310" s="11">
        <f t="shared" si="17"/>
        <v>0.05</v>
      </c>
      <c r="J310" s="11"/>
      <c r="K310" s="11"/>
      <c r="L310" s="11"/>
      <c r="M310" s="12" t="s">
        <v>155</v>
      </c>
      <c r="N310" s="12" t="s">
        <v>192</v>
      </c>
    </row>
    <row r="311" spans="1:14" x14ac:dyDescent="0.2">
      <c r="A311" s="7" t="str">
        <f t="shared" si="10"/>
        <v>Urology - Testis2001-20051</v>
      </c>
      <c r="B311" s="3" t="s">
        <v>142</v>
      </c>
      <c r="C311" s="3" t="s">
        <v>47</v>
      </c>
      <c r="D311" s="3">
        <v>1</v>
      </c>
      <c r="E311" s="3">
        <v>-1.8141596</v>
      </c>
      <c r="F311" s="3">
        <v>-2.6635632</v>
      </c>
      <c r="G311" s="3">
        <v>-0.96475599999999995</v>
      </c>
      <c r="H311" s="3">
        <v>-0.24046847408910399</v>
      </c>
      <c r="I311" s="3">
        <v>6.4999999999999997E-3</v>
      </c>
      <c r="J311" s="3"/>
      <c r="K311" s="3"/>
      <c r="L311" s="3"/>
      <c r="M311" s="6" t="s">
        <v>155</v>
      </c>
      <c r="N311" s="6" t="s">
        <v>192</v>
      </c>
    </row>
    <row r="312" spans="1:14" x14ac:dyDescent="0.2">
      <c r="A312" s="7" t="str">
        <f t="shared" si="10"/>
        <v>Urology - Testis2001-20052</v>
      </c>
      <c r="B312" s="3" t="s">
        <v>142</v>
      </c>
      <c r="C312" s="3" t="s">
        <v>47</v>
      </c>
      <c r="D312" s="3">
        <v>2</v>
      </c>
      <c r="E312" s="3">
        <v>0</v>
      </c>
      <c r="F312" s="3">
        <v>0</v>
      </c>
      <c r="G312" s="3">
        <v>0</v>
      </c>
      <c r="H312" s="3">
        <v>0</v>
      </c>
      <c r="I312" s="3">
        <v>0</v>
      </c>
      <c r="J312" s="3"/>
      <c r="K312" s="3"/>
      <c r="L312" s="3">
        <v>0</v>
      </c>
      <c r="M312" s="6" t="s">
        <v>155</v>
      </c>
      <c r="N312" s="6" t="s">
        <v>192</v>
      </c>
    </row>
    <row r="313" spans="1:14" x14ac:dyDescent="0.2">
      <c r="A313" s="7" t="str">
        <f t="shared" si="10"/>
        <v>Urology - Testis2001-20053</v>
      </c>
      <c r="B313" s="11" t="s">
        <v>142</v>
      </c>
      <c r="C313" s="11" t="s">
        <v>47</v>
      </c>
      <c r="D313" s="11">
        <v>3</v>
      </c>
      <c r="E313" s="11">
        <f t="shared" ref="E313:I313" si="18">E311</f>
        <v>-1.8141596</v>
      </c>
      <c r="F313" s="11">
        <f t="shared" si="18"/>
        <v>-2.6635632</v>
      </c>
      <c r="G313" s="11">
        <f t="shared" si="18"/>
        <v>-0.96475599999999995</v>
      </c>
      <c r="H313" s="11">
        <f t="shared" si="18"/>
        <v>-0.24046847408910399</v>
      </c>
      <c r="I313" s="11">
        <f t="shared" si="18"/>
        <v>6.4999999999999997E-3</v>
      </c>
      <c r="J313" s="11"/>
      <c r="K313" s="11"/>
      <c r="L313" s="11"/>
      <c r="M313" s="12" t="s">
        <v>155</v>
      </c>
      <c r="N313" s="12" t="s">
        <v>192</v>
      </c>
    </row>
    <row r="314" spans="1:14" x14ac:dyDescent="0.2">
      <c r="A314" s="7" t="str">
        <f t="shared" ref="A314:A343" si="19">B314&amp;C314&amp;D314</f>
        <v>Urology - Testis2006-20101</v>
      </c>
      <c r="B314" s="3" t="s">
        <v>142</v>
      </c>
      <c r="C314" s="3" t="s">
        <v>48</v>
      </c>
      <c r="D314" s="3">
        <v>1</v>
      </c>
      <c r="E314" s="3">
        <v>-1.4162600000000001</v>
      </c>
      <c r="F314" s="3">
        <v>-2.7847236</v>
      </c>
      <c r="G314" s="3">
        <v>-4.7796399999999961E-2</v>
      </c>
      <c r="H314" s="3">
        <v>-0.18276494535673207</v>
      </c>
      <c r="I314" s="3">
        <v>4.5999999999999999E-2</v>
      </c>
      <c r="J314" s="3">
        <v>0.62824013077376883</v>
      </c>
      <c r="K314" s="3">
        <v>0.970682730325789</v>
      </c>
      <c r="L314" s="3"/>
      <c r="M314" s="6" t="s">
        <v>155</v>
      </c>
      <c r="N314" s="6" t="s">
        <v>192</v>
      </c>
    </row>
    <row r="315" spans="1:14" x14ac:dyDescent="0.2">
      <c r="A315" s="7" t="str">
        <f t="shared" si="19"/>
        <v>Urology - Testis2006-20102</v>
      </c>
      <c r="B315" s="3" t="s">
        <v>142</v>
      </c>
      <c r="C315" s="3" t="s">
        <v>48</v>
      </c>
      <c r="D315" s="3">
        <v>2</v>
      </c>
      <c r="E315" s="3">
        <v>0</v>
      </c>
      <c r="F315" s="3">
        <v>0</v>
      </c>
      <c r="G315" s="3">
        <v>0</v>
      </c>
      <c r="H315" s="3">
        <v>0</v>
      </c>
      <c r="I315" s="3">
        <v>0</v>
      </c>
      <c r="J315" s="3">
        <v>0</v>
      </c>
      <c r="K315" s="3">
        <v>0</v>
      </c>
      <c r="L315" s="3">
        <v>0</v>
      </c>
      <c r="M315" s="6" t="s">
        <v>155</v>
      </c>
      <c r="N315" s="6" t="s">
        <v>192</v>
      </c>
    </row>
    <row r="316" spans="1:14" x14ac:dyDescent="0.2">
      <c r="A316" s="7" t="str">
        <f t="shared" si="19"/>
        <v>Urology - Testis2006-20103</v>
      </c>
      <c r="B316" s="11" t="s">
        <v>142</v>
      </c>
      <c r="C316" s="11" t="s">
        <v>48</v>
      </c>
      <c r="D316" s="11">
        <v>3</v>
      </c>
      <c r="E316" s="11">
        <f t="shared" ref="E316:K316" si="20">E314</f>
        <v>-1.4162600000000001</v>
      </c>
      <c r="F316" s="11">
        <f t="shared" si="20"/>
        <v>-2.7847236</v>
      </c>
      <c r="G316" s="11">
        <f t="shared" si="20"/>
        <v>-4.7796399999999961E-2</v>
      </c>
      <c r="H316" s="11">
        <f t="shared" si="20"/>
        <v>-0.18276494535673207</v>
      </c>
      <c r="I316" s="11">
        <f t="shared" si="20"/>
        <v>4.5999999999999999E-2</v>
      </c>
      <c r="J316" s="11">
        <f t="shared" si="20"/>
        <v>0.62824013077376883</v>
      </c>
      <c r="K316" s="11">
        <f t="shared" si="20"/>
        <v>0.970682730325789</v>
      </c>
      <c r="L316" s="11"/>
      <c r="M316" s="12" t="s">
        <v>155</v>
      </c>
      <c r="N316" s="12" t="s">
        <v>192</v>
      </c>
    </row>
    <row r="317" spans="1:14" x14ac:dyDescent="0.2">
      <c r="A317" s="7" t="str">
        <f t="shared" si="19"/>
        <v>Gynae - Uterus1996-20001</v>
      </c>
      <c r="B317" s="3" t="s">
        <v>138</v>
      </c>
      <c r="C317" s="3" t="s">
        <v>43</v>
      </c>
      <c r="D317" s="3">
        <v>1</v>
      </c>
      <c r="E317" s="3">
        <v>0</v>
      </c>
      <c r="F317" s="3">
        <v>0</v>
      </c>
      <c r="G317" s="3">
        <v>0</v>
      </c>
      <c r="H317" s="3">
        <v>0</v>
      </c>
      <c r="I317" s="3">
        <v>0</v>
      </c>
      <c r="J317" s="3"/>
      <c r="K317" s="3"/>
      <c r="L317" s="3"/>
      <c r="M317" s="6" t="s">
        <v>154</v>
      </c>
      <c r="N317" s="6" t="s">
        <v>186</v>
      </c>
    </row>
    <row r="318" spans="1:14" x14ac:dyDescent="0.2">
      <c r="A318" s="7" t="str">
        <f t="shared" si="19"/>
        <v>Gynae - Uterus1996-20002</v>
      </c>
      <c r="B318" s="3" t="s">
        <v>138</v>
      </c>
      <c r="C318" s="3" t="s">
        <v>43</v>
      </c>
      <c r="D318" s="3">
        <v>2</v>
      </c>
      <c r="E318" s="3">
        <v>-3.1416399999999997E-2</v>
      </c>
      <c r="F318" s="3">
        <v>-3.6447715999999999</v>
      </c>
      <c r="G318" s="3">
        <v>3.5819388000000001</v>
      </c>
      <c r="H318" s="3">
        <v>-2.0861424697507379E-3</v>
      </c>
      <c r="I318" s="3">
        <v>0.97970000000000002</v>
      </c>
      <c r="J318" s="3"/>
      <c r="K318" s="3"/>
      <c r="L318" s="3">
        <v>0</v>
      </c>
      <c r="M318" s="6" t="s">
        <v>154</v>
      </c>
      <c r="N318" s="6" t="s">
        <v>186</v>
      </c>
    </row>
    <row r="319" spans="1:14" x14ac:dyDescent="0.2">
      <c r="A319" s="7" t="str">
        <f t="shared" si="19"/>
        <v>Gynae - Uterus1996-20003</v>
      </c>
      <c r="B319" s="11" t="s">
        <v>138</v>
      </c>
      <c r="C319" s="11" t="s">
        <v>43</v>
      </c>
      <c r="D319" s="11">
        <v>3</v>
      </c>
      <c r="E319" s="11">
        <f t="shared" ref="E319:I319" si="21">E318</f>
        <v>-3.1416399999999997E-2</v>
      </c>
      <c r="F319" s="11">
        <f t="shared" si="21"/>
        <v>-3.6447715999999999</v>
      </c>
      <c r="G319" s="11">
        <f t="shared" si="21"/>
        <v>3.5819388000000001</v>
      </c>
      <c r="H319" s="11">
        <f t="shared" si="21"/>
        <v>-2.0861424697507379E-3</v>
      </c>
      <c r="I319" s="11">
        <f t="shared" si="21"/>
        <v>0.97970000000000002</v>
      </c>
      <c r="J319" s="11"/>
      <c r="K319" s="11"/>
      <c r="L319" s="11"/>
      <c r="M319" s="12" t="s">
        <v>154</v>
      </c>
      <c r="N319" s="12" t="s">
        <v>186</v>
      </c>
    </row>
    <row r="320" spans="1:14" x14ac:dyDescent="0.2">
      <c r="A320" s="7" t="str">
        <f t="shared" si="19"/>
        <v>Gynae - Uterus2001-20051</v>
      </c>
      <c r="B320" s="3" t="s">
        <v>138</v>
      </c>
      <c r="C320" s="3" t="s">
        <v>47</v>
      </c>
      <c r="D320" s="3">
        <v>1</v>
      </c>
      <c r="E320" s="3">
        <v>0</v>
      </c>
      <c r="F320" s="3">
        <v>0</v>
      </c>
      <c r="G320" s="3">
        <v>0</v>
      </c>
      <c r="H320" s="3">
        <v>0</v>
      </c>
      <c r="I320" s="3">
        <v>0</v>
      </c>
      <c r="J320" s="3"/>
      <c r="K320" s="3"/>
      <c r="L320" s="3"/>
      <c r="M320" s="6" t="s">
        <v>154</v>
      </c>
      <c r="N320" s="6" t="s">
        <v>186</v>
      </c>
    </row>
    <row r="321" spans="1:14" x14ac:dyDescent="0.2">
      <c r="A321" s="7" t="str">
        <f t="shared" si="19"/>
        <v>Gynae - Uterus2001-20052</v>
      </c>
      <c r="B321" s="3" t="s">
        <v>138</v>
      </c>
      <c r="C321" s="3" t="s">
        <v>47</v>
      </c>
      <c r="D321" s="3">
        <v>2</v>
      </c>
      <c r="E321" s="3">
        <v>0.35074480000000002</v>
      </c>
      <c r="F321" s="3">
        <v>-2.1247859999999998</v>
      </c>
      <c r="G321" s="3">
        <v>2.826276</v>
      </c>
      <c r="H321" s="3">
        <v>2.0847405416787212E-2</v>
      </c>
      <c r="I321" s="3">
        <v>0.68269999999999997</v>
      </c>
      <c r="J321" s="3"/>
      <c r="K321" s="3"/>
      <c r="L321" s="3">
        <v>0</v>
      </c>
      <c r="M321" s="6" t="s">
        <v>154</v>
      </c>
      <c r="N321" s="6" t="s">
        <v>186</v>
      </c>
    </row>
    <row r="322" spans="1:14" x14ac:dyDescent="0.2">
      <c r="A322" s="7" t="str">
        <f t="shared" si="19"/>
        <v>Gynae - Uterus2001-20053</v>
      </c>
      <c r="B322" s="11" t="s">
        <v>138</v>
      </c>
      <c r="C322" s="11" t="s">
        <v>47</v>
      </c>
      <c r="D322" s="11">
        <v>3</v>
      </c>
      <c r="E322" s="11">
        <f t="shared" ref="E322:I322" si="22">E321</f>
        <v>0.35074480000000002</v>
      </c>
      <c r="F322" s="11">
        <f t="shared" si="22"/>
        <v>-2.1247859999999998</v>
      </c>
      <c r="G322" s="11">
        <f t="shared" si="22"/>
        <v>2.826276</v>
      </c>
      <c r="H322" s="11">
        <f t="shared" si="22"/>
        <v>2.0847405416787212E-2</v>
      </c>
      <c r="I322" s="11">
        <f t="shared" si="22"/>
        <v>0.68269999999999997</v>
      </c>
      <c r="J322" s="11"/>
      <c r="K322" s="11"/>
      <c r="L322" s="11"/>
      <c r="M322" s="12" t="s">
        <v>154</v>
      </c>
      <c r="N322" s="12" t="s">
        <v>186</v>
      </c>
    </row>
    <row r="323" spans="1:14" x14ac:dyDescent="0.2">
      <c r="A323" s="7" t="str">
        <f t="shared" si="19"/>
        <v>Gynae - Uterus2006-20101</v>
      </c>
      <c r="B323" s="3" t="s">
        <v>138</v>
      </c>
      <c r="C323" s="3" t="s">
        <v>48</v>
      </c>
      <c r="D323" s="3">
        <v>1</v>
      </c>
      <c r="E323" s="3">
        <v>0</v>
      </c>
      <c r="F323" s="3">
        <v>0</v>
      </c>
      <c r="G323" s="3">
        <v>0</v>
      </c>
      <c r="H323" s="3">
        <v>0</v>
      </c>
      <c r="I323" s="3">
        <v>0</v>
      </c>
      <c r="J323" s="3">
        <v>0</v>
      </c>
      <c r="K323" s="3">
        <v>0</v>
      </c>
      <c r="L323" s="3"/>
      <c r="M323" s="6" t="s">
        <v>154</v>
      </c>
      <c r="N323" s="6" t="s">
        <v>186</v>
      </c>
    </row>
    <row r="324" spans="1:14" x14ac:dyDescent="0.2">
      <c r="A324" s="7" t="str">
        <f t="shared" si="19"/>
        <v>Gynae - Uterus2006-20102</v>
      </c>
      <c r="B324" s="3" t="s">
        <v>138</v>
      </c>
      <c r="C324" s="3" t="s">
        <v>48</v>
      </c>
      <c r="D324" s="3">
        <v>2</v>
      </c>
      <c r="E324" s="3">
        <v>1.9535756</v>
      </c>
      <c r="F324" s="3">
        <v>-0.66892919999999978</v>
      </c>
      <c r="G324" s="3">
        <v>4.5760800000000001</v>
      </c>
      <c r="H324" s="3">
        <v>0.10516854797313598</v>
      </c>
      <c r="I324" s="3">
        <v>9.8400000000000001E-2</v>
      </c>
      <c r="J324" s="3">
        <v>0.38369137865262481</v>
      </c>
      <c r="K324" s="3">
        <v>0.38353414749394643</v>
      </c>
      <c r="L324" s="3">
        <v>0</v>
      </c>
      <c r="M324" s="6" t="s">
        <v>154</v>
      </c>
      <c r="N324" s="6" t="s">
        <v>186</v>
      </c>
    </row>
    <row r="325" spans="1:14" x14ac:dyDescent="0.2">
      <c r="A325" s="7" t="str">
        <f t="shared" si="19"/>
        <v>Gynae - Uterus2006-20103</v>
      </c>
      <c r="B325" s="11" t="s">
        <v>138</v>
      </c>
      <c r="C325" s="11" t="s">
        <v>48</v>
      </c>
      <c r="D325" s="11">
        <v>3</v>
      </c>
      <c r="E325" s="11">
        <f t="shared" ref="E325:K325" si="23">E324</f>
        <v>1.9535756</v>
      </c>
      <c r="F325" s="11">
        <f t="shared" si="23"/>
        <v>-0.66892919999999978</v>
      </c>
      <c r="G325" s="11">
        <f t="shared" si="23"/>
        <v>4.5760800000000001</v>
      </c>
      <c r="H325" s="11">
        <f t="shared" si="23"/>
        <v>0.10516854797313598</v>
      </c>
      <c r="I325" s="11">
        <f t="shared" si="23"/>
        <v>9.8400000000000001E-2</v>
      </c>
      <c r="J325" s="11">
        <f t="shared" si="23"/>
        <v>0.38369137865262481</v>
      </c>
      <c r="K325" s="11">
        <f t="shared" si="23"/>
        <v>0.38353414749394643</v>
      </c>
      <c r="L325" s="11"/>
      <c r="M325" s="12" t="s">
        <v>154</v>
      </c>
      <c r="N325" s="12" t="s">
        <v>186</v>
      </c>
    </row>
    <row r="326" spans="1:14" x14ac:dyDescent="0.2">
      <c r="A326" s="7" t="str">
        <f t="shared" si="19"/>
        <v>Gynae - Vagina1996-20001</v>
      </c>
      <c r="B326" s="3" t="s">
        <v>136</v>
      </c>
      <c r="C326" s="3" t="s">
        <v>43</v>
      </c>
      <c r="D326" s="3">
        <v>1</v>
      </c>
      <c r="E326" s="3">
        <v>0</v>
      </c>
      <c r="F326" s="3">
        <v>0</v>
      </c>
      <c r="G326" s="3">
        <v>0</v>
      </c>
      <c r="H326" s="3">
        <v>0</v>
      </c>
      <c r="I326" s="3">
        <v>0</v>
      </c>
      <c r="J326" s="3"/>
      <c r="K326" s="3"/>
      <c r="L326" s="3"/>
      <c r="M326" s="6" t="s">
        <v>154</v>
      </c>
      <c r="N326" s="6" t="s">
        <v>186</v>
      </c>
    </row>
    <row r="327" spans="1:14" x14ac:dyDescent="0.2">
      <c r="A327" s="7" t="str">
        <f t="shared" si="19"/>
        <v>Gynae - Vagina1996-20002</v>
      </c>
      <c r="B327" s="3" t="s">
        <v>136</v>
      </c>
      <c r="C327" s="3" t="s">
        <v>43</v>
      </c>
      <c r="D327" s="3">
        <v>2</v>
      </c>
      <c r="E327" s="3">
        <v>0.326714</v>
      </c>
      <c r="F327" s="3">
        <v>-6.9343199999999994E-2</v>
      </c>
      <c r="G327" s="3">
        <v>0.72277119999999995</v>
      </c>
      <c r="H327" s="3">
        <v>0.867753822388736</v>
      </c>
      <c r="I327" s="3">
        <v>7.8600000000000003E-2</v>
      </c>
      <c r="J327" s="3"/>
      <c r="K327" s="3"/>
      <c r="L327" s="3">
        <v>0</v>
      </c>
      <c r="M327" s="6" t="s">
        <v>154</v>
      </c>
      <c r="N327" s="6" t="s">
        <v>186</v>
      </c>
    </row>
    <row r="328" spans="1:14" x14ac:dyDescent="0.2">
      <c r="A328" s="7" t="str">
        <f t="shared" si="19"/>
        <v>Gynae - Vagina1996-20003</v>
      </c>
      <c r="B328" s="11" t="s">
        <v>136</v>
      </c>
      <c r="C328" s="11" t="s">
        <v>43</v>
      </c>
      <c r="D328" s="11">
        <v>3</v>
      </c>
      <c r="E328" s="11">
        <f t="shared" ref="E328:I328" si="24">E327</f>
        <v>0.326714</v>
      </c>
      <c r="F328" s="11">
        <f t="shared" si="24"/>
        <v>-6.9343199999999994E-2</v>
      </c>
      <c r="G328" s="11">
        <f t="shared" si="24"/>
        <v>0.72277119999999995</v>
      </c>
      <c r="H328" s="11">
        <f t="shared" si="24"/>
        <v>0.867753822388736</v>
      </c>
      <c r="I328" s="11">
        <f t="shared" si="24"/>
        <v>7.8600000000000003E-2</v>
      </c>
      <c r="J328" s="11"/>
      <c r="K328" s="11"/>
      <c r="L328" s="11"/>
      <c r="M328" s="12" t="s">
        <v>154</v>
      </c>
      <c r="N328" s="12" t="s">
        <v>186</v>
      </c>
    </row>
    <row r="329" spans="1:14" x14ac:dyDescent="0.2">
      <c r="A329" s="7" t="str">
        <f t="shared" si="19"/>
        <v>Gynae - Vagina2001-20051</v>
      </c>
      <c r="B329" s="3" t="s">
        <v>136</v>
      </c>
      <c r="C329" s="3" t="s">
        <v>47</v>
      </c>
      <c r="D329" s="3">
        <v>1</v>
      </c>
      <c r="E329" s="3">
        <v>0</v>
      </c>
      <c r="F329" s="3">
        <v>0</v>
      </c>
      <c r="G329" s="3">
        <v>0</v>
      </c>
      <c r="H329" s="3">
        <v>0</v>
      </c>
      <c r="I329" s="3">
        <v>0</v>
      </c>
      <c r="J329" s="3"/>
      <c r="K329" s="3"/>
      <c r="L329" s="3"/>
      <c r="M329" s="6" t="s">
        <v>154</v>
      </c>
      <c r="N329" s="6" t="s">
        <v>186</v>
      </c>
    </row>
    <row r="330" spans="1:14" x14ac:dyDescent="0.2">
      <c r="A330" s="7" t="str">
        <f t="shared" si="19"/>
        <v>Gynae - Vagina2001-20052</v>
      </c>
      <c r="B330" s="3" t="s">
        <v>136</v>
      </c>
      <c r="C330" s="3" t="s">
        <v>47</v>
      </c>
      <c r="D330" s="3">
        <v>2</v>
      </c>
      <c r="E330" s="3">
        <v>0.21456239999999999</v>
      </c>
      <c r="F330" s="3">
        <v>0.14653279999999999</v>
      </c>
      <c r="G330" s="3">
        <v>0.28259200000000001</v>
      </c>
      <c r="H330" s="3">
        <v>0.47088536255528823</v>
      </c>
      <c r="I330" s="3">
        <v>2.0999999999999999E-3</v>
      </c>
      <c r="J330" s="3"/>
      <c r="K330" s="3"/>
      <c r="L330" s="3">
        <v>0</v>
      </c>
      <c r="M330" s="6" t="s">
        <v>154</v>
      </c>
      <c r="N330" s="6" t="s">
        <v>186</v>
      </c>
    </row>
    <row r="331" spans="1:14" x14ac:dyDescent="0.2">
      <c r="A331" s="7" t="str">
        <f t="shared" si="19"/>
        <v>Gynae - Vagina2001-20053</v>
      </c>
      <c r="B331" s="11" t="s">
        <v>136</v>
      </c>
      <c r="C331" s="11" t="s">
        <v>47</v>
      </c>
      <c r="D331" s="11">
        <v>3</v>
      </c>
      <c r="E331" s="11">
        <f t="shared" ref="E331:I331" si="25">E330</f>
        <v>0.21456239999999999</v>
      </c>
      <c r="F331" s="11">
        <f t="shared" si="25"/>
        <v>0.14653279999999999</v>
      </c>
      <c r="G331" s="11">
        <f t="shared" si="25"/>
        <v>0.28259200000000001</v>
      </c>
      <c r="H331" s="11">
        <f t="shared" si="25"/>
        <v>0.47088536255528823</v>
      </c>
      <c r="I331" s="11">
        <f t="shared" si="25"/>
        <v>2.0999999999999999E-3</v>
      </c>
      <c r="J331" s="11"/>
      <c r="K331" s="11"/>
      <c r="L331" s="11"/>
      <c r="M331" s="12" t="s">
        <v>154</v>
      </c>
      <c r="N331" s="12" t="s">
        <v>186</v>
      </c>
    </row>
    <row r="332" spans="1:14" x14ac:dyDescent="0.2">
      <c r="A332" s="7" t="str">
        <f t="shared" si="19"/>
        <v>Gynae - Vagina2006-20101</v>
      </c>
      <c r="B332" s="3" t="s">
        <v>136</v>
      </c>
      <c r="C332" s="3" t="s">
        <v>48</v>
      </c>
      <c r="D332" s="3">
        <v>1</v>
      </c>
      <c r="E332" s="3">
        <v>0</v>
      </c>
      <c r="F332" s="3">
        <v>0</v>
      </c>
      <c r="G332" s="3">
        <v>0</v>
      </c>
      <c r="H332" s="3">
        <v>0</v>
      </c>
      <c r="I332" s="3">
        <v>0</v>
      </c>
      <c r="J332" s="3">
        <v>0</v>
      </c>
      <c r="K332" s="3">
        <v>0</v>
      </c>
      <c r="L332" s="3"/>
      <c r="M332" s="6" t="s">
        <v>154</v>
      </c>
      <c r="N332" s="6" t="s">
        <v>186</v>
      </c>
    </row>
    <row r="333" spans="1:14" x14ac:dyDescent="0.2">
      <c r="A333" s="7" t="str">
        <f t="shared" si="19"/>
        <v>Gynae - Vagina2006-20102</v>
      </c>
      <c r="B333" s="3" t="s">
        <v>136</v>
      </c>
      <c r="C333" s="3" t="s">
        <v>48</v>
      </c>
      <c r="D333" s="3">
        <v>2</v>
      </c>
      <c r="E333" s="3">
        <v>0.37882959999999999</v>
      </c>
      <c r="F333" s="3">
        <v>0.2377012</v>
      </c>
      <c r="G333" s="3">
        <v>0.51995840000000004</v>
      </c>
      <c r="H333" s="3">
        <v>0.89196169385077195</v>
      </c>
      <c r="I333" s="3">
        <v>3.3999999999999998E-3</v>
      </c>
      <c r="J333" s="3">
        <v>3.9873815711531257E-2</v>
      </c>
      <c r="K333" s="3">
        <v>0.80804753326973988</v>
      </c>
      <c r="L333" s="3">
        <v>0</v>
      </c>
      <c r="M333" s="6" t="s">
        <v>154</v>
      </c>
      <c r="N333" s="6" t="s">
        <v>186</v>
      </c>
    </row>
    <row r="334" spans="1:14" x14ac:dyDescent="0.2">
      <c r="A334" s="7" t="str">
        <f t="shared" si="19"/>
        <v>Gynae - Vagina2006-20103</v>
      </c>
      <c r="B334" s="11" t="s">
        <v>136</v>
      </c>
      <c r="C334" s="11" t="s">
        <v>48</v>
      </c>
      <c r="D334" s="11">
        <v>3</v>
      </c>
      <c r="E334" s="11">
        <f t="shared" ref="E334:K334" si="26">E333</f>
        <v>0.37882959999999999</v>
      </c>
      <c r="F334" s="11">
        <f t="shared" si="26"/>
        <v>0.2377012</v>
      </c>
      <c r="G334" s="11">
        <f t="shared" si="26"/>
        <v>0.51995840000000004</v>
      </c>
      <c r="H334" s="11">
        <f t="shared" si="26"/>
        <v>0.89196169385077195</v>
      </c>
      <c r="I334" s="11">
        <f t="shared" si="26"/>
        <v>3.3999999999999998E-3</v>
      </c>
      <c r="J334" s="11">
        <f t="shared" si="26"/>
        <v>3.9873815711531257E-2</v>
      </c>
      <c r="K334" s="11">
        <f t="shared" si="26"/>
        <v>0.80804753326973988</v>
      </c>
      <c r="L334" s="11"/>
      <c r="M334" s="12" t="s">
        <v>154</v>
      </c>
      <c r="N334" s="12" t="s">
        <v>186</v>
      </c>
    </row>
    <row r="335" spans="1:14" x14ac:dyDescent="0.2">
      <c r="A335" s="7" t="str">
        <f t="shared" si="19"/>
        <v>Gynae - Vulva1996-20001</v>
      </c>
      <c r="B335" s="3" t="s">
        <v>135</v>
      </c>
      <c r="C335" s="3" t="s">
        <v>43</v>
      </c>
      <c r="D335" s="3">
        <v>1</v>
      </c>
      <c r="E335" s="3">
        <v>0</v>
      </c>
      <c r="F335" s="3">
        <v>0</v>
      </c>
      <c r="G335" s="3">
        <v>0</v>
      </c>
      <c r="H335" s="3">
        <v>0</v>
      </c>
      <c r="I335" s="3">
        <v>0</v>
      </c>
      <c r="J335" s="3"/>
      <c r="K335" s="3"/>
      <c r="L335" s="3"/>
      <c r="M335" s="6" t="s">
        <v>154</v>
      </c>
      <c r="N335" s="6" t="s">
        <v>186</v>
      </c>
    </row>
    <row r="336" spans="1:14" x14ac:dyDescent="0.2">
      <c r="A336" s="7" t="str">
        <f t="shared" si="19"/>
        <v>Gynae - Vulva1996-20002</v>
      </c>
      <c r="B336" s="3" t="s">
        <v>135</v>
      </c>
      <c r="C336" s="3" t="s">
        <v>43</v>
      </c>
      <c r="D336" s="3">
        <v>2</v>
      </c>
      <c r="E336" s="3">
        <v>0.87270239999999999</v>
      </c>
      <c r="F336" s="3">
        <v>0.54136680000000004</v>
      </c>
      <c r="G336" s="3">
        <v>1.2040379999999999</v>
      </c>
      <c r="H336" s="3">
        <v>0.48716015272012914</v>
      </c>
      <c r="I336" s="3">
        <v>3.5999999999999999E-3</v>
      </c>
      <c r="J336" s="3"/>
      <c r="K336" s="3"/>
      <c r="L336" s="3">
        <v>0</v>
      </c>
      <c r="M336" s="6" t="s">
        <v>154</v>
      </c>
      <c r="N336" s="6" t="s">
        <v>186</v>
      </c>
    </row>
    <row r="337" spans="1:14" x14ac:dyDescent="0.2">
      <c r="A337" s="7" t="str">
        <f t="shared" si="19"/>
        <v>Gynae - Vulva1996-20003</v>
      </c>
      <c r="B337" s="11" t="s">
        <v>135</v>
      </c>
      <c r="C337" s="11" t="s">
        <v>43</v>
      </c>
      <c r="D337" s="11">
        <v>3</v>
      </c>
      <c r="E337" s="11">
        <f t="shared" ref="E337:I337" si="27">E336</f>
        <v>0.87270239999999999</v>
      </c>
      <c r="F337" s="11">
        <f t="shared" si="27"/>
        <v>0.54136680000000004</v>
      </c>
      <c r="G337" s="11">
        <f t="shared" si="27"/>
        <v>1.2040379999999999</v>
      </c>
      <c r="H337" s="11">
        <f t="shared" si="27"/>
        <v>0.48716015272012914</v>
      </c>
      <c r="I337" s="11">
        <f t="shared" si="27"/>
        <v>3.5999999999999999E-3</v>
      </c>
      <c r="J337" s="11"/>
      <c r="K337" s="11"/>
      <c r="L337" s="11"/>
      <c r="M337" s="12" t="s">
        <v>154</v>
      </c>
      <c r="N337" s="12" t="s">
        <v>186</v>
      </c>
    </row>
    <row r="338" spans="1:14" x14ac:dyDescent="0.2">
      <c r="A338" s="7" t="str">
        <f t="shared" si="19"/>
        <v>Gynae - Vulva2001-20051</v>
      </c>
      <c r="B338" s="3" t="s">
        <v>135</v>
      </c>
      <c r="C338" s="3" t="s">
        <v>47</v>
      </c>
      <c r="D338" s="3">
        <v>1</v>
      </c>
      <c r="E338" s="3">
        <v>0</v>
      </c>
      <c r="F338" s="3">
        <v>0</v>
      </c>
      <c r="G338" s="3">
        <v>0</v>
      </c>
      <c r="H338" s="3">
        <v>0</v>
      </c>
      <c r="I338" s="3">
        <v>0</v>
      </c>
      <c r="J338" s="3"/>
      <c r="K338" s="3"/>
      <c r="L338" s="3"/>
      <c r="M338" s="6" t="s">
        <v>154</v>
      </c>
      <c r="N338" s="6" t="s">
        <v>186</v>
      </c>
    </row>
    <row r="339" spans="1:14" x14ac:dyDescent="0.2">
      <c r="A339" s="7" t="str">
        <f t="shared" si="19"/>
        <v>Gynae - Vulva2001-20052</v>
      </c>
      <c r="B339" s="3" t="s">
        <v>135</v>
      </c>
      <c r="C339" s="3" t="s">
        <v>47</v>
      </c>
      <c r="D339" s="3">
        <v>2</v>
      </c>
      <c r="E339" s="3">
        <v>1.1308708000000001</v>
      </c>
      <c r="F339" s="3">
        <v>0.61579519999999999</v>
      </c>
      <c r="G339" s="3">
        <v>1.6459459999999999</v>
      </c>
      <c r="H339" s="3">
        <v>0.62871048977361443</v>
      </c>
      <c r="I339" s="3">
        <v>6.0000000000000001E-3</v>
      </c>
      <c r="J339" s="3"/>
      <c r="K339" s="3"/>
      <c r="L339" s="3">
        <v>0</v>
      </c>
      <c r="M339" s="6" t="s">
        <v>154</v>
      </c>
      <c r="N339" s="6" t="s">
        <v>186</v>
      </c>
    </row>
    <row r="340" spans="1:14" x14ac:dyDescent="0.2">
      <c r="A340" s="7" t="str">
        <f t="shared" si="19"/>
        <v>Gynae - Vulva2001-20053</v>
      </c>
      <c r="B340" s="11" t="s">
        <v>135</v>
      </c>
      <c r="C340" s="11" t="s">
        <v>47</v>
      </c>
      <c r="D340" s="11">
        <v>3</v>
      </c>
      <c r="E340" s="11">
        <f t="shared" ref="E340:I340" si="28">E339</f>
        <v>1.1308708000000001</v>
      </c>
      <c r="F340" s="11">
        <f t="shared" si="28"/>
        <v>0.61579519999999999</v>
      </c>
      <c r="G340" s="11">
        <f t="shared" si="28"/>
        <v>1.6459459999999999</v>
      </c>
      <c r="H340" s="11">
        <f t="shared" si="28"/>
        <v>0.62871048977361443</v>
      </c>
      <c r="I340" s="11">
        <f t="shared" si="28"/>
        <v>6.0000000000000001E-3</v>
      </c>
      <c r="J340" s="11"/>
      <c r="K340" s="11"/>
      <c r="L340" s="11"/>
      <c r="M340" s="12" t="s">
        <v>154</v>
      </c>
      <c r="N340" s="12" t="s">
        <v>186</v>
      </c>
    </row>
    <row r="341" spans="1:14" x14ac:dyDescent="0.2">
      <c r="A341" s="7" t="str">
        <f t="shared" si="19"/>
        <v>Gynae - Vulva2006-20101</v>
      </c>
      <c r="B341" s="3" t="s">
        <v>135</v>
      </c>
      <c r="C341" s="3" t="s">
        <v>48</v>
      </c>
      <c r="D341" s="3">
        <v>1</v>
      </c>
      <c r="E341" s="3">
        <v>0</v>
      </c>
      <c r="F341" s="3">
        <v>0</v>
      </c>
      <c r="G341" s="3">
        <v>0</v>
      </c>
      <c r="H341" s="3">
        <v>0</v>
      </c>
      <c r="I341" s="3">
        <v>0</v>
      </c>
      <c r="J341" s="3">
        <v>0</v>
      </c>
      <c r="K341" s="3">
        <v>0</v>
      </c>
      <c r="L341" s="3"/>
      <c r="M341" s="6" t="s">
        <v>154</v>
      </c>
      <c r="N341" s="6" t="s">
        <v>186</v>
      </c>
    </row>
    <row r="342" spans="1:14" x14ac:dyDescent="0.2">
      <c r="A342" s="7" t="str">
        <f t="shared" si="19"/>
        <v>Gynae - Vulva2006-20102</v>
      </c>
      <c r="B342" s="3" t="s">
        <v>135</v>
      </c>
      <c r="C342" s="3" t="s">
        <v>48</v>
      </c>
      <c r="D342" s="3">
        <v>2</v>
      </c>
      <c r="E342" s="3">
        <v>1.3784428</v>
      </c>
      <c r="F342" s="3">
        <v>1.0217567999999999</v>
      </c>
      <c r="G342" s="3">
        <v>1.7351288</v>
      </c>
      <c r="H342" s="3">
        <v>0.75421525884828045</v>
      </c>
      <c r="I342" s="3">
        <v>1.1999999999999999E-3</v>
      </c>
      <c r="J342" s="3">
        <v>0.43863413785411209</v>
      </c>
      <c r="K342" s="3">
        <v>4.1738928478134207E-2</v>
      </c>
      <c r="L342" s="3">
        <v>0</v>
      </c>
      <c r="M342" s="6" t="s">
        <v>154</v>
      </c>
      <c r="N342" s="6" t="s">
        <v>186</v>
      </c>
    </row>
    <row r="343" spans="1:14" x14ac:dyDescent="0.2">
      <c r="A343" s="7" t="str">
        <f t="shared" si="19"/>
        <v>Gynae - Vulva2006-20103</v>
      </c>
      <c r="B343" s="11" t="s">
        <v>135</v>
      </c>
      <c r="C343" s="11" t="s">
        <v>48</v>
      </c>
      <c r="D343" s="11">
        <v>3</v>
      </c>
      <c r="E343" s="11">
        <f t="shared" ref="E343:K343" si="29">E342</f>
        <v>1.3784428</v>
      </c>
      <c r="F343" s="11">
        <f t="shared" si="29"/>
        <v>1.0217567999999999</v>
      </c>
      <c r="G343" s="11">
        <f t="shared" si="29"/>
        <v>1.7351288</v>
      </c>
      <c r="H343" s="11">
        <f t="shared" si="29"/>
        <v>0.75421525884828045</v>
      </c>
      <c r="I343" s="11">
        <f t="shared" si="29"/>
        <v>1.1999999999999999E-3</v>
      </c>
      <c r="J343" s="11">
        <f t="shared" si="29"/>
        <v>0.43863413785411209</v>
      </c>
      <c r="K343" s="11">
        <f t="shared" si="29"/>
        <v>4.1738928478134207E-2</v>
      </c>
      <c r="L343" s="11"/>
      <c r="M343" s="12" t="s">
        <v>154</v>
      </c>
      <c r="N343" s="12" t="s">
        <v>186</v>
      </c>
    </row>
  </sheetData>
  <printOptions horizontalCentered="1"/>
  <pageMargins left="0.19685039370078741" right="0.19685039370078741" top="0.39370078740157483" bottom="0.39370078740157483" header="0.19685039370078741" footer="0.19685039370078741"/>
  <pageSetup paperSize="9" scale="78" fitToHeight="0" orientation="portrait" r:id="rId1"/>
  <headerFooter>
    <oddHeader>&amp;LNCIN (CRUK PARTNERSHIP)&amp;RCANCER BY DEPRIVATION</oddHeader>
    <oddFooter>&amp;LPRINTED ON &amp;D AT &amp;T&amp;RPAGE &amp;P OF &amp;N</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060"/>
    <pageSetUpPr fitToPage="1"/>
  </sheetPr>
  <dimension ref="A1:N1387"/>
  <sheetViews>
    <sheetView workbookViewId="0">
      <pane xSplit="1" ySplit="1" topLeftCell="B2" activePane="bottomRight" state="frozen"/>
      <selection pane="topRight" activeCell="B1" sqref="B1"/>
      <selection pane="bottomLeft" activeCell="A2" sqref="A2"/>
      <selection pane="bottomRight"/>
    </sheetView>
  </sheetViews>
  <sheetFormatPr defaultRowHeight="11.25" x14ac:dyDescent="0.2"/>
  <cols>
    <col min="1" max="1" width="9.33203125" style="5"/>
    <col min="2" max="16384" width="9.33203125" style="2"/>
  </cols>
  <sheetData>
    <row r="1" spans="1:14" s="19" customFormat="1" ht="33.75" x14ac:dyDescent="0.2">
      <c r="A1" s="17" t="s">
        <v>59</v>
      </c>
      <c r="B1" s="16" t="s">
        <v>49</v>
      </c>
      <c r="C1" s="16" t="s">
        <v>50</v>
      </c>
      <c r="D1" s="16" t="s">
        <v>51</v>
      </c>
      <c r="E1" s="16" t="s">
        <v>52</v>
      </c>
      <c r="F1" s="16" t="s">
        <v>53</v>
      </c>
      <c r="G1" s="16" t="s">
        <v>54</v>
      </c>
      <c r="H1" s="16" t="s">
        <v>55</v>
      </c>
      <c r="I1" s="16" t="s">
        <v>56</v>
      </c>
      <c r="J1" s="16" t="s">
        <v>57</v>
      </c>
      <c r="K1" s="16" t="s">
        <v>58</v>
      </c>
      <c r="L1" s="16" t="s">
        <v>219</v>
      </c>
      <c r="M1" s="19" t="s">
        <v>101</v>
      </c>
      <c r="N1" s="19" t="s">
        <v>213</v>
      </c>
    </row>
    <row r="2" spans="1:14" x14ac:dyDescent="0.2">
      <c r="A2" s="5" t="str">
        <f>D2&amp;C2&amp;B2&amp;E2</f>
        <v>All cancers, excl. non-melanoma skin cancer11997-20011</v>
      </c>
      <c r="B2" s="3" t="s">
        <v>114</v>
      </c>
      <c r="C2" s="3">
        <v>1</v>
      </c>
      <c r="D2" s="3" t="s">
        <v>119</v>
      </c>
      <c r="E2" s="3">
        <v>1</v>
      </c>
      <c r="F2" s="3">
        <v>53751</v>
      </c>
      <c r="G2" s="3">
        <v>226.17568562778899</v>
      </c>
      <c r="H2" s="3">
        <v>188.17554299831201</v>
      </c>
      <c r="I2" s="3">
        <v>186.584704929732</v>
      </c>
      <c r="J2" s="3">
        <v>189.766381066892</v>
      </c>
      <c r="K2" s="3">
        <v>1</v>
      </c>
      <c r="L2" s="3">
        <v>0</v>
      </c>
      <c r="M2" s="6" t="s">
        <v>100</v>
      </c>
      <c r="N2" s="6" t="s">
        <v>220</v>
      </c>
    </row>
    <row r="3" spans="1:14" x14ac:dyDescent="0.2">
      <c r="A3" s="5" t="str">
        <f t="shared" ref="A3:A55" si="0">D3&amp;C3&amp;B3&amp;E3</f>
        <v>All cancers, excl. non-melanoma skin cancer11997-20012</v>
      </c>
      <c r="B3" s="3" t="s">
        <v>114</v>
      </c>
      <c r="C3" s="3">
        <v>1</v>
      </c>
      <c r="D3" s="3" t="s">
        <v>119</v>
      </c>
      <c r="E3" s="3">
        <v>2</v>
      </c>
      <c r="F3" s="3">
        <v>63810</v>
      </c>
      <c r="G3" s="3">
        <v>268.48987886566402</v>
      </c>
      <c r="H3" s="3">
        <v>211.981200962424</v>
      </c>
      <c r="I3" s="3">
        <v>210.336416300824</v>
      </c>
      <c r="J3" s="3">
        <v>213.625985624024</v>
      </c>
      <c r="K3" s="3">
        <v>1.1265077150027201</v>
      </c>
      <c r="L3" s="3">
        <v>1475.0642425390399</v>
      </c>
      <c r="M3" s="6" t="s">
        <v>100</v>
      </c>
      <c r="N3" s="6" t="s">
        <v>220</v>
      </c>
    </row>
    <row r="4" spans="1:14" x14ac:dyDescent="0.2">
      <c r="A4" s="5" t="str">
        <f t="shared" si="0"/>
        <v>All cancers, excl. non-melanoma skin cancer11997-20013</v>
      </c>
      <c r="B4" s="3" t="s">
        <v>114</v>
      </c>
      <c r="C4" s="3">
        <v>1</v>
      </c>
      <c r="D4" s="3" t="s">
        <v>119</v>
      </c>
      <c r="E4" s="3">
        <v>3</v>
      </c>
      <c r="F4" s="3">
        <v>68081</v>
      </c>
      <c r="G4" s="3">
        <v>286.068696909415</v>
      </c>
      <c r="H4" s="3">
        <v>230.431135828419</v>
      </c>
      <c r="I4" s="3">
        <v>228.700186841945</v>
      </c>
      <c r="J4" s="3">
        <v>232.16208481489301</v>
      </c>
      <c r="K4" s="3">
        <v>1.2245541166339899</v>
      </c>
      <c r="L4" s="3">
        <v>2537.7246141494102</v>
      </c>
      <c r="M4" s="6" t="s">
        <v>100</v>
      </c>
      <c r="N4" s="6" t="s">
        <v>220</v>
      </c>
    </row>
    <row r="5" spans="1:14" x14ac:dyDescent="0.2">
      <c r="A5" s="5" t="str">
        <f t="shared" si="0"/>
        <v>All cancers, excl. non-melanoma skin cancer11997-20014</v>
      </c>
      <c r="B5" s="3" t="s">
        <v>114</v>
      </c>
      <c r="C5" s="3">
        <v>1</v>
      </c>
      <c r="D5" s="3" t="s">
        <v>119</v>
      </c>
      <c r="E5" s="3">
        <v>4</v>
      </c>
      <c r="F5" s="3">
        <v>70202</v>
      </c>
      <c r="G5" s="3">
        <v>293.75962694427102</v>
      </c>
      <c r="H5" s="3">
        <v>255.48373120024399</v>
      </c>
      <c r="I5" s="3">
        <v>253.59380616068199</v>
      </c>
      <c r="J5" s="3">
        <v>257.373656239806</v>
      </c>
      <c r="K5" s="3">
        <v>1.3576882900374301</v>
      </c>
      <c r="L5" s="3">
        <v>3712.2995840985</v>
      </c>
      <c r="M5" s="6" t="s">
        <v>100</v>
      </c>
      <c r="N5" s="6" t="s">
        <v>220</v>
      </c>
    </row>
    <row r="6" spans="1:14" x14ac:dyDescent="0.2">
      <c r="A6" s="5" t="str">
        <f t="shared" si="0"/>
        <v>All cancers, excl. non-melanoma skin cancer11997-20015</v>
      </c>
      <c r="B6" s="3" t="s">
        <v>114</v>
      </c>
      <c r="C6" s="3">
        <v>1</v>
      </c>
      <c r="D6" s="3" t="s">
        <v>119</v>
      </c>
      <c r="E6" s="3">
        <v>5</v>
      </c>
      <c r="F6" s="3">
        <v>71189</v>
      </c>
      <c r="G6" s="3">
        <v>292.19598774261902</v>
      </c>
      <c r="H6" s="3">
        <v>286.230406990316</v>
      </c>
      <c r="I6" s="3">
        <v>284.127764708977</v>
      </c>
      <c r="J6" s="3">
        <v>288.333049271655</v>
      </c>
      <c r="K6" s="3">
        <v>1.52108187084059</v>
      </c>
      <c r="L6" s="3">
        <v>4858.7944304169696</v>
      </c>
      <c r="M6" s="6" t="s">
        <v>100</v>
      </c>
      <c r="N6" s="6" t="s">
        <v>220</v>
      </c>
    </row>
    <row r="7" spans="1:14" x14ac:dyDescent="0.2">
      <c r="A7" s="5" t="str">
        <f t="shared" si="0"/>
        <v>All cancers, excl. non-melanoma skin cancer11997-20016</v>
      </c>
      <c r="B7" s="3" t="s">
        <v>114</v>
      </c>
      <c r="C7" s="3">
        <v>1</v>
      </c>
      <c r="D7" s="3" t="s">
        <v>119</v>
      </c>
      <c r="E7" s="3">
        <v>6</v>
      </c>
      <c r="F7" s="3">
        <v>327033</v>
      </c>
      <c r="G7" s="3">
        <v>273.45850314688897</v>
      </c>
      <c r="H7" s="3">
        <v>232.88180727300301</v>
      </c>
      <c r="I7" s="3">
        <v>232.083636455906</v>
      </c>
      <c r="J7" s="3">
        <v>233.67997809010001</v>
      </c>
      <c r="K7" s="3">
        <v>0</v>
      </c>
      <c r="L7" s="3">
        <v>12583.882871203921</v>
      </c>
      <c r="M7" s="6" t="s">
        <v>100</v>
      </c>
      <c r="N7" s="6" t="s">
        <v>220</v>
      </c>
    </row>
    <row r="8" spans="1:14" x14ac:dyDescent="0.2">
      <c r="A8" s="5" t="str">
        <f t="shared" si="0"/>
        <v>All cancers, excl. non-melanoma skin cancer12002-20061</v>
      </c>
      <c r="B8" s="3" t="s">
        <v>115</v>
      </c>
      <c r="C8" s="3">
        <v>1</v>
      </c>
      <c r="D8" s="3" t="s">
        <v>119</v>
      </c>
      <c r="E8" s="3">
        <v>1</v>
      </c>
      <c r="F8" s="3">
        <v>57491</v>
      </c>
      <c r="G8" s="3">
        <v>231.49211649975399</v>
      </c>
      <c r="H8" s="3">
        <v>180.76284080579299</v>
      </c>
      <c r="I8" s="3">
        <v>179.285212173677</v>
      </c>
      <c r="J8" s="3">
        <v>182.24046943790901</v>
      </c>
      <c r="K8" s="3">
        <v>1</v>
      </c>
      <c r="L8" s="3">
        <v>0</v>
      </c>
      <c r="M8" s="6" t="s">
        <v>100</v>
      </c>
      <c r="N8" s="6" t="s">
        <v>220</v>
      </c>
    </row>
    <row r="9" spans="1:14" x14ac:dyDescent="0.2">
      <c r="A9" s="5" t="str">
        <f t="shared" si="0"/>
        <v>All cancers, excl. non-melanoma skin cancer12002-20062</v>
      </c>
      <c r="B9" s="3" t="s">
        <v>115</v>
      </c>
      <c r="C9" s="3">
        <v>1</v>
      </c>
      <c r="D9" s="3" t="s">
        <v>119</v>
      </c>
      <c r="E9" s="3">
        <v>2</v>
      </c>
      <c r="F9" s="3">
        <v>66389</v>
      </c>
      <c r="G9" s="3">
        <v>270.01080018798098</v>
      </c>
      <c r="H9" s="3">
        <v>195.376697836402</v>
      </c>
      <c r="I9" s="3">
        <v>193.89048580437299</v>
      </c>
      <c r="J9" s="3">
        <v>196.86290986843099</v>
      </c>
      <c r="K9" s="3">
        <v>1.0808454711458699</v>
      </c>
      <c r="L9" s="3">
        <v>963.03517551820198</v>
      </c>
      <c r="M9" s="6" t="s">
        <v>100</v>
      </c>
      <c r="N9" s="6" t="s">
        <v>220</v>
      </c>
    </row>
    <row r="10" spans="1:14" x14ac:dyDescent="0.2">
      <c r="A10" s="5" t="str">
        <f t="shared" si="0"/>
        <v>All cancers, excl. non-melanoma skin cancer12002-20063</v>
      </c>
      <c r="B10" s="3" t="s">
        <v>115</v>
      </c>
      <c r="C10" s="3">
        <v>1</v>
      </c>
      <c r="D10" s="3" t="s">
        <v>119</v>
      </c>
      <c r="E10" s="3">
        <v>3</v>
      </c>
      <c r="F10" s="3">
        <v>69545</v>
      </c>
      <c r="G10" s="3">
        <v>283.90729595007599</v>
      </c>
      <c r="H10" s="3">
        <v>212.71335615529901</v>
      </c>
      <c r="I10" s="3">
        <v>211.13240709963401</v>
      </c>
      <c r="J10" s="3">
        <v>214.29430521096401</v>
      </c>
      <c r="K10" s="3">
        <v>1.1767537797430001</v>
      </c>
      <c r="L10" s="3">
        <v>1978.4854742001501</v>
      </c>
      <c r="M10" s="6" t="s">
        <v>100</v>
      </c>
      <c r="N10" s="6" t="s">
        <v>220</v>
      </c>
    </row>
    <row r="11" spans="1:14" x14ac:dyDescent="0.2">
      <c r="A11" s="5" t="str">
        <f t="shared" si="0"/>
        <v>All cancers, excl. non-melanoma skin cancer12002-20064</v>
      </c>
      <c r="B11" s="3" t="s">
        <v>115</v>
      </c>
      <c r="C11" s="3">
        <v>1</v>
      </c>
      <c r="D11" s="3" t="s">
        <v>119</v>
      </c>
      <c r="E11" s="3">
        <v>4</v>
      </c>
      <c r="F11" s="3">
        <v>69674</v>
      </c>
      <c r="G11" s="3">
        <v>284.56685321804503</v>
      </c>
      <c r="H11" s="3">
        <v>238.96531323935201</v>
      </c>
      <c r="I11" s="3">
        <v>237.19089674766599</v>
      </c>
      <c r="J11" s="3">
        <v>240.73972973103801</v>
      </c>
      <c r="K11" s="3">
        <v>1.3219825057744601</v>
      </c>
      <c r="L11" s="3">
        <v>3196.3732930739702</v>
      </c>
      <c r="M11" s="6" t="s">
        <v>100</v>
      </c>
      <c r="N11" s="6" t="s">
        <v>220</v>
      </c>
    </row>
    <row r="12" spans="1:14" x14ac:dyDescent="0.2">
      <c r="A12" s="5" t="str">
        <f t="shared" si="0"/>
        <v>All cancers, excl. non-melanoma skin cancer12002-20065</v>
      </c>
      <c r="B12" s="3" t="s">
        <v>115</v>
      </c>
      <c r="C12" s="3">
        <v>1</v>
      </c>
      <c r="D12" s="3" t="s">
        <v>119</v>
      </c>
      <c r="E12" s="3">
        <v>5</v>
      </c>
      <c r="F12" s="3">
        <v>66805</v>
      </c>
      <c r="G12" s="3">
        <v>272.22263537019802</v>
      </c>
      <c r="H12" s="3">
        <v>276.82488973375303</v>
      </c>
      <c r="I12" s="3">
        <v>274.72567569169001</v>
      </c>
      <c r="J12" s="3">
        <v>278.92410377581598</v>
      </c>
      <c r="K12" s="3">
        <v>1.5314258644074199</v>
      </c>
      <c r="L12" s="3">
        <v>4429.9340905382696</v>
      </c>
      <c r="M12" s="6" t="s">
        <v>100</v>
      </c>
      <c r="N12" s="6" t="s">
        <v>220</v>
      </c>
    </row>
    <row r="13" spans="1:14" x14ac:dyDescent="0.2">
      <c r="A13" s="5" t="str">
        <f t="shared" si="0"/>
        <v>All cancers, excl. non-melanoma skin cancer12002-20066</v>
      </c>
      <c r="B13" s="3" t="s">
        <v>115</v>
      </c>
      <c r="C13" s="3">
        <v>1</v>
      </c>
      <c r="D13" s="3" t="s">
        <v>119</v>
      </c>
      <c r="E13" s="3">
        <v>6</v>
      </c>
      <c r="F13" s="3">
        <v>329904</v>
      </c>
      <c r="G13" s="3">
        <v>268.339025646864</v>
      </c>
      <c r="H13" s="3">
        <v>217.25594293843801</v>
      </c>
      <c r="I13" s="3">
        <v>216.51457475155399</v>
      </c>
      <c r="J13" s="3">
        <v>217.997311125322</v>
      </c>
      <c r="K13" s="3">
        <v>0</v>
      </c>
      <c r="L13" s="3">
        <v>10567.828033330592</v>
      </c>
      <c r="M13" s="6" t="s">
        <v>100</v>
      </c>
      <c r="N13" s="6" t="s">
        <v>220</v>
      </c>
    </row>
    <row r="14" spans="1:14" x14ac:dyDescent="0.2">
      <c r="A14" s="5" t="str">
        <f t="shared" si="0"/>
        <v>All cancers, excl. non-melanoma skin cancer12007-20111</v>
      </c>
      <c r="B14" s="3" t="s">
        <v>116</v>
      </c>
      <c r="C14" s="3">
        <v>1</v>
      </c>
      <c r="D14" s="3" t="s">
        <v>119</v>
      </c>
      <c r="E14" s="3">
        <v>1</v>
      </c>
      <c r="F14" s="3">
        <v>60528</v>
      </c>
      <c r="G14" s="3">
        <v>235.82881293692199</v>
      </c>
      <c r="H14" s="3">
        <v>164.10746179972901</v>
      </c>
      <c r="I14" s="3">
        <v>162.80006855148599</v>
      </c>
      <c r="J14" s="3">
        <v>165.414855047972</v>
      </c>
      <c r="K14" s="3">
        <v>1</v>
      </c>
      <c r="L14" s="3">
        <v>0</v>
      </c>
      <c r="M14" s="6" t="s">
        <v>100</v>
      </c>
      <c r="N14" s="6" t="s">
        <v>220</v>
      </c>
    </row>
    <row r="15" spans="1:14" x14ac:dyDescent="0.2">
      <c r="A15" s="5" t="str">
        <f t="shared" si="0"/>
        <v>All cancers, excl. non-melanoma skin cancer12007-20112</v>
      </c>
      <c r="B15" s="3" t="s">
        <v>116</v>
      </c>
      <c r="C15" s="3">
        <v>1</v>
      </c>
      <c r="D15" s="3" t="s">
        <v>119</v>
      </c>
      <c r="E15" s="3">
        <v>2</v>
      </c>
      <c r="F15" s="3">
        <v>70062</v>
      </c>
      <c r="G15" s="3">
        <v>274.97349148318801</v>
      </c>
      <c r="H15" s="3">
        <v>181.42857540721101</v>
      </c>
      <c r="I15" s="3">
        <v>180.08512853507801</v>
      </c>
      <c r="J15" s="3">
        <v>182.77202227934399</v>
      </c>
      <c r="K15" s="3">
        <v>1.10554738594775</v>
      </c>
      <c r="L15" s="3">
        <v>1262.3112319470899</v>
      </c>
      <c r="M15" s="6" t="s">
        <v>100</v>
      </c>
      <c r="N15" s="6" t="s">
        <v>220</v>
      </c>
    </row>
    <row r="16" spans="1:14" x14ac:dyDescent="0.2">
      <c r="A16" s="5" t="str">
        <f t="shared" si="0"/>
        <v>All cancers, excl. non-melanoma skin cancer12007-20113</v>
      </c>
      <c r="B16" s="3" t="s">
        <v>116</v>
      </c>
      <c r="C16" s="3">
        <v>1</v>
      </c>
      <c r="D16" s="3" t="s">
        <v>119</v>
      </c>
      <c r="E16" s="3">
        <v>3</v>
      </c>
      <c r="F16" s="3">
        <v>71043</v>
      </c>
      <c r="G16" s="3">
        <v>278.97408784155499</v>
      </c>
      <c r="H16" s="3">
        <v>197.70094131926501</v>
      </c>
      <c r="I16" s="3">
        <v>196.247143000672</v>
      </c>
      <c r="J16" s="3">
        <v>199.154739637858</v>
      </c>
      <c r="K16" s="3">
        <v>1.2047041563566001</v>
      </c>
      <c r="L16" s="3">
        <v>2244.6058853198301</v>
      </c>
      <c r="M16" s="6" t="s">
        <v>100</v>
      </c>
      <c r="N16" s="6" t="s">
        <v>220</v>
      </c>
    </row>
    <row r="17" spans="1:14" x14ac:dyDescent="0.2">
      <c r="A17" s="5" t="str">
        <f t="shared" si="0"/>
        <v>All cancers, excl. non-melanoma skin cancer12007-20114</v>
      </c>
      <c r="B17" s="3" t="s">
        <v>116</v>
      </c>
      <c r="C17" s="3">
        <v>1</v>
      </c>
      <c r="D17" s="3" t="s">
        <v>119</v>
      </c>
      <c r="E17" s="3">
        <v>4</v>
      </c>
      <c r="F17" s="3">
        <v>69785</v>
      </c>
      <c r="G17" s="3">
        <v>273.974883038028</v>
      </c>
      <c r="H17" s="3">
        <v>224.74445510534099</v>
      </c>
      <c r="I17" s="3">
        <v>223.076962120296</v>
      </c>
      <c r="J17" s="3">
        <v>226.41194809038601</v>
      </c>
      <c r="K17" s="3">
        <v>1.3694956502319899</v>
      </c>
      <c r="L17" s="3">
        <v>3497.1399615812002</v>
      </c>
      <c r="M17" s="6" t="s">
        <v>100</v>
      </c>
      <c r="N17" s="6" t="s">
        <v>220</v>
      </c>
    </row>
    <row r="18" spans="1:14" x14ac:dyDescent="0.2">
      <c r="A18" s="5" t="str">
        <f t="shared" si="0"/>
        <v>All cancers, excl. non-melanoma skin cancer12007-20115</v>
      </c>
      <c r="B18" s="3" t="s">
        <v>116</v>
      </c>
      <c r="C18" s="3">
        <v>1</v>
      </c>
      <c r="D18" s="3" t="s">
        <v>119</v>
      </c>
      <c r="E18" s="3">
        <v>5</v>
      </c>
      <c r="F18" s="3">
        <v>66046</v>
      </c>
      <c r="G18" s="3">
        <v>260.13165861680102</v>
      </c>
      <c r="H18" s="3">
        <v>262.04970135447701</v>
      </c>
      <c r="I18" s="3">
        <v>260.05114462484602</v>
      </c>
      <c r="J18" s="3">
        <v>264.048258084108</v>
      </c>
      <c r="K18" s="3">
        <v>1.5968177100580201</v>
      </c>
      <c r="L18" s="3">
        <v>4696.2700291937499</v>
      </c>
      <c r="M18" s="6" t="s">
        <v>100</v>
      </c>
      <c r="N18" s="6" t="s">
        <v>220</v>
      </c>
    </row>
    <row r="19" spans="1:14" x14ac:dyDescent="0.2">
      <c r="A19" s="5" t="str">
        <f t="shared" si="0"/>
        <v>All cancers, excl. non-melanoma skin cancer12007-20116</v>
      </c>
      <c r="B19" s="3" t="s">
        <v>116</v>
      </c>
      <c r="C19" s="3">
        <v>1</v>
      </c>
      <c r="D19" s="3" t="s">
        <v>119</v>
      </c>
      <c r="E19" s="3">
        <v>6</v>
      </c>
      <c r="F19" s="3">
        <v>337464</v>
      </c>
      <c r="G19" s="3">
        <v>264.73538636567901</v>
      </c>
      <c r="H19" s="3">
        <v>201.48150070442099</v>
      </c>
      <c r="I19" s="3">
        <v>200.80170639721501</v>
      </c>
      <c r="J19" s="3">
        <v>202.161295011628</v>
      </c>
      <c r="K19" s="3">
        <v>0</v>
      </c>
      <c r="L19" s="3">
        <v>11700.327108041871</v>
      </c>
      <c r="M19" s="6" t="s">
        <v>100</v>
      </c>
      <c r="N19" s="6" t="s">
        <v>220</v>
      </c>
    </row>
    <row r="20" spans="1:14" x14ac:dyDescent="0.2">
      <c r="A20" s="5" t="str">
        <f t="shared" si="0"/>
        <v>All cancers, excl. non-melanoma skin cancer21997-20011</v>
      </c>
      <c r="B20" s="3" t="s">
        <v>114</v>
      </c>
      <c r="C20" s="3">
        <v>2</v>
      </c>
      <c r="D20" s="3" t="s">
        <v>119</v>
      </c>
      <c r="E20" s="3">
        <v>1</v>
      </c>
      <c r="F20" s="3">
        <v>49664</v>
      </c>
      <c r="G20" s="3">
        <v>201.29331277707499</v>
      </c>
      <c r="H20" s="3">
        <v>136.34567563087799</v>
      </c>
      <c r="I20" s="3">
        <v>135.14651712578799</v>
      </c>
      <c r="J20" s="3">
        <v>137.54483413596799</v>
      </c>
      <c r="K20" s="3">
        <v>1</v>
      </c>
      <c r="L20" s="3">
        <v>0</v>
      </c>
      <c r="M20" s="6" t="s">
        <v>100</v>
      </c>
      <c r="N20" s="6" t="s">
        <v>220</v>
      </c>
    </row>
    <row r="21" spans="1:14" x14ac:dyDescent="0.2">
      <c r="A21" s="5" t="str">
        <f t="shared" si="0"/>
        <v>All cancers, excl. non-melanoma skin cancer21997-20012</v>
      </c>
      <c r="B21" s="3" t="s">
        <v>114</v>
      </c>
      <c r="C21" s="3">
        <v>2</v>
      </c>
      <c r="D21" s="3" t="s">
        <v>119</v>
      </c>
      <c r="E21" s="3">
        <v>2</v>
      </c>
      <c r="F21" s="3">
        <v>59764</v>
      </c>
      <c r="G21" s="3">
        <v>239.46426741880799</v>
      </c>
      <c r="H21" s="3">
        <v>150.55520416499999</v>
      </c>
      <c r="I21" s="3">
        <v>149.348135391612</v>
      </c>
      <c r="J21" s="3">
        <v>151.76227293838801</v>
      </c>
      <c r="K21" s="3">
        <v>1.1042169358754801</v>
      </c>
      <c r="L21" s="3">
        <v>1388.72916202481</v>
      </c>
      <c r="M21" s="6" t="s">
        <v>100</v>
      </c>
      <c r="N21" s="6" t="s">
        <v>220</v>
      </c>
    </row>
    <row r="22" spans="1:14" x14ac:dyDescent="0.2">
      <c r="A22" s="5" t="str">
        <f t="shared" si="0"/>
        <v>All cancers, excl. non-melanoma skin cancer21997-20013</v>
      </c>
      <c r="B22" s="3" t="s">
        <v>114</v>
      </c>
      <c r="C22" s="3">
        <v>2</v>
      </c>
      <c r="D22" s="3" t="s">
        <v>119</v>
      </c>
      <c r="E22" s="3">
        <v>3</v>
      </c>
      <c r="F22" s="3">
        <v>64534</v>
      </c>
      <c r="G22" s="3">
        <v>257.34215093280301</v>
      </c>
      <c r="H22" s="3">
        <v>162.066406524081</v>
      </c>
      <c r="I22" s="3">
        <v>160.81598977694799</v>
      </c>
      <c r="J22" s="3">
        <v>163.31682327121499</v>
      </c>
      <c r="K22" s="3">
        <v>1.1886435398423201</v>
      </c>
      <c r="L22" s="3">
        <v>2343.3052742309601</v>
      </c>
      <c r="M22" s="6" t="s">
        <v>100</v>
      </c>
      <c r="N22" s="6" t="s">
        <v>220</v>
      </c>
    </row>
    <row r="23" spans="1:14" x14ac:dyDescent="0.2">
      <c r="A23" s="5" t="str">
        <f t="shared" si="0"/>
        <v>All cancers, excl. non-melanoma skin cancer21997-20014</v>
      </c>
      <c r="B23" s="3" t="s">
        <v>114</v>
      </c>
      <c r="C23" s="3">
        <v>2</v>
      </c>
      <c r="D23" s="3" t="s">
        <v>119</v>
      </c>
      <c r="E23" s="3">
        <v>4</v>
      </c>
      <c r="F23" s="3">
        <v>65741</v>
      </c>
      <c r="G23" s="3">
        <v>260.40041004320699</v>
      </c>
      <c r="H23" s="3">
        <v>174.33909635107</v>
      </c>
      <c r="I23" s="3">
        <v>173.006395395948</v>
      </c>
      <c r="J23" s="3">
        <v>175.67179730619199</v>
      </c>
      <c r="K23" s="3">
        <v>1.2786551208492201</v>
      </c>
      <c r="L23" s="3">
        <v>3102.8640800129901</v>
      </c>
      <c r="M23" s="6" t="s">
        <v>100</v>
      </c>
      <c r="N23" s="6" t="s">
        <v>220</v>
      </c>
    </row>
    <row r="24" spans="1:14" x14ac:dyDescent="0.2">
      <c r="A24" s="5" t="str">
        <f t="shared" si="0"/>
        <v>All cancers, excl. non-melanoma skin cancer21997-20015</v>
      </c>
      <c r="B24" s="3" t="s">
        <v>114</v>
      </c>
      <c r="C24" s="3">
        <v>2</v>
      </c>
      <c r="D24" s="3" t="s">
        <v>119</v>
      </c>
      <c r="E24" s="3">
        <v>5</v>
      </c>
      <c r="F24" s="3">
        <v>63184</v>
      </c>
      <c r="G24" s="3">
        <v>246.61322495424201</v>
      </c>
      <c r="H24" s="3">
        <v>189.78891900235101</v>
      </c>
      <c r="I24" s="3">
        <v>188.30904968697601</v>
      </c>
      <c r="J24" s="3">
        <v>191.26878831772601</v>
      </c>
      <c r="K24" s="3">
        <v>1.39196874506058</v>
      </c>
      <c r="L24" s="3">
        <v>3566.2150157701599</v>
      </c>
      <c r="M24" s="6" t="s">
        <v>100</v>
      </c>
      <c r="N24" s="6" t="s">
        <v>220</v>
      </c>
    </row>
    <row r="25" spans="1:14" x14ac:dyDescent="0.2">
      <c r="A25" s="5" t="str">
        <f t="shared" si="0"/>
        <v>All cancers, excl. non-melanoma skin cancer21997-20016</v>
      </c>
      <c r="B25" s="3" t="s">
        <v>114</v>
      </c>
      <c r="C25" s="3">
        <v>2</v>
      </c>
      <c r="D25" s="3" t="s">
        <v>119</v>
      </c>
      <c r="E25" s="3">
        <v>6</v>
      </c>
      <c r="F25" s="3">
        <v>302887</v>
      </c>
      <c r="G25" s="3">
        <v>241.20246716835899</v>
      </c>
      <c r="H25" s="3">
        <v>162.096747064189</v>
      </c>
      <c r="I25" s="3">
        <v>161.51946235526901</v>
      </c>
      <c r="J25" s="3">
        <v>162.67403177310899</v>
      </c>
      <c r="K25" s="3">
        <v>0</v>
      </c>
      <c r="L25" s="3">
        <v>10401.11353203892</v>
      </c>
      <c r="M25" s="6" t="s">
        <v>100</v>
      </c>
      <c r="N25" s="6" t="s">
        <v>220</v>
      </c>
    </row>
    <row r="26" spans="1:14" x14ac:dyDescent="0.2">
      <c r="A26" s="5" t="str">
        <f t="shared" si="0"/>
        <v>All cancers, excl. non-melanoma skin cancer22002-20061</v>
      </c>
      <c r="B26" s="3" t="s">
        <v>115</v>
      </c>
      <c r="C26" s="3">
        <v>2</v>
      </c>
      <c r="D26" s="3" t="s">
        <v>119</v>
      </c>
      <c r="E26" s="3">
        <v>1</v>
      </c>
      <c r="F26" s="3">
        <v>51059</v>
      </c>
      <c r="G26" s="3">
        <v>201.936149196798</v>
      </c>
      <c r="H26" s="3">
        <v>132.28140676584599</v>
      </c>
      <c r="I26" s="3">
        <v>131.133996519551</v>
      </c>
      <c r="J26" s="3">
        <v>133.428817012141</v>
      </c>
      <c r="K26" s="3">
        <v>1</v>
      </c>
      <c r="L26" s="3">
        <v>0</v>
      </c>
      <c r="M26" s="6" t="s">
        <v>100</v>
      </c>
      <c r="N26" s="6" t="s">
        <v>220</v>
      </c>
    </row>
    <row r="27" spans="1:14" x14ac:dyDescent="0.2">
      <c r="A27" s="5" t="str">
        <f t="shared" si="0"/>
        <v>All cancers, excl. non-melanoma skin cancer22002-20062</v>
      </c>
      <c r="B27" s="3" t="s">
        <v>115</v>
      </c>
      <c r="C27" s="3">
        <v>2</v>
      </c>
      <c r="D27" s="3" t="s">
        <v>119</v>
      </c>
      <c r="E27" s="3">
        <v>2</v>
      </c>
      <c r="F27" s="3">
        <v>60935</v>
      </c>
      <c r="G27" s="3">
        <v>238.81263619247301</v>
      </c>
      <c r="H27" s="3">
        <v>141.56513197757499</v>
      </c>
      <c r="I27" s="3">
        <v>140.441099236122</v>
      </c>
      <c r="J27" s="3">
        <v>142.68916471902801</v>
      </c>
      <c r="K27" s="3">
        <v>1.0701816335243699</v>
      </c>
      <c r="L27" s="3">
        <v>729.51182004920395</v>
      </c>
      <c r="M27" s="6" t="s">
        <v>100</v>
      </c>
      <c r="N27" s="6" t="s">
        <v>220</v>
      </c>
    </row>
    <row r="28" spans="1:14" x14ac:dyDescent="0.2">
      <c r="A28" s="5" t="str">
        <f t="shared" si="0"/>
        <v>All cancers, excl. non-melanoma skin cancer22002-20063</v>
      </c>
      <c r="B28" s="3" t="s">
        <v>115</v>
      </c>
      <c r="C28" s="3">
        <v>2</v>
      </c>
      <c r="D28" s="3" t="s">
        <v>119</v>
      </c>
      <c r="E28" s="3">
        <v>3</v>
      </c>
      <c r="F28" s="3">
        <v>64901</v>
      </c>
      <c r="G28" s="3">
        <v>253.19874031471201</v>
      </c>
      <c r="H28" s="3">
        <v>150.51551279574301</v>
      </c>
      <c r="I28" s="3">
        <v>149.35750458250999</v>
      </c>
      <c r="J28" s="3">
        <v>151.673521008976</v>
      </c>
      <c r="K28" s="3">
        <v>1.1378433029682899</v>
      </c>
      <c r="L28" s="3">
        <v>1370.6441092447201</v>
      </c>
      <c r="M28" s="6" t="s">
        <v>100</v>
      </c>
      <c r="N28" s="6" t="s">
        <v>220</v>
      </c>
    </row>
    <row r="29" spans="1:14" x14ac:dyDescent="0.2">
      <c r="A29" s="5" t="str">
        <f t="shared" si="0"/>
        <v>All cancers, excl. non-melanoma skin cancer22002-20064</v>
      </c>
      <c r="B29" s="3" t="s">
        <v>115</v>
      </c>
      <c r="C29" s="3">
        <v>2</v>
      </c>
      <c r="D29" s="3" t="s">
        <v>119</v>
      </c>
      <c r="E29" s="3">
        <v>4</v>
      </c>
      <c r="F29" s="3">
        <v>65998</v>
      </c>
      <c r="G29" s="3">
        <v>256.55373748898199</v>
      </c>
      <c r="H29" s="3">
        <v>166.672733808538</v>
      </c>
      <c r="I29" s="3">
        <v>165.401119978069</v>
      </c>
      <c r="J29" s="3">
        <v>167.94434763900699</v>
      </c>
      <c r="K29" s="3">
        <v>1.25998609996315</v>
      </c>
      <c r="L29" s="3">
        <v>2363.2766889259801</v>
      </c>
      <c r="M29" s="6" t="s">
        <v>100</v>
      </c>
      <c r="N29" s="6" t="s">
        <v>220</v>
      </c>
    </row>
    <row r="30" spans="1:14" x14ac:dyDescent="0.2">
      <c r="A30" s="5" t="str">
        <f t="shared" si="0"/>
        <v>All cancers, excl. non-melanoma skin cancer22002-20065</v>
      </c>
      <c r="B30" s="3" t="s">
        <v>115</v>
      </c>
      <c r="C30" s="3">
        <v>2</v>
      </c>
      <c r="D30" s="3" t="s">
        <v>119</v>
      </c>
      <c r="E30" s="3">
        <v>5</v>
      </c>
      <c r="F30" s="3">
        <v>59856</v>
      </c>
      <c r="G30" s="3">
        <v>232.437875117998</v>
      </c>
      <c r="H30" s="3">
        <v>186.88669008955401</v>
      </c>
      <c r="I30" s="3">
        <v>185.38948740095199</v>
      </c>
      <c r="J30" s="3">
        <v>188.383892778156</v>
      </c>
      <c r="K30" s="3">
        <v>1.41279636087001</v>
      </c>
      <c r="L30" s="3">
        <v>3092.6996644067599</v>
      </c>
      <c r="M30" s="6" t="s">
        <v>100</v>
      </c>
      <c r="N30" s="6" t="s">
        <v>220</v>
      </c>
    </row>
    <row r="31" spans="1:14" x14ac:dyDescent="0.2">
      <c r="A31" s="5" t="str">
        <f t="shared" si="0"/>
        <v>All cancers, excl. non-melanoma skin cancer22002-20066</v>
      </c>
      <c r="B31" s="3" t="s">
        <v>115</v>
      </c>
      <c r="C31" s="3">
        <v>2</v>
      </c>
      <c r="D31" s="3" t="s">
        <v>119</v>
      </c>
      <c r="E31" s="3">
        <v>6</v>
      </c>
      <c r="F31" s="3">
        <v>302749</v>
      </c>
      <c r="G31" s="3">
        <v>236.69055861501801</v>
      </c>
      <c r="H31" s="3">
        <v>153.93129851507501</v>
      </c>
      <c r="I31" s="3">
        <v>153.382968971889</v>
      </c>
      <c r="J31" s="3">
        <v>154.479628058261</v>
      </c>
      <c r="K31" s="3">
        <v>0</v>
      </c>
      <c r="L31" s="3">
        <v>7556.1322826266642</v>
      </c>
      <c r="M31" s="6" t="s">
        <v>100</v>
      </c>
      <c r="N31" s="6" t="s">
        <v>220</v>
      </c>
    </row>
    <row r="32" spans="1:14" x14ac:dyDescent="0.2">
      <c r="A32" s="5" t="str">
        <f t="shared" si="0"/>
        <v>All cancers, excl. non-melanoma skin cancer22007-20111</v>
      </c>
      <c r="B32" s="3" t="s">
        <v>116</v>
      </c>
      <c r="C32" s="3">
        <v>2</v>
      </c>
      <c r="D32" s="3" t="s">
        <v>119</v>
      </c>
      <c r="E32" s="3">
        <v>1</v>
      </c>
      <c r="F32" s="3">
        <v>53347</v>
      </c>
      <c r="G32" s="3">
        <v>204.98094434556199</v>
      </c>
      <c r="H32" s="3">
        <v>123.70255043902699</v>
      </c>
      <c r="I32" s="3">
        <v>122.652815326031</v>
      </c>
      <c r="J32" s="3">
        <v>124.752285552023</v>
      </c>
      <c r="K32" s="3">
        <v>1</v>
      </c>
      <c r="L32" s="3">
        <v>0</v>
      </c>
      <c r="M32" s="6" t="s">
        <v>100</v>
      </c>
      <c r="N32" s="6" t="s">
        <v>220</v>
      </c>
    </row>
    <row r="33" spans="1:14" x14ac:dyDescent="0.2">
      <c r="A33" s="5" t="str">
        <f t="shared" si="0"/>
        <v>All cancers, excl. non-melanoma skin cancer22007-20112</v>
      </c>
      <c r="B33" s="3" t="s">
        <v>116</v>
      </c>
      <c r="C33" s="3">
        <v>2</v>
      </c>
      <c r="D33" s="3" t="s">
        <v>119</v>
      </c>
      <c r="E33" s="3">
        <v>2</v>
      </c>
      <c r="F33" s="3">
        <v>63247</v>
      </c>
      <c r="G33" s="3">
        <v>240.76633487682301</v>
      </c>
      <c r="H33" s="3">
        <v>134.26314497779501</v>
      </c>
      <c r="I33" s="3">
        <v>133.21675656454599</v>
      </c>
      <c r="J33" s="3">
        <v>135.309533391044</v>
      </c>
      <c r="K33" s="3">
        <v>1.08537087150821</v>
      </c>
      <c r="L33" s="3">
        <v>907.28847091545595</v>
      </c>
      <c r="M33" s="6" t="s">
        <v>100</v>
      </c>
      <c r="N33" s="6" t="s">
        <v>220</v>
      </c>
    </row>
    <row r="34" spans="1:14" x14ac:dyDescent="0.2">
      <c r="A34" s="5" t="str">
        <f t="shared" si="0"/>
        <v>All cancers, excl. non-melanoma skin cancer22007-20113</v>
      </c>
      <c r="B34" s="3" t="s">
        <v>116</v>
      </c>
      <c r="C34" s="3">
        <v>2</v>
      </c>
      <c r="D34" s="3" t="s">
        <v>119</v>
      </c>
      <c r="E34" s="3">
        <v>3</v>
      </c>
      <c r="F34" s="3">
        <v>65532</v>
      </c>
      <c r="G34" s="3">
        <v>248.79585607517399</v>
      </c>
      <c r="H34" s="3">
        <v>143.69779518003699</v>
      </c>
      <c r="I34" s="3">
        <v>142.597575359133</v>
      </c>
      <c r="J34" s="3">
        <v>144.79801500094101</v>
      </c>
      <c r="K34" s="3">
        <v>1.1616397129246401</v>
      </c>
      <c r="L34" s="3">
        <v>1628.6196957408099</v>
      </c>
      <c r="M34" s="6" t="s">
        <v>100</v>
      </c>
      <c r="N34" s="6" t="s">
        <v>220</v>
      </c>
    </row>
    <row r="35" spans="1:14" x14ac:dyDescent="0.2">
      <c r="A35" s="5" t="str">
        <f t="shared" si="0"/>
        <v>All cancers, excl. non-melanoma skin cancer22007-20114</v>
      </c>
      <c r="B35" s="3" t="s">
        <v>116</v>
      </c>
      <c r="C35" s="3">
        <v>2</v>
      </c>
      <c r="D35" s="3" t="s">
        <v>119</v>
      </c>
      <c r="E35" s="3">
        <v>4</v>
      </c>
      <c r="F35" s="3">
        <v>64603</v>
      </c>
      <c r="G35" s="3">
        <v>244.93468452645399</v>
      </c>
      <c r="H35" s="3">
        <v>159.304076466331</v>
      </c>
      <c r="I35" s="3">
        <v>158.07562891901401</v>
      </c>
      <c r="J35" s="3">
        <v>160.53252401364799</v>
      </c>
      <c r="K35" s="3">
        <v>1.2877994503828201</v>
      </c>
      <c r="L35" s="3">
        <v>2482.0974497073298</v>
      </c>
      <c r="M35" s="6" t="s">
        <v>100</v>
      </c>
      <c r="N35" s="6" t="s">
        <v>220</v>
      </c>
    </row>
    <row r="36" spans="1:14" x14ac:dyDescent="0.2">
      <c r="A36" s="5" t="str">
        <f t="shared" si="0"/>
        <v>All cancers, excl. non-melanoma skin cancer22007-20115</v>
      </c>
      <c r="B36" s="3" t="s">
        <v>116</v>
      </c>
      <c r="C36" s="3">
        <v>2</v>
      </c>
      <c r="D36" s="3" t="s">
        <v>119</v>
      </c>
      <c r="E36" s="3">
        <v>5</v>
      </c>
      <c r="F36" s="3">
        <v>59251</v>
      </c>
      <c r="G36" s="3">
        <v>224.71810395583699</v>
      </c>
      <c r="H36" s="3">
        <v>182.66874064831401</v>
      </c>
      <c r="I36" s="3">
        <v>181.197876833799</v>
      </c>
      <c r="J36" s="3">
        <v>184.139604462829</v>
      </c>
      <c r="K36" s="3">
        <v>1.4766772390707601</v>
      </c>
      <c r="L36" s="3">
        <v>3387.1215964911398</v>
      </c>
      <c r="M36" s="6" t="s">
        <v>100</v>
      </c>
      <c r="N36" s="6" t="s">
        <v>220</v>
      </c>
    </row>
    <row r="37" spans="1:14" x14ac:dyDescent="0.2">
      <c r="A37" s="5" t="str">
        <f t="shared" si="0"/>
        <v>All cancers, excl. non-melanoma skin cancer22007-20116</v>
      </c>
      <c r="B37" s="3" t="s">
        <v>116</v>
      </c>
      <c r="C37" s="3">
        <v>2</v>
      </c>
      <c r="D37" s="3" t="s">
        <v>119</v>
      </c>
      <c r="E37" s="3">
        <v>6</v>
      </c>
      <c r="F37" s="3">
        <v>305980</v>
      </c>
      <c r="G37" s="3">
        <v>232.90320505348299</v>
      </c>
      <c r="H37" s="3">
        <v>146.432226931542</v>
      </c>
      <c r="I37" s="3">
        <v>145.91337167809201</v>
      </c>
      <c r="J37" s="3">
        <v>146.951082184992</v>
      </c>
      <c r="K37" s="3">
        <v>0</v>
      </c>
      <c r="L37" s="3">
        <v>8405.1272128547353</v>
      </c>
      <c r="M37" s="6" t="s">
        <v>100</v>
      </c>
      <c r="N37" s="6" t="s">
        <v>220</v>
      </c>
    </row>
    <row r="38" spans="1:14" x14ac:dyDescent="0.2">
      <c r="A38" s="5" t="str">
        <f t="shared" si="0"/>
        <v>All cancers, excl. non-melanoma skin cancer31997-20011</v>
      </c>
      <c r="B38" s="3" t="s">
        <v>114</v>
      </c>
      <c r="C38" s="3">
        <v>3</v>
      </c>
      <c r="D38" s="3" t="s">
        <v>119</v>
      </c>
      <c r="E38" s="3">
        <v>1</v>
      </c>
      <c r="F38" s="3">
        <v>103415</v>
      </c>
      <c r="G38" s="3">
        <v>213.50145944448801</v>
      </c>
      <c r="H38" s="3">
        <v>156.469251785111</v>
      </c>
      <c r="I38" s="3">
        <v>155.51559235180099</v>
      </c>
      <c r="J38" s="3">
        <v>157.42291121842101</v>
      </c>
      <c r="K38" s="3">
        <v>1</v>
      </c>
      <c r="L38" s="3">
        <v>0</v>
      </c>
      <c r="M38" s="6" t="s">
        <v>100</v>
      </c>
      <c r="N38" s="6" t="s">
        <v>220</v>
      </c>
    </row>
    <row r="39" spans="1:14" x14ac:dyDescent="0.2">
      <c r="A39" s="5" t="str">
        <f t="shared" si="0"/>
        <v>All cancers, excl. non-melanoma skin cancer31997-20012</v>
      </c>
      <c r="B39" s="3" t="s">
        <v>114</v>
      </c>
      <c r="C39" s="3">
        <v>3</v>
      </c>
      <c r="D39" s="3" t="s">
        <v>119</v>
      </c>
      <c r="E39" s="3">
        <v>2</v>
      </c>
      <c r="F39" s="3">
        <v>123574</v>
      </c>
      <c r="G39" s="3">
        <v>253.62228713801201</v>
      </c>
      <c r="H39" s="3">
        <v>174.752952898312</v>
      </c>
      <c r="I39" s="3">
        <v>173.77859829344101</v>
      </c>
      <c r="J39" s="3">
        <v>175.727307503183</v>
      </c>
      <c r="K39" s="3">
        <v>1.11685171945675</v>
      </c>
      <c r="L39" s="3">
        <v>2822.4796777470501</v>
      </c>
      <c r="M39" s="6" t="s">
        <v>100</v>
      </c>
      <c r="N39" s="6" t="s">
        <v>220</v>
      </c>
    </row>
    <row r="40" spans="1:14" x14ac:dyDescent="0.2">
      <c r="A40" s="5" t="str">
        <f t="shared" si="0"/>
        <v>All cancers, excl. non-melanoma skin cancer31997-20013</v>
      </c>
      <c r="B40" s="3" t="s">
        <v>114</v>
      </c>
      <c r="C40" s="3">
        <v>3</v>
      </c>
      <c r="D40" s="3" t="s">
        <v>119</v>
      </c>
      <c r="E40" s="3">
        <v>3</v>
      </c>
      <c r="F40" s="3">
        <v>132615</v>
      </c>
      <c r="G40" s="3">
        <v>271.329769985643</v>
      </c>
      <c r="H40" s="3">
        <v>188.859536714169</v>
      </c>
      <c r="I40" s="3">
        <v>187.84305711545599</v>
      </c>
      <c r="J40" s="3">
        <v>189.876016312882</v>
      </c>
      <c r="K40" s="3">
        <v>1.2070073484696</v>
      </c>
      <c r="L40" s="3">
        <v>4782.9275833910297</v>
      </c>
      <c r="M40" s="6" t="s">
        <v>100</v>
      </c>
      <c r="N40" s="6" t="s">
        <v>220</v>
      </c>
    </row>
    <row r="41" spans="1:14" x14ac:dyDescent="0.2">
      <c r="A41" s="5" t="str">
        <f t="shared" si="0"/>
        <v>All cancers, excl. non-melanoma skin cancer31997-20014</v>
      </c>
      <c r="B41" s="3" t="s">
        <v>114</v>
      </c>
      <c r="C41" s="3">
        <v>3</v>
      </c>
      <c r="D41" s="3" t="s">
        <v>119</v>
      </c>
      <c r="E41" s="3">
        <v>4</v>
      </c>
      <c r="F41" s="3">
        <v>135943</v>
      </c>
      <c r="G41" s="3">
        <v>276.62238377954998</v>
      </c>
      <c r="H41" s="3">
        <v>206.401828090175</v>
      </c>
      <c r="I41" s="3">
        <v>205.30461448026099</v>
      </c>
      <c r="J41" s="3">
        <v>207.49904170008901</v>
      </c>
      <c r="K41" s="3">
        <v>1.3191206945479601</v>
      </c>
      <c r="L41" s="3">
        <v>6661.1921664883203</v>
      </c>
      <c r="M41" s="6" t="s">
        <v>100</v>
      </c>
      <c r="N41" s="6" t="s">
        <v>220</v>
      </c>
    </row>
    <row r="42" spans="1:14" x14ac:dyDescent="0.2">
      <c r="A42" s="5" t="str">
        <f t="shared" si="0"/>
        <v>All cancers, excl. non-melanoma skin cancer31997-20015</v>
      </c>
      <c r="B42" s="3" t="s">
        <v>114</v>
      </c>
      <c r="C42" s="3">
        <v>3</v>
      </c>
      <c r="D42" s="3" t="s">
        <v>119</v>
      </c>
      <c r="E42" s="3">
        <v>5</v>
      </c>
      <c r="F42" s="3">
        <v>134373</v>
      </c>
      <c r="G42" s="3">
        <v>268.83133781987698</v>
      </c>
      <c r="H42" s="3">
        <v>229.36030589030599</v>
      </c>
      <c r="I42" s="3">
        <v>228.133944910184</v>
      </c>
      <c r="J42" s="3">
        <v>230.58666687042799</v>
      </c>
      <c r="K42" s="3">
        <v>1.4658490615478901</v>
      </c>
      <c r="L42" s="3">
        <v>8281.9489004430998</v>
      </c>
      <c r="M42" s="6" t="s">
        <v>100</v>
      </c>
      <c r="N42" s="6" t="s">
        <v>220</v>
      </c>
    </row>
    <row r="43" spans="1:14" x14ac:dyDescent="0.2">
      <c r="A43" s="5" t="str">
        <f t="shared" si="0"/>
        <v>All cancers, excl. non-melanoma skin cancer31997-20016</v>
      </c>
      <c r="B43" s="3" t="s">
        <v>114</v>
      </c>
      <c r="C43" s="3">
        <v>3</v>
      </c>
      <c r="D43" s="3" t="s">
        <v>119</v>
      </c>
      <c r="E43" s="3">
        <v>6</v>
      </c>
      <c r="F43" s="3">
        <v>629920</v>
      </c>
      <c r="G43" s="3">
        <v>256.93694363512299</v>
      </c>
      <c r="H43" s="3">
        <v>190.23274185630501</v>
      </c>
      <c r="I43" s="3">
        <v>189.76295740334501</v>
      </c>
      <c r="J43" s="3">
        <v>190.70252630926501</v>
      </c>
      <c r="K43" s="3">
        <v>0</v>
      </c>
      <c r="L43" s="3">
        <v>22548.548328069497</v>
      </c>
      <c r="M43" s="6" t="s">
        <v>100</v>
      </c>
      <c r="N43" s="6" t="s">
        <v>220</v>
      </c>
    </row>
    <row r="44" spans="1:14" x14ac:dyDescent="0.2">
      <c r="A44" s="5" t="str">
        <f t="shared" si="0"/>
        <v>All cancers, excl. non-melanoma skin cancer32002-20061</v>
      </c>
      <c r="B44" s="3" t="s">
        <v>115</v>
      </c>
      <c r="C44" s="3">
        <v>3</v>
      </c>
      <c r="D44" s="3" t="s">
        <v>119</v>
      </c>
      <c r="E44" s="3">
        <v>1</v>
      </c>
      <c r="F44" s="3">
        <v>108550</v>
      </c>
      <c r="G44" s="3">
        <v>216.581521164853</v>
      </c>
      <c r="H44" s="3">
        <v>152.50696434352</v>
      </c>
      <c r="I44" s="3">
        <v>151.599706285916</v>
      </c>
      <c r="J44" s="3">
        <v>153.41422240112399</v>
      </c>
      <c r="K44" s="3">
        <v>1</v>
      </c>
      <c r="L44" s="3">
        <v>0</v>
      </c>
      <c r="M44" s="6" t="s">
        <v>100</v>
      </c>
      <c r="N44" s="6" t="s">
        <v>220</v>
      </c>
    </row>
    <row r="45" spans="1:14" x14ac:dyDescent="0.2">
      <c r="A45" s="5" t="str">
        <f t="shared" si="0"/>
        <v>All cancers, excl. non-melanoma skin cancer32002-20062</v>
      </c>
      <c r="B45" s="3" t="s">
        <v>115</v>
      </c>
      <c r="C45" s="3">
        <v>3</v>
      </c>
      <c r="D45" s="3" t="s">
        <v>119</v>
      </c>
      <c r="E45" s="3">
        <v>2</v>
      </c>
      <c r="F45" s="3">
        <v>127324</v>
      </c>
      <c r="G45" s="3">
        <v>254.12270803268001</v>
      </c>
      <c r="H45" s="3">
        <v>163.42826193125501</v>
      </c>
      <c r="I45" s="3">
        <v>162.53056839856299</v>
      </c>
      <c r="J45" s="3">
        <v>164.325955463947</v>
      </c>
      <c r="K45" s="3">
        <v>1.0716117957940301</v>
      </c>
      <c r="L45" s="3">
        <v>1554.33050673256</v>
      </c>
      <c r="M45" s="6" t="s">
        <v>100</v>
      </c>
      <c r="N45" s="6" t="s">
        <v>220</v>
      </c>
    </row>
    <row r="46" spans="1:14" x14ac:dyDescent="0.2">
      <c r="A46" s="5" t="str">
        <f t="shared" si="0"/>
        <v>All cancers, excl. non-melanoma skin cancer32002-20063</v>
      </c>
      <c r="B46" s="3" t="s">
        <v>115</v>
      </c>
      <c r="C46" s="3">
        <v>3</v>
      </c>
      <c r="D46" s="3" t="s">
        <v>119</v>
      </c>
      <c r="E46" s="3">
        <v>3</v>
      </c>
      <c r="F46" s="3">
        <v>134446</v>
      </c>
      <c r="G46" s="3">
        <v>268.20482704852202</v>
      </c>
      <c r="H46" s="3">
        <v>175.62290142861301</v>
      </c>
      <c r="I46" s="3">
        <v>174.684122622822</v>
      </c>
      <c r="J46" s="3">
        <v>176.56168023440401</v>
      </c>
      <c r="K46" s="3">
        <v>1.1515729933029399</v>
      </c>
      <c r="L46" s="3">
        <v>3082.4948730003398</v>
      </c>
      <c r="M46" s="6" t="s">
        <v>100</v>
      </c>
      <c r="N46" s="6" t="s">
        <v>220</v>
      </c>
    </row>
    <row r="47" spans="1:14" x14ac:dyDescent="0.2">
      <c r="A47" s="5" t="str">
        <f t="shared" si="0"/>
        <v>All cancers, excl. non-melanoma skin cancer32002-20064</v>
      </c>
      <c r="B47" s="3" t="s">
        <v>115</v>
      </c>
      <c r="C47" s="3">
        <v>3</v>
      </c>
      <c r="D47" s="3" t="s">
        <v>119</v>
      </c>
      <c r="E47" s="3">
        <v>4</v>
      </c>
      <c r="F47" s="3">
        <v>135672</v>
      </c>
      <c r="G47" s="3">
        <v>270.21421275931601</v>
      </c>
      <c r="H47" s="3">
        <v>195.70465095680001</v>
      </c>
      <c r="I47" s="3">
        <v>194.66326407018099</v>
      </c>
      <c r="J47" s="3">
        <v>196.746037843419</v>
      </c>
      <c r="K47" s="3">
        <v>1.2832505833371499</v>
      </c>
      <c r="L47" s="3">
        <v>5213.5468743968604</v>
      </c>
      <c r="M47" s="6" t="s">
        <v>100</v>
      </c>
      <c r="N47" s="6" t="s">
        <v>220</v>
      </c>
    </row>
    <row r="48" spans="1:14" x14ac:dyDescent="0.2">
      <c r="A48" s="5" t="str">
        <f t="shared" si="0"/>
        <v>All cancers, excl. non-melanoma skin cancer32002-20065</v>
      </c>
      <c r="B48" s="3" t="s">
        <v>115</v>
      </c>
      <c r="C48" s="3">
        <v>3</v>
      </c>
      <c r="D48" s="3" t="s">
        <v>119</v>
      </c>
      <c r="E48" s="3">
        <v>5</v>
      </c>
      <c r="F48" s="3">
        <v>126661</v>
      </c>
      <c r="G48" s="3">
        <v>251.85132927378501</v>
      </c>
      <c r="H48" s="3">
        <v>224.20179492854601</v>
      </c>
      <c r="I48" s="3">
        <v>222.96706009520801</v>
      </c>
      <c r="J48" s="3">
        <v>225.436529761884</v>
      </c>
      <c r="K48" s="3">
        <v>1.4701085677866801</v>
      </c>
      <c r="L48" s="3">
        <v>7261.5645836458398</v>
      </c>
      <c r="M48" s="6" t="s">
        <v>100</v>
      </c>
      <c r="N48" s="6" t="s">
        <v>220</v>
      </c>
    </row>
    <row r="49" spans="1:14" x14ac:dyDescent="0.2">
      <c r="A49" s="5" t="str">
        <f t="shared" si="0"/>
        <v>All cancers, excl. non-melanoma skin cancer32002-20066</v>
      </c>
      <c r="B49" s="3" t="s">
        <v>115</v>
      </c>
      <c r="C49" s="3">
        <v>3</v>
      </c>
      <c r="D49" s="3" t="s">
        <v>119</v>
      </c>
      <c r="E49" s="3">
        <v>6</v>
      </c>
      <c r="F49" s="3">
        <v>632653</v>
      </c>
      <c r="G49" s="3">
        <v>252.201513638817</v>
      </c>
      <c r="H49" s="3">
        <v>179.80809680286501</v>
      </c>
      <c r="I49" s="3">
        <v>179.36501641247099</v>
      </c>
      <c r="J49" s="3">
        <v>180.251177193259</v>
      </c>
      <c r="K49" s="3">
        <v>0</v>
      </c>
      <c r="L49" s="3">
        <v>17111.9368377756</v>
      </c>
      <c r="M49" s="6" t="s">
        <v>100</v>
      </c>
      <c r="N49" s="6" t="s">
        <v>220</v>
      </c>
    </row>
    <row r="50" spans="1:14" x14ac:dyDescent="0.2">
      <c r="A50" s="5" t="str">
        <f t="shared" si="0"/>
        <v>All cancers, excl. non-melanoma skin cancer32007-20111</v>
      </c>
      <c r="B50" s="3" t="s">
        <v>116</v>
      </c>
      <c r="C50" s="3">
        <v>3</v>
      </c>
      <c r="D50" s="3" t="s">
        <v>119</v>
      </c>
      <c r="E50" s="3">
        <v>1</v>
      </c>
      <c r="F50" s="3">
        <v>113875</v>
      </c>
      <c r="G50" s="3">
        <v>220.297677635908</v>
      </c>
      <c r="H50" s="3">
        <v>141.05895941227101</v>
      </c>
      <c r="I50" s="3">
        <v>140.239660172063</v>
      </c>
      <c r="J50" s="3">
        <v>141.87825865247899</v>
      </c>
      <c r="K50" s="3">
        <v>1</v>
      </c>
      <c r="L50" s="3">
        <v>0</v>
      </c>
      <c r="M50" s="6" t="s">
        <v>100</v>
      </c>
      <c r="N50" s="6" t="s">
        <v>220</v>
      </c>
    </row>
    <row r="51" spans="1:14" x14ac:dyDescent="0.2">
      <c r="A51" s="5" t="str">
        <f t="shared" si="0"/>
        <v>All cancers, excl. non-melanoma skin cancer32007-20112</v>
      </c>
      <c r="B51" s="3" t="s">
        <v>116</v>
      </c>
      <c r="C51" s="3">
        <v>3</v>
      </c>
      <c r="D51" s="3" t="s">
        <v>119</v>
      </c>
      <c r="E51" s="3">
        <v>2</v>
      </c>
      <c r="F51" s="3">
        <v>133309</v>
      </c>
      <c r="G51" s="3">
        <v>257.608976168141</v>
      </c>
      <c r="H51" s="3">
        <v>154.12512985705601</v>
      </c>
      <c r="I51" s="3">
        <v>153.29775981514399</v>
      </c>
      <c r="J51" s="3">
        <v>154.952499898968</v>
      </c>
      <c r="K51" s="3">
        <v>1.0926291424467101</v>
      </c>
      <c r="L51" s="3">
        <v>2037.50257349659</v>
      </c>
      <c r="M51" s="6" t="s">
        <v>100</v>
      </c>
      <c r="N51" s="6" t="s">
        <v>220</v>
      </c>
    </row>
    <row r="52" spans="1:14" x14ac:dyDescent="0.2">
      <c r="A52" s="5" t="str">
        <f t="shared" si="0"/>
        <v>All cancers, excl. non-melanoma skin cancer32007-20113</v>
      </c>
      <c r="B52" s="3" t="s">
        <v>116</v>
      </c>
      <c r="C52" s="3">
        <v>3</v>
      </c>
      <c r="D52" s="3" t="s">
        <v>119</v>
      </c>
      <c r="E52" s="3">
        <v>3</v>
      </c>
      <c r="F52" s="3">
        <v>136575</v>
      </c>
      <c r="G52" s="3">
        <v>263.63044692208501</v>
      </c>
      <c r="H52" s="3">
        <v>166.20199968662899</v>
      </c>
      <c r="I52" s="3">
        <v>165.32053136019499</v>
      </c>
      <c r="J52" s="3">
        <v>167.083468013063</v>
      </c>
      <c r="K52" s="3">
        <v>1.1782449011329601</v>
      </c>
      <c r="L52" s="3">
        <v>3636.0105739287701</v>
      </c>
      <c r="M52" s="6" t="s">
        <v>100</v>
      </c>
      <c r="N52" s="6" t="s">
        <v>220</v>
      </c>
    </row>
    <row r="53" spans="1:14" x14ac:dyDescent="0.2">
      <c r="A53" s="5" t="str">
        <f t="shared" si="0"/>
        <v>All cancers, excl. non-melanoma skin cancer32007-20114</v>
      </c>
      <c r="B53" s="3" t="s">
        <v>116</v>
      </c>
      <c r="C53" s="3">
        <v>3</v>
      </c>
      <c r="D53" s="3" t="s">
        <v>119</v>
      </c>
      <c r="E53" s="3">
        <v>4</v>
      </c>
      <c r="F53" s="3">
        <v>134388</v>
      </c>
      <c r="G53" s="3">
        <v>259.20153090687199</v>
      </c>
      <c r="H53" s="3">
        <v>186.440624436143</v>
      </c>
      <c r="I53" s="3">
        <v>185.44380528118501</v>
      </c>
      <c r="J53" s="3">
        <v>187.43744359110099</v>
      </c>
      <c r="K53" s="3">
        <v>1.32172125197121</v>
      </c>
      <c r="L53" s="3">
        <v>5675.0100566848996</v>
      </c>
      <c r="M53" s="6" t="s">
        <v>100</v>
      </c>
      <c r="N53" s="6" t="s">
        <v>220</v>
      </c>
    </row>
    <row r="54" spans="1:14" x14ac:dyDescent="0.2">
      <c r="A54" s="5" t="str">
        <f t="shared" si="0"/>
        <v>All cancers, excl. non-melanoma skin cancer32007-20115</v>
      </c>
      <c r="B54" s="3" t="s">
        <v>116</v>
      </c>
      <c r="C54" s="3">
        <v>3</v>
      </c>
      <c r="D54" s="3" t="s">
        <v>119</v>
      </c>
      <c r="E54" s="3">
        <v>5</v>
      </c>
      <c r="F54" s="3">
        <v>125297</v>
      </c>
      <c r="G54" s="3">
        <v>242.090507964225</v>
      </c>
      <c r="H54" s="3">
        <v>216.37226711725799</v>
      </c>
      <c r="I54" s="3">
        <v>215.17418294566201</v>
      </c>
      <c r="J54" s="3">
        <v>217.570351288854</v>
      </c>
      <c r="K54" s="3">
        <v>1.53391367708072</v>
      </c>
      <c r="L54" s="3">
        <v>7847.9726406665204</v>
      </c>
      <c r="M54" s="6" t="s">
        <v>100</v>
      </c>
      <c r="N54" s="6" t="s">
        <v>220</v>
      </c>
    </row>
    <row r="55" spans="1:14" x14ac:dyDescent="0.2">
      <c r="A55" s="5" t="str">
        <f t="shared" si="0"/>
        <v>All cancers, excl. non-melanoma skin cancer32007-20116</v>
      </c>
      <c r="B55" s="3" t="s">
        <v>116</v>
      </c>
      <c r="C55" s="3">
        <v>3</v>
      </c>
      <c r="D55" s="3" t="s">
        <v>119</v>
      </c>
      <c r="E55" s="3">
        <v>6</v>
      </c>
      <c r="F55" s="3">
        <v>643444</v>
      </c>
      <c r="G55" s="3">
        <v>248.57922964391</v>
      </c>
      <c r="H55" s="3">
        <v>169.633289358572</v>
      </c>
      <c r="I55" s="3">
        <v>169.218801534633</v>
      </c>
      <c r="J55" s="3">
        <v>170.047777182511</v>
      </c>
      <c r="K55" s="3">
        <v>0</v>
      </c>
      <c r="L55" s="3">
        <v>19196.495844776782</v>
      </c>
      <c r="M55" s="6" t="s">
        <v>100</v>
      </c>
      <c r="N55" s="6" t="s">
        <v>220</v>
      </c>
    </row>
    <row r="56" spans="1:14" x14ac:dyDescent="0.2">
      <c r="A56" s="5" t="str">
        <f t="shared" ref="A56:A58" si="1">D56&amp;C56&amp;B56&amp;E56</f>
        <v>LowerGI - Anus12002-20061</v>
      </c>
      <c r="B56" s="3" t="s">
        <v>115</v>
      </c>
      <c r="C56" s="3">
        <v>1</v>
      </c>
      <c r="D56" s="3" t="s">
        <v>131</v>
      </c>
      <c r="E56" s="3">
        <v>1</v>
      </c>
      <c r="F56" s="3">
        <v>53</v>
      </c>
      <c r="G56" s="3">
        <v>0.21340874527294601</v>
      </c>
      <c r="H56" s="3">
        <v>0.175322083606198</v>
      </c>
      <c r="I56" s="3">
        <v>0.128120696663657</v>
      </c>
      <c r="J56" s="3">
        <v>0.222523470548739</v>
      </c>
      <c r="K56" s="3">
        <v>1</v>
      </c>
      <c r="L56" s="3">
        <v>0</v>
      </c>
      <c r="M56" s="6" t="s">
        <v>100</v>
      </c>
      <c r="N56" s="6" t="s">
        <v>179</v>
      </c>
    </row>
    <row r="57" spans="1:14" x14ac:dyDescent="0.2">
      <c r="A57" s="5" t="str">
        <f t="shared" si="1"/>
        <v>LowerGI - Anus12002-20062</v>
      </c>
      <c r="B57" s="3" t="s">
        <v>115</v>
      </c>
      <c r="C57" s="3">
        <v>1</v>
      </c>
      <c r="D57" s="3" t="s">
        <v>131</v>
      </c>
      <c r="E57" s="3">
        <v>2</v>
      </c>
      <c r="F57" s="3">
        <v>82</v>
      </c>
      <c r="G57" s="3">
        <v>0.33350232139984798</v>
      </c>
      <c r="H57" s="3">
        <v>0.24719639051293499</v>
      </c>
      <c r="I57" s="3">
        <v>0.19369177220964201</v>
      </c>
      <c r="J57" s="3">
        <v>0.30070100881622802</v>
      </c>
      <c r="K57" s="3">
        <v>1.4099558106335199</v>
      </c>
      <c r="L57" s="3">
        <v>5.3574429182780001</v>
      </c>
      <c r="M57" s="6" t="s">
        <v>100</v>
      </c>
      <c r="N57" s="6" t="s">
        <v>179</v>
      </c>
    </row>
    <row r="58" spans="1:14" x14ac:dyDescent="0.2">
      <c r="A58" s="5" t="str">
        <f t="shared" si="1"/>
        <v>LowerGI - Anus12002-20063</v>
      </c>
      <c r="B58" s="3" t="s">
        <v>115</v>
      </c>
      <c r="C58" s="3">
        <v>1</v>
      </c>
      <c r="D58" s="3" t="s">
        <v>131</v>
      </c>
      <c r="E58" s="3">
        <v>3</v>
      </c>
      <c r="F58" s="3">
        <v>97</v>
      </c>
      <c r="G58" s="3">
        <v>0.39598831989585698</v>
      </c>
      <c r="H58" s="3">
        <v>0.30757444071126799</v>
      </c>
      <c r="I58" s="3">
        <v>0.24636471305288499</v>
      </c>
      <c r="J58" s="3">
        <v>0.368784168369651</v>
      </c>
      <c r="K58" s="3">
        <v>1.7543394099862999</v>
      </c>
      <c r="L58" s="3">
        <v>8.3553809560039998</v>
      </c>
      <c r="M58" s="6" t="s">
        <v>100</v>
      </c>
      <c r="N58" s="6" t="s">
        <v>179</v>
      </c>
    </row>
    <row r="59" spans="1:14" x14ac:dyDescent="0.2">
      <c r="A59" s="5" t="str">
        <f t="shared" ref="A59:A122" si="2">D59&amp;C59&amp;B59&amp;E59</f>
        <v>LowerGI - Anus12002-20064</v>
      </c>
      <c r="B59" s="3" t="s">
        <v>115</v>
      </c>
      <c r="C59" s="3">
        <v>1</v>
      </c>
      <c r="D59" s="3" t="s">
        <v>131</v>
      </c>
      <c r="E59" s="3">
        <v>4</v>
      </c>
      <c r="F59" s="3">
        <v>95</v>
      </c>
      <c r="G59" s="3">
        <v>0.38800486631619102</v>
      </c>
      <c r="H59" s="3">
        <v>0.34427686103852401</v>
      </c>
      <c r="I59" s="3">
        <v>0.27504562215485101</v>
      </c>
      <c r="J59" s="3">
        <v>0.413508099922197</v>
      </c>
      <c r="K59" s="3">
        <v>1.9636822353299499</v>
      </c>
      <c r="L59" s="3">
        <v>9.4317488359220008</v>
      </c>
      <c r="M59" s="6" t="s">
        <v>100</v>
      </c>
      <c r="N59" s="6" t="s">
        <v>179</v>
      </c>
    </row>
    <row r="60" spans="1:14" x14ac:dyDescent="0.2">
      <c r="A60" s="5" t="str">
        <f t="shared" si="2"/>
        <v>LowerGI - Anus12002-20065</v>
      </c>
      <c r="B60" s="3" t="s">
        <v>115</v>
      </c>
      <c r="C60" s="3">
        <v>1</v>
      </c>
      <c r="D60" s="3" t="s">
        <v>131</v>
      </c>
      <c r="E60" s="3">
        <v>5</v>
      </c>
      <c r="F60" s="3">
        <v>101</v>
      </c>
      <c r="G60" s="3">
        <v>0.41156329874096298</v>
      </c>
      <c r="H60" s="3">
        <v>0.44759792878473098</v>
      </c>
      <c r="I60" s="3">
        <v>0.360304118045984</v>
      </c>
      <c r="J60" s="3">
        <v>0.53489173952347802</v>
      </c>
      <c r="K60" s="3">
        <v>2.55300370368691</v>
      </c>
      <c r="L60" s="3">
        <v>11.833426760751999</v>
      </c>
      <c r="M60" s="6" t="s">
        <v>100</v>
      </c>
      <c r="N60" s="6" t="s">
        <v>179</v>
      </c>
    </row>
    <row r="61" spans="1:14" x14ac:dyDescent="0.2">
      <c r="A61" s="5" t="str">
        <f t="shared" si="2"/>
        <v>LowerGI - Anus12002-20066</v>
      </c>
      <c r="B61" s="3" t="s">
        <v>115</v>
      </c>
      <c r="C61" s="3">
        <v>1</v>
      </c>
      <c r="D61" s="3" t="s">
        <v>131</v>
      </c>
      <c r="E61" s="3">
        <v>6</v>
      </c>
      <c r="F61" s="3">
        <v>428</v>
      </c>
      <c r="G61" s="3">
        <v>0.34812885862814003</v>
      </c>
      <c r="H61" s="3">
        <v>0.29537353510162301</v>
      </c>
      <c r="I61" s="3">
        <v>0.267389794422071</v>
      </c>
      <c r="J61" s="3">
        <v>0.32335727578117601</v>
      </c>
      <c r="K61" s="3">
        <v>0</v>
      </c>
      <c r="L61" s="3">
        <v>34.977999470956</v>
      </c>
      <c r="M61" s="6" t="s">
        <v>100</v>
      </c>
      <c r="N61" s="6" t="s">
        <v>179</v>
      </c>
    </row>
    <row r="62" spans="1:14" x14ac:dyDescent="0.2">
      <c r="A62" s="5" t="str">
        <f t="shared" si="2"/>
        <v>LowerGI - Anus12007-20111</v>
      </c>
      <c r="B62" s="3" t="s">
        <v>116</v>
      </c>
      <c r="C62" s="3">
        <v>1</v>
      </c>
      <c r="D62" s="3" t="s">
        <v>131</v>
      </c>
      <c r="E62" s="3">
        <v>1</v>
      </c>
      <c r="F62" s="3">
        <v>69</v>
      </c>
      <c r="G62" s="3">
        <v>0.26883736605616598</v>
      </c>
      <c r="H62" s="3">
        <v>0.20028834489262801</v>
      </c>
      <c r="I62" s="3">
        <v>0.153029053697078</v>
      </c>
      <c r="J62" s="3">
        <v>0.24754763608817801</v>
      </c>
      <c r="K62" s="3">
        <v>1</v>
      </c>
      <c r="L62" s="3">
        <v>0</v>
      </c>
      <c r="M62" s="6" t="s">
        <v>100</v>
      </c>
      <c r="N62" s="6" t="s">
        <v>179</v>
      </c>
    </row>
    <row r="63" spans="1:14" x14ac:dyDescent="0.2">
      <c r="A63" s="5" t="str">
        <f t="shared" si="2"/>
        <v>LowerGI - Anus12007-20112</v>
      </c>
      <c r="B63" s="3" t="s">
        <v>116</v>
      </c>
      <c r="C63" s="3">
        <v>1</v>
      </c>
      <c r="D63" s="3" t="s">
        <v>131</v>
      </c>
      <c r="E63" s="3">
        <v>2</v>
      </c>
      <c r="F63" s="3">
        <v>84</v>
      </c>
      <c r="G63" s="3">
        <v>0.329676190867915</v>
      </c>
      <c r="H63" s="3">
        <v>0.240647884316008</v>
      </c>
      <c r="I63" s="3">
        <v>0.189184484182918</v>
      </c>
      <c r="J63" s="3">
        <v>0.29211128444909901</v>
      </c>
      <c r="K63" s="3">
        <v>1.20150717928703</v>
      </c>
      <c r="L63" s="3">
        <v>2.2967508684940001</v>
      </c>
      <c r="M63" s="6" t="s">
        <v>100</v>
      </c>
      <c r="N63" s="6" t="s">
        <v>179</v>
      </c>
    </row>
    <row r="64" spans="1:14" x14ac:dyDescent="0.2">
      <c r="A64" s="5" t="str">
        <f t="shared" si="2"/>
        <v>LowerGI - Anus12007-20113</v>
      </c>
      <c r="B64" s="3" t="s">
        <v>116</v>
      </c>
      <c r="C64" s="3">
        <v>1</v>
      </c>
      <c r="D64" s="3" t="s">
        <v>131</v>
      </c>
      <c r="E64" s="3">
        <v>3</v>
      </c>
      <c r="F64" s="3">
        <v>99</v>
      </c>
      <c r="G64" s="3">
        <v>0.38875659384195399</v>
      </c>
      <c r="H64" s="3">
        <v>0.29738238232509601</v>
      </c>
      <c r="I64" s="3">
        <v>0.23880179651869199</v>
      </c>
      <c r="J64" s="3">
        <v>0.35596296813150002</v>
      </c>
      <c r="K64" s="3">
        <v>1.4847712805481501</v>
      </c>
      <c r="L64" s="3">
        <v>5.9953651644079997</v>
      </c>
      <c r="M64" s="6" t="s">
        <v>100</v>
      </c>
      <c r="N64" s="6" t="s">
        <v>179</v>
      </c>
    </row>
    <row r="65" spans="1:14" x14ac:dyDescent="0.2">
      <c r="A65" s="5" t="str">
        <f t="shared" si="2"/>
        <v>LowerGI - Anus12007-20114</v>
      </c>
      <c r="B65" s="3" t="s">
        <v>116</v>
      </c>
      <c r="C65" s="3">
        <v>1</v>
      </c>
      <c r="D65" s="3" t="s">
        <v>131</v>
      </c>
      <c r="E65" s="3">
        <v>4</v>
      </c>
      <c r="F65" s="3">
        <v>109</v>
      </c>
      <c r="G65" s="3">
        <v>0.42793239594676602</v>
      </c>
      <c r="H65" s="3">
        <v>0.38330561645295302</v>
      </c>
      <c r="I65" s="3">
        <v>0.31134613828949198</v>
      </c>
      <c r="J65" s="3">
        <v>0.45526509461641401</v>
      </c>
      <c r="K65" s="3">
        <v>1.91376895474591</v>
      </c>
      <c r="L65" s="3">
        <v>9.770680371528</v>
      </c>
      <c r="M65" s="6" t="s">
        <v>100</v>
      </c>
      <c r="N65" s="6" t="s">
        <v>179</v>
      </c>
    </row>
    <row r="66" spans="1:14" x14ac:dyDescent="0.2">
      <c r="A66" s="5" t="str">
        <f t="shared" si="2"/>
        <v>LowerGI - Anus12007-20115</v>
      </c>
      <c r="B66" s="3" t="s">
        <v>116</v>
      </c>
      <c r="C66" s="3">
        <v>1</v>
      </c>
      <c r="D66" s="3" t="s">
        <v>131</v>
      </c>
      <c r="E66" s="3">
        <v>5</v>
      </c>
      <c r="F66" s="3">
        <v>113</v>
      </c>
      <c r="G66" s="3">
        <v>0.44506673263632202</v>
      </c>
      <c r="H66" s="3">
        <v>0.46942859325964698</v>
      </c>
      <c r="I66" s="3">
        <v>0.38287474357616702</v>
      </c>
      <c r="J66" s="3">
        <v>0.55598244294312704</v>
      </c>
      <c r="K66" s="3">
        <v>2.3437639045412402</v>
      </c>
      <c r="L66" s="3">
        <v>11.575765248010001</v>
      </c>
      <c r="M66" s="6" t="s">
        <v>100</v>
      </c>
      <c r="N66" s="6" t="s">
        <v>179</v>
      </c>
    </row>
    <row r="67" spans="1:14" x14ac:dyDescent="0.2">
      <c r="A67" s="5" t="str">
        <f t="shared" si="2"/>
        <v>LowerGI - Anus12007-20116</v>
      </c>
      <c r="B67" s="3" t="s">
        <v>116</v>
      </c>
      <c r="C67" s="3">
        <v>1</v>
      </c>
      <c r="D67" s="3" t="s">
        <v>131</v>
      </c>
      <c r="E67" s="3">
        <v>6</v>
      </c>
      <c r="F67" s="3">
        <v>474</v>
      </c>
      <c r="G67" s="3">
        <v>0.37184580618179103</v>
      </c>
      <c r="H67" s="3">
        <v>0.30754897096762301</v>
      </c>
      <c r="I67" s="3">
        <v>0.279861634480223</v>
      </c>
      <c r="J67" s="3">
        <v>0.33523630745502297</v>
      </c>
      <c r="K67" s="3">
        <v>0</v>
      </c>
      <c r="L67" s="3">
        <v>29.63856165244</v>
      </c>
      <c r="M67" s="6" t="s">
        <v>100</v>
      </c>
      <c r="N67" s="6" t="s">
        <v>179</v>
      </c>
    </row>
    <row r="68" spans="1:14" x14ac:dyDescent="0.2">
      <c r="A68" s="5" t="str">
        <f t="shared" si="2"/>
        <v>LowerGI - Anus22002-20061</v>
      </c>
      <c r="B68" s="3" t="s">
        <v>115</v>
      </c>
      <c r="C68" s="3">
        <v>2</v>
      </c>
      <c r="D68" s="3" t="s">
        <v>131</v>
      </c>
      <c r="E68" s="3">
        <v>1</v>
      </c>
      <c r="F68" s="3">
        <v>100</v>
      </c>
      <c r="G68" s="3">
        <v>0.395495699478638</v>
      </c>
      <c r="H68" s="3">
        <v>0.253950139564457</v>
      </c>
      <c r="I68" s="3">
        <v>0.20417591220982301</v>
      </c>
      <c r="J68" s="3">
        <v>0.30372436691909099</v>
      </c>
      <c r="K68" s="3">
        <v>1</v>
      </c>
      <c r="L68" s="3">
        <v>0</v>
      </c>
      <c r="M68" s="6" t="s">
        <v>100</v>
      </c>
      <c r="N68" s="6" t="s">
        <v>179</v>
      </c>
    </row>
    <row r="69" spans="1:14" x14ac:dyDescent="0.2">
      <c r="A69" s="5" t="str">
        <f t="shared" si="2"/>
        <v>LowerGI - Anus22002-20062</v>
      </c>
      <c r="B69" s="3" t="s">
        <v>115</v>
      </c>
      <c r="C69" s="3">
        <v>2</v>
      </c>
      <c r="D69" s="3" t="s">
        <v>131</v>
      </c>
      <c r="E69" s="3">
        <v>2</v>
      </c>
      <c r="F69" s="3">
        <v>119</v>
      </c>
      <c r="G69" s="3">
        <v>0.46637734810706999</v>
      </c>
      <c r="H69" s="3">
        <v>0.26658116623260703</v>
      </c>
      <c r="I69" s="3">
        <v>0.218683753566001</v>
      </c>
      <c r="J69" s="3">
        <v>0.31447857889921299</v>
      </c>
      <c r="K69" s="3">
        <v>1.0497382151071599</v>
      </c>
      <c r="L69" s="3">
        <v>1.210347189018</v>
      </c>
      <c r="M69" s="6" t="s">
        <v>100</v>
      </c>
      <c r="N69" s="6" t="s">
        <v>179</v>
      </c>
    </row>
    <row r="70" spans="1:14" x14ac:dyDescent="0.2">
      <c r="A70" s="5" t="str">
        <f t="shared" si="2"/>
        <v>LowerGI - Anus22002-20063</v>
      </c>
      <c r="B70" s="3" t="s">
        <v>115</v>
      </c>
      <c r="C70" s="3">
        <v>2</v>
      </c>
      <c r="D70" s="3" t="s">
        <v>131</v>
      </c>
      <c r="E70" s="3">
        <v>3</v>
      </c>
      <c r="F70" s="3">
        <v>139</v>
      </c>
      <c r="G70" s="3">
        <v>0.54228170449985402</v>
      </c>
      <c r="H70" s="3">
        <v>0.33712689768798298</v>
      </c>
      <c r="I70" s="3">
        <v>0.281081226394788</v>
      </c>
      <c r="J70" s="3">
        <v>0.39317256898117797</v>
      </c>
      <c r="K70" s="3">
        <v>1.32753184647262</v>
      </c>
      <c r="L70" s="3">
        <v>4.8580181676920002</v>
      </c>
      <c r="M70" s="6" t="s">
        <v>100</v>
      </c>
      <c r="N70" s="6" t="s">
        <v>179</v>
      </c>
    </row>
    <row r="71" spans="1:14" x14ac:dyDescent="0.2">
      <c r="A71" s="5" t="str">
        <f t="shared" si="2"/>
        <v>LowerGI - Anus22002-20064</v>
      </c>
      <c r="B71" s="3" t="s">
        <v>115</v>
      </c>
      <c r="C71" s="3">
        <v>2</v>
      </c>
      <c r="D71" s="3" t="s">
        <v>131</v>
      </c>
      <c r="E71" s="3">
        <v>4</v>
      </c>
      <c r="F71" s="3">
        <v>136</v>
      </c>
      <c r="G71" s="3">
        <v>0.52867220671083304</v>
      </c>
      <c r="H71" s="3">
        <v>0.35563642226383402</v>
      </c>
      <c r="I71" s="3">
        <v>0.29586510188531101</v>
      </c>
      <c r="J71" s="3">
        <v>0.41540774264235703</v>
      </c>
      <c r="K71" s="3">
        <v>1.4004182981500899</v>
      </c>
      <c r="L71" s="3">
        <v>5.8414236521639999</v>
      </c>
      <c r="M71" s="6" t="s">
        <v>100</v>
      </c>
      <c r="N71" s="6" t="s">
        <v>179</v>
      </c>
    </row>
    <row r="72" spans="1:14" x14ac:dyDescent="0.2">
      <c r="A72" s="5" t="str">
        <f t="shared" si="2"/>
        <v>LowerGI - Anus22002-20065</v>
      </c>
      <c r="B72" s="3" t="s">
        <v>115</v>
      </c>
      <c r="C72" s="3">
        <v>2</v>
      </c>
      <c r="D72" s="3" t="s">
        <v>131</v>
      </c>
      <c r="E72" s="3">
        <v>5</v>
      </c>
      <c r="F72" s="3">
        <v>137</v>
      </c>
      <c r="G72" s="3">
        <v>0.532009972119182</v>
      </c>
      <c r="H72" s="3">
        <v>0.417412577460198</v>
      </c>
      <c r="I72" s="3">
        <v>0.34751512959203701</v>
      </c>
      <c r="J72" s="3">
        <v>0.48731002532835899</v>
      </c>
      <c r="K72" s="3">
        <v>1.6436792599369801</v>
      </c>
      <c r="L72" s="3">
        <v>9.8991427924100002</v>
      </c>
      <c r="M72" s="6" t="s">
        <v>100</v>
      </c>
      <c r="N72" s="6" t="s">
        <v>179</v>
      </c>
    </row>
    <row r="73" spans="1:14" x14ac:dyDescent="0.2">
      <c r="A73" s="5" t="str">
        <f t="shared" si="2"/>
        <v>LowerGI - Anus22002-20066</v>
      </c>
      <c r="B73" s="3" t="s">
        <v>115</v>
      </c>
      <c r="C73" s="3">
        <v>2</v>
      </c>
      <c r="D73" s="3" t="s">
        <v>131</v>
      </c>
      <c r="E73" s="3">
        <v>6</v>
      </c>
      <c r="F73" s="3">
        <v>631</v>
      </c>
      <c r="G73" s="3">
        <v>0.49331869795135902</v>
      </c>
      <c r="H73" s="3">
        <v>0.32146222242320899</v>
      </c>
      <c r="I73" s="3">
        <v>0.29637969275558901</v>
      </c>
      <c r="J73" s="3">
        <v>0.34654475209082902</v>
      </c>
      <c r="K73" s="3">
        <v>0</v>
      </c>
      <c r="L73" s="3">
        <v>21.808931801284</v>
      </c>
      <c r="M73" s="6" t="s">
        <v>100</v>
      </c>
      <c r="N73" s="6" t="s">
        <v>179</v>
      </c>
    </row>
    <row r="74" spans="1:14" x14ac:dyDescent="0.2">
      <c r="A74" s="5" t="str">
        <f t="shared" si="2"/>
        <v>LowerGI - Anus22007-20111</v>
      </c>
      <c r="B74" s="3" t="s">
        <v>116</v>
      </c>
      <c r="C74" s="3">
        <v>2</v>
      </c>
      <c r="D74" s="3" t="s">
        <v>131</v>
      </c>
      <c r="E74" s="3">
        <v>1</v>
      </c>
      <c r="F74" s="3">
        <v>109</v>
      </c>
      <c r="G74" s="3">
        <v>0.41882248174529602</v>
      </c>
      <c r="H74" s="3">
        <v>0.25386727407497001</v>
      </c>
      <c r="I74" s="3">
        <v>0.20620776745394601</v>
      </c>
      <c r="J74" s="3">
        <v>0.30152678069599398</v>
      </c>
      <c r="K74" s="3">
        <v>1</v>
      </c>
      <c r="L74" s="3">
        <v>0</v>
      </c>
      <c r="M74" s="6" t="s">
        <v>100</v>
      </c>
      <c r="N74" s="6" t="s">
        <v>179</v>
      </c>
    </row>
    <row r="75" spans="1:14" x14ac:dyDescent="0.2">
      <c r="A75" s="5" t="str">
        <f t="shared" si="2"/>
        <v>LowerGI - Anus22007-20112</v>
      </c>
      <c r="B75" s="3" t="s">
        <v>116</v>
      </c>
      <c r="C75" s="3">
        <v>2</v>
      </c>
      <c r="D75" s="3" t="s">
        <v>131</v>
      </c>
      <c r="E75" s="3">
        <v>2</v>
      </c>
      <c r="F75" s="3">
        <v>140</v>
      </c>
      <c r="G75" s="3">
        <v>0.53294680985272502</v>
      </c>
      <c r="H75" s="3">
        <v>0.29293661927784997</v>
      </c>
      <c r="I75" s="3">
        <v>0.24441159976875099</v>
      </c>
      <c r="J75" s="3">
        <v>0.34146163878694902</v>
      </c>
      <c r="K75" s="3">
        <v>1.15389673736105</v>
      </c>
      <c r="L75" s="3">
        <v>3.9320200059160002</v>
      </c>
      <c r="M75" s="6" t="s">
        <v>100</v>
      </c>
      <c r="N75" s="6" t="s">
        <v>179</v>
      </c>
    </row>
    <row r="76" spans="1:14" x14ac:dyDescent="0.2">
      <c r="A76" s="5" t="str">
        <f t="shared" si="2"/>
        <v>LowerGI - Anus22007-20113</v>
      </c>
      <c r="B76" s="3" t="s">
        <v>116</v>
      </c>
      <c r="C76" s="3">
        <v>2</v>
      </c>
      <c r="D76" s="3" t="s">
        <v>131</v>
      </c>
      <c r="E76" s="3">
        <v>3</v>
      </c>
      <c r="F76" s="3">
        <v>164</v>
      </c>
      <c r="G76" s="3">
        <v>0.62263505457377299</v>
      </c>
      <c r="H76" s="3">
        <v>0.356592658155787</v>
      </c>
      <c r="I76" s="3">
        <v>0.30201604960746098</v>
      </c>
      <c r="J76" s="3">
        <v>0.41116926670411302</v>
      </c>
      <c r="K76" s="3">
        <v>1.40464208888335</v>
      </c>
      <c r="L76" s="3">
        <v>9.3028004165860008</v>
      </c>
      <c r="M76" s="6" t="s">
        <v>100</v>
      </c>
      <c r="N76" s="6" t="s">
        <v>179</v>
      </c>
    </row>
    <row r="77" spans="1:14" x14ac:dyDescent="0.2">
      <c r="A77" s="5" t="str">
        <f t="shared" si="2"/>
        <v>LowerGI - Anus22007-20114</v>
      </c>
      <c r="B77" s="3" t="s">
        <v>116</v>
      </c>
      <c r="C77" s="3">
        <v>2</v>
      </c>
      <c r="D77" s="3" t="s">
        <v>131</v>
      </c>
      <c r="E77" s="3">
        <v>4</v>
      </c>
      <c r="F77" s="3">
        <v>162</v>
      </c>
      <c r="G77" s="3">
        <v>0.61420396720408599</v>
      </c>
      <c r="H77" s="3">
        <v>0.44115647677737801</v>
      </c>
      <c r="I77" s="3">
        <v>0.373221845317872</v>
      </c>
      <c r="J77" s="3">
        <v>0.50909110823688397</v>
      </c>
      <c r="K77" s="3">
        <v>1.73774456902665</v>
      </c>
      <c r="L77" s="3">
        <v>11.138155395569999</v>
      </c>
      <c r="M77" s="6" t="s">
        <v>100</v>
      </c>
      <c r="N77" s="6" t="s">
        <v>179</v>
      </c>
    </row>
    <row r="78" spans="1:14" x14ac:dyDescent="0.2">
      <c r="A78" s="5" t="str">
        <f t="shared" si="2"/>
        <v>LowerGI - Anus22007-20115</v>
      </c>
      <c r="B78" s="3" t="s">
        <v>116</v>
      </c>
      <c r="C78" s="3">
        <v>2</v>
      </c>
      <c r="D78" s="3" t="s">
        <v>131</v>
      </c>
      <c r="E78" s="3">
        <v>5</v>
      </c>
      <c r="F78" s="3">
        <v>142</v>
      </c>
      <c r="G78" s="3">
        <v>0.53855581782128203</v>
      </c>
      <c r="H78" s="3">
        <v>0.46897709766918799</v>
      </c>
      <c r="I78" s="3">
        <v>0.39183995745410299</v>
      </c>
      <c r="J78" s="3">
        <v>0.54611423788427305</v>
      </c>
      <c r="K78" s="3">
        <v>1.84733183659858</v>
      </c>
      <c r="L78" s="3">
        <v>11.160085969948</v>
      </c>
      <c r="M78" s="6" t="s">
        <v>100</v>
      </c>
      <c r="N78" s="6" t="s">
        <v>179</v>
      </c>
    </row>
    <row r="79" spans="1:14" x14ac:dyDescent="0.2">
      <c r="A79" s="5" t="str">
        <f t="shared" si="2"/>
        <v>LowerGI - Anus22007-20116</v>
      </c>
      <c r="B79" s="3" t="s">
        <v>116</v>
      </c>
      <c r="C79" s="3">
        <v>2</v>
      </c>
      <c r="D79" s="3" t="s">
        <v>131</v>
      </c>
      <c r="E79" s="3">
        <v>6</v>
      </c>
      <c r="F79" s="3">
        <v>717</v>
      </c>
      <c r="G79" s="3">
        <v>0.54575984712513104</v>
      </c>
      <c r="H79" s="3">
        <v>0.35474716277819401</v>
      </c>
      <c r="I79" s="3">
        <v>0.32878054267138501</v>
      </c>
      <c r="J79" s="3">
        <v>0.38071378288500302</v>
      </c>
      <c r="K79" s="3">
        <v>0</v>
      </c>
      <c r="L79" s="3">
        <v>35.533061788019999</v>
      </c>
      <c r="M79" s="6" t="s">
        <v>100</v>
      </c>
      <c r="N79" s="6" t="s">
        <v>179</v>
      </c>
    </row>
    <row r="80" spans="1:14" x14ac:dyDescent="0.2">
      <c r="A80" s="5" t="str">
        <f t="shared" si="2"/>
        <v>LowerGI - Anus32002-20061</v>
      </c>
      <c r="B80" s="3" t="s">
        <v>115</v>
      </c>
      <c r="C80" s="3">
        <v>3</v>
      </c>
      <c r="D80" s="3" t="s">
        <v>131</v>
      </c>
      <c r="E80" s="3">
        <v>1</v>
      </c>
      <c r="F80" s="3">
        <v>153</v>
      </c>
      <c r="G80" s="3">
        <v>0.30526920993295698</v>
      </c>
      <c r="H80" s="3">
        <v>0.218003406820727</v>
      </c>
      <c r="I80" s="3">
        <v>0.18345932636562801</v>
      </c>
      <c r="J80" s="3">
        <v>0.25254748727582599</v>
      </c>
      <c r="K80" s="3">
        <v>1</v>
      </c>
      <c r="L80" s="3">
        <v>0</v>
      </c>
      <c r="M80" s="6" t="s">
        <v>100</v>
      </c>
      <c r="N80" s="6" t="s">
        <v>179</v>
      </c>
    </row>
    <row r="81" spans="1:14" x14ac:dyDescent="0.2">
      <c r="A81" s="5" t="str">
        <f t="shared" si="2"/>
        <v>LowerGI - Anus32002-20062</v>
      </c>
      <c r="B81" s="3" t="s">
        <v>115</v>
      </c>
      <c r="C81" s="3">
        <v>3</v>
      </c>
      <c r="D81" s="3" t="s">
        <v>131</v>
      </c>
      <c r="E81" s="3">
        <v>2</v>
      </c>
      <c r="F81" s="3">
        <v>201</v>
      </c>
      <c r="G81" s="3">
        <v>0.40117074797028601</v>
      </c>
      <c r="H81" s="3">
        <v>0.26015557764386998</v>
      </c>
      <c r="I81" s="3">
        <v>0.224189656801946</v>
      </c>
      <c r="J81" s="3">
        <v>0.296121498485794</v>
      </c>
      <c r="K81" s="3">
        <v>1.1933555600707</v>
      </c>
      <c r="L81" s="3">
        <v>6.4933259123999996</v>
      </c>
      <c r="M81" s="6" t="s">
        <v>100</v>
      </c>
      <c r="N81" s="6" t="s">
        <v>179</v>
      </c>
    </row>
    <row r="82" spans="1:14" x14ac:dyDescent="0.2">
      <c r="A82" s="5" t="str">
        <f t="shared" si="2"/>
        <v>LowerGI - Anus32002-20063</v>
      </c>
      <c r="B82" s="3" t="s">
        <v>115</v>
      </c>
      <c r="C82" s="3">
        <v>3</v>
      </c>
      <c r="D82" s="3" t="s">
        <v>131</v>
      </c>
      <c r="E82" s="3">
        <v>3</v>
      </c>
      <c r="F82" s="3">
        <v>236</v>
      </c>
      <c r="G82" s="3">
        <v>0.47079376986635002</v>
      </c>
      <c r="H82" s="3">
        <v>0.32176585839709099</v>
      </c>
      <c r="I82" s="3">
        <v>0.280713318635474</v>
      </c>
      <c r="J82" s="3">
        <v>0.36281839815870798</v>
      </c>
      <c r="K82" s="3">
        <v>1.4759671102832399</v>
      </c>
      <c r="L82" s="3">
        <v>13.444032132794</v>
      </c>
      <c r="M82" s="6" t="s">
        <v>100</v>
      </c>
      <c r="N82" s="6" t="s">
        <v>179</v>
      </c>
    </row>
    <row r="83" spans="1:14" x14ac:dyDescent="0.2">
      <c r="A83" s="5" t="str">
        <f t="shared" si="2"/>
        <v>LowerGI - Anus32002-20064</v>
      </c>
      <c r="B83" s="3" t="s">
        <v>115</v>
      </c>
      <c r="C83" s="3">
        <v>3</v>
      </c>
      <c r="D83" s="3" t="s">
        <v>131</v>
      </c>
      <c r="E83" s="3">
        <v>4</v>
      </c>
      <c r="F83" s="3">
        <v>231</v>
      </c>
      <c r="G83" s="3">
        <v>0.46007638383308302</v>
      </c>
      <c r="H83" s="3">
        <v>0.351907707060023</v>
      </c>
      <c r="I83" s="3">
        <v>0.30652620568343197</v>
      </c>
      <c r="J83" s="3">
        <v>0.39728920843661403</v>
      </c>
      <c r="K83" s="3">
        <v>1.6142303103979001</v>
      </c>
      <c r="L83" s="3">
        <v>15.355826753732</v>
      </c>
      <c r="M83" s="6" t="s">
        <v>100</v>
      </c>
      <c r="N83" s="6" t="s">
        <v>179</v>
      </c>
    </row>
    <row r="84" spans="1:14" x14ac:dyDescent="0.2">
      <c r="A84" s="5" t="str">
        <f t="shared" si="2"/>
        <v>LowerGI - Anus32002-20065</v>
      </c>
      <c r="B84" s="3" t="s">
        <v>115</v>
      </c>
      <c r="C84" s="3">
        <v>3</v>
      </c>
      <c r="D84" s="3" t="s">
        <v>131</v>
      </c>
      <c r="E84" s="3">
        <v>5</v>
      </c>
      <c r="F84" s="3">
        <v>238</v>
      </c>
      <c r="G84" s="3">
        <v>0.47323656348174198</v>
      </c>
      <c r="H84" s="3">
        <v>0.43444535853604799</v>
      </c>
      <c r="I84" s="3">
        <v>0.37924997511577602</v>
      </c>
      <c r="J84" s="3">
        <v>0.48964074195632001</v>
      </c>
      <c r="K84" s="3">
        <v>1.9928374738350301</v>
      </c>
      <c r="L84" s="3">
        <v>21.754288891068001</v>
      </c>
      <c r="M84" s="6" t="s">
        <v>100</v>
      </c>
      <c r="N84" s="6" t="s">
        <v>179</v>
      </c>
    </row>
    <row r="85" spans="1:14" x14ac:dyDescent="0.2">
      <c r="A85" s="5" t="str">
        <f t="shared" si="2"/>
        <v>LowerGI - Anus32002-20066</v>
      </c>
      <c r="B85" s="3" t="s">
        <v>115</v>
      </c>
      <c r="C85" s="3">
        <v>3</v>
      </c>
      <c r="D85" s="3" t="s">
        <v>131</v>
      </c>
      <c r="E85" s="3">
        <v>6</v>
      </c>
      <c r="F85" s="3">
        <v>1059</v>
      </c>
      <c r="G85" s="3">
        <v>0.42216096808757297</v>
      </c>
      <c r="H85" s="3">
        <v>0.31060632645411002</v>
      </c>
      <c r="I85" s="3">
        <v>0.29189871296527697</v>
      </c>
      <c r="J85" s="3">
        <v>0.329313939942944</v>
      </c>
      <c r="K85" s="3">
        <v>0</v>
      </c>
      <c r="L85" s="3">
        <v>57.047473689994</v>
      </c>
      <c r="M85" s="6" t="s">
        <v>100</v>
      </c>
      <c r="N85" s="6" t="s">
        <v>179</v>
      </c>
    </row>
    <row r="86" spans="1:14" x14ac:dyDescent="0.2">
      <c r="A86" s="5" t="str">
        <f t="shared" si="2"/>
        <v>LowerGI - Anus32007-20111</v>
      </c>
      <c r="B86" s="3" t="s">
        <v>116</v>
      </c>
      <c r="C86" s="3">
        <v>3</v>
      </c>
      <c r="D86" s="3" t="s">
        <v>131</v>
      </c>
      <c r="E86" s="3">
        <v>1</v>
      </c>
      <c r="F86" s="3">
        <v>178</v>
      </c>
      <c r="G86" s="3">
        <v>0.34435114484471202</v>
      </c>
      <c r="H86" s="3">
        <v>0.230149939406742</v>
      </c>
      <c r="I86" s="3">
        <v>0.196339023536799</v>
      </c>
      <c r="J86" s="3">
        <v>0.263960855276685</v>
      </c>
      <c r="K86" s="3">
        <v>1</v>
      </c>
      <c r="L86" s="3">
        <v>0</v>
      </c>
      <c r="M86" s="6" t="s">
        <v>100</v>
      </c>
      <c r="N86" s="6" t="s">
        <v>179</v>
      </c>
    </row>
    <row r="87" spans="1:14" x14ac:dyDescent="0.2">
      <c r="A87" s="5" t="str">
        <f t="shared" si="2"/>
        <v>LowerGI - Anus32007-20112</v>
      </c>
      <c r="B87" s="3" t="s">
        <v>116</v>
      </c>
      <c r="C87" s="3">
        <v>3</v>
      </c>
      <c r="D87" s="3" t="s">
        <v>131</v>
      </c>
      <c r="E87" s="3">
        <v>2</v>
      </c>
      <c r="F87" s="3">
        <v>224</v>
      </c>
      <c r="G87" s="3">
        <v>0.43286207729158199</v>
      </c>
      <c r="H87" s="3">
        <v>0.273767368421656</v>
      </c>
      <c r="I87" s="3">
        <v>0.23791533905071699</v>
      </c>
      <c r="J87" s="3">
        <v>0.30961939779259501</v>
      </c>
      <c r="K87" s="3">
        <v>1.1895174473099901</v>
      </c>
      <c r="L87" s="3">
        <v>6.3630803869720003</v>
      </c>
      <c r="M87" s="6" t="s">
        <v>100</v>
      </c>
      <c r="N87" s="6" t="s">
        <v>179</v>
      </c>
    </row>
    <row r="88" spans="1:14" x14ac:dyDescent="0.2">
      <c r="A88" s="5" t="str">
        <f t="shared" si="2"/>
        <v>LowerGI - Anus32007-20113</v>
      </c>
      <c r="B88" s="3" t="s">
        <v>116</v>
      </c>
      <c r="C88" s="3">
        <v>3</v>
      </c>
      <c r="D88" s="3" t="s">
        <v>131</v>
      </c>
      <c r="E88" s="3">
        <v>3</v>
      </c>
      <c r="F88" s="3">
        <v>263</v>
      </c>
      <c r="G88" s="3">
        <v>0.50766836932460802</v>
      </c>
      <c r="H88" s="3">
        <v>0.33288143059321101</v>
      </c>
      <c r="I88" s="3">
        <v>0.29264978782870299</v>
      </c>
      <c r="J88" s="3">
        <v>0.37311307335771898</v>
      </c>
      <c r="K88" s="3">
        <v>1.44636766558045</v>
      </c>
      <c r="L88" s="3">
        <v>15.699512723653999</v>
      </c>
      <c r="M88" s="6" t="s">
        <v>100</v>
      </c>
      <c r="N88" s="6" t="s">
        <v>179</v>
      </c>
    </row>
    <row r="89" spans="1:14" x14ac:dyDescent="0.2">
      <c r="A89" s="5" t="str">
        <f t="shared" si="2"/>
        <v>LowerGI - Anus32007-20114</v>
      </c>
      <c r="B89" s="3" t="s">
        <v>116</v>
      </c>
      <c r="C89" s="3">
        <v>3</v>
      </c>
      <c r="D89" s="3" t="s">
        <v>131</v>
      </c>
      <c r="E89" s="3">
        <v>4</v>
      </c>
      <c r="F89" s="3">
        <v>271</v>
      </c>
      <c r="G89" s="3">
        <v>0.52269261299939196</v>
      </c>
      <c r="H89" s="3">
        <v>0.41625722659275799</v>
      </c>
      <c r="I89" s="3">
        <v>0.36669700811348999</v>
      </c>
      <c r="J89" s="3">
        <v>0.46581744507202599</v>
      </c>
      <c r="K89" s="3">
        <v>1.80863496060762</v>
      </c>
      <c r="L89" s="3">
        <v>21.1415285229</v>
      </c>
      <c r="M89" s="6" t="s">
        <v>100</v>
      </c>
      <c r="N89" s="6" t="s">
        <v>179</v>
      </c>
    </row>
    <row r="90" spans="1:14" x14ac:dyDescent="0.2">
      <c r="A90" s="5" t="str">
        <f t="shared" si="2"/>
        <v>LowerGI - Anus32007-20115</v>
      </c>
      <c r="B90" s="3" t="s">
        <v>116</v>
      </c>
      <c r="C90" s="3">
        <v>3</v>
      </c>
      <c r="D90" s="3" t="s">
        <v>131</v>
      </c>
      <c r="E90" s="3">
        <v>5</v>
      </c>
      <c r="F90" s="3">
        <v>255</v>
      </c>
      <c r="G90" s="3">
        <v>0.49269399531415198</v>
      </c>
      <c r="H90" s="3">
        <v>0.46765314104733802</v>
      </c>
      <c r="I90" s="3">
        <v>0.41025341272902</v>
      </c>
      <c r="J90" s="3">
        <v>0.52505286936565598</v>
      </c>
      <c r="K90" s="3">
        <v>2.0319498769055002</v>
      </c>
      <c r="L90" s="3">
        <v>23.891890206140001</v>
      </c>
      <c r="M90" s="6" t="s">
        <v>100</v>
      </c>
      <c r="N90" s="6" t="s">
        <v>179</v>
      </c>
    </row>
    <row r="91" spans="1:14" x14ac:dyDescent="0.2">
      <c r="A91" s="5" t="str">
        <f t="shared" si="2"/>
        <v>LowerGI - Anus32007-20116</v>
      </c>
      <c r="B91" s="3" t="s">
        <v>116</v>
      </c>
      <c r="C91" s="3">
        <v>3</v>
      </c>
      <c r="D91" s="3" t="s">
        <v>131</v>
      </c>
      <c r="E91" s="3">
        <v>6</v>
      </c>
      <c r="F91" s="3">
        <v>1191</v>
      </c>
      <c r="G91" s="3">
        <v>0.46011441944582199</v>
      </c>
      <c r="H91" s="3">
        <v>0.33530087690916999</v>
      </c>
      <c r="I91" s="3">
        <v>0.31625789828770401</v>
      </c>
      <c r="J91" s="3">
        <v>0.35434385553063602</v>
      </c>
      <c r="K91" s="3">
        <v>0</v>
      </c>
      <c r="L91" s="3">
        <v>67.096011839666005</v>
      </c>
      <c r="M91" s="6" t="s">
        <v>100</v>
      </c>
      <c r="N91" s="6" t="s">
        <v>179</v>
      </c>
    </row>
    <row r="92" spans="1:14" x14ac:dyDescent="0.2">
      <c r="A92" s="5" t="str">
        <f t="shared" si="2"/>
        <v>Urology - Bladder12002-20061</v>
      </c>
      <c r="B92" s="3" t="s">
        <v>115</v>
      </c>
      <c r="C92" s="3">
        <v>1</v>
      </c>
      <c r="D92" s="3" t="s">
        <v>143</v>
      </c>
      <c r="E92" s="3">
        <v>1</v>
      </c>
      <c r="F92" s="3">
        <v>2375</v>
      </c>
      <c r="G92" s="3">
        <v>9.5631277362876705</v>
      </c>
      <c r="H92" s="3">
        <v>7.2821886785287502</v>
      </c>
      <c r="I92" s="3">
        <v>6.9893110552819202</v>
      </c>
      <c r="J92" s="3">
        <v>7.5750663017755802</v>
      </c>
      <c r="K92" s="3">
        <v>1</v>
      </c>
      <c r="L92" s="3">
        <v>0</v>
      </c>
      <c r="M92" s="6" t="s">
        <v>100</v>
      </c>
      <c r="N92" s="6" t="s">
        <v>192</v>
      </c>
    </row>
    <row r="93" spans="1:14" x14ac:dyDescent="0.2">
      <c r="A93" s="5" t="str">
        <f t="shared" si="2"/>
        <v>Urology - Bladder12002-20062</v>
      </c>
      <c r="B93" s="3" t="s">
        <v>115</v>
      </c>
      <c r="C93" s="3">
        <v>1</v>
      </c>
      <c r="D93" s="3" t="s">
        <v>143</v>
      </c>
      <c r="E93" s="3">
        <v>2</v>
      </c>
      <c r="F93" s="3">
        <v>2837</v>
      </c>
      <c r="G93" s="3">
        <v>11.5383669001386</v>
      </c>
      <c r="H93" s="3">
        <v>8.0025634661915195</v>
      </c>
      <c r="I93" s="3">
        <v>7.7080836518978</v>
      </c>
      <c r="J93" s="3">
        <v>8.2970432804852408</v>
      </c>
      <c r="K93" s="3">
        <v>1.0989228402975599</v>
      </c>
      <c r="L93" s="3">
        <v>48.655514573315997</v>
      </c>
      <c r="M93" s="6" t="s">
        <v>100</v>
      </c>
      <c r="N93" s="6" t="s">
        <v>192</v>
      </c>
    </row>
    <row r="94" spans="1:14" x14ac:dyDescent="0.2">
      <c r="A94" s="5" t="str">
        <f t="shared" si="2"/>
        <v>Urology - Bladder12002-20063</v>
      </c>
      <c r="B94" s="3" t="s">
        <v>115</v>
      </c>
      <c r="C94" s="3">
        <v>1</v>
      </c>
      <c r="D94" s="3" t="s">
        <v>143</v>
      </c>
      <c r="E94" s="3">
        <v>3</v>
      </c>
      <c r="F94" s="3">
        <v>2898</v>
      </c>
      <c r="G94" s="3">
        <v>11.830661351115401</v>
      </c>
      <c r="H94" s="3">
        <v>8.4021856681544698</v>
      </c>
      <c r="I94" s="3">
        <v>8.0962718074439497</v>
      </c>
      <c r="J94" s="3">
        <v>8.7080995288649898</v>
      </c>
      <c r="K94" s="3">
        <v>1.1537995016426801</v>
      </c>
      <c r="L94" s="3">
        <v>71.277804233544003</v>
      </c>
      <c r="M94" s="6" t="s">
        <v>100</v>
      </c>
      <c r="N94" s="6" t="s">
        <v>192</v>
      </c>
    </row>
    <row r="95" spans="1:14" x14ac:dyDescent="0.2">
      <c r="A95" s="5" t="str">
        <f t="shared" si="2"/>
        <v>Urology - Bladder12002-20064</v>
      </c>
      <c r="B95" s="3" t="s">
        <v>115</v>
      </c>
      <c r="C95" s="3">
        <v>1</v>
      </c>
      <c r="D95" s="3" t="s">
        <v>143</v>
      </c>
      <c r="E95" s="3">
        <v>4</v>
      </c>
      <c r="F95" s="3">
        <v>2838</v>
      </c>
      <c r="G95" s="3">
        <v>11.591134848477401</v>
      </c>
      <c r="H95" s="3">
        <v>9.2367573126918305</v>
      </c>
      <c r="I95" s="3">
        <v>8.8969212926619097</v>
      </c>
      <c r="J95" s="3">
        <v>9.5765933327217496</v>
      </c>
      <c r="K95" s="3">
        <v>1.2684040088010999</v>
      </c>
      <c r="L95" s="3">
        <v>111.771556559652</v>
      </c>
      <c r="M95" s="6" t="s">
        <v>100</v>
      </c>
      <c r="N95" s="6" t="s">
        <v>192</v>
      </c>
    </row>
    <row r="96" spans="1:14" x14ac:dyDescent="0.2">
      <c r="A96" s="5" t="str">
        <f t="shared" si="2"/>
        <v>Urology - Bladder12002-20065</v>
      </c>
      <c r="B96" s="3" t="s">
        <v>115</v>
      </c>
      <c r="C96" s="3">
        <v>1</v>
      </c>
      <c r="D96" s="3" t="s">
        <v>143</v>
      </c>
      <c r="E96" s="3">
        <v>5</v>
      </c>
      <c r="F96" s="3">
        <v>2486</v>
      </c>
      <c r="G96" s="3">
        <v>10.130161986832</v>
      </c>
      <c r="H96" s="3">
        <v>9.9321722403856008</v>
      </c>
      <c r="I96" s="3">
        <v>9.5417363332131604</v>
      </c>
      <c r="J96" s="3">
        <v>10.322608147558</v>
      </c>
      <c r="K96" s="3">
        <v>1.3638993273643401</v>
      </c>
      <c r="L96" s="3">
        <v>125.873904308802</v>
      </c>
      <c r="M96" s="6" t="s">
        <v>100</v>
      </c>
      <c r="N96" s="6" t="s">
        <v>192</v>
      </c>
    </row>
    <row r="97" spans="1:14" x14ac:dyDescent="0.2">
      <c r="A97" s="5" t="str">
        <f t="shared" si="2"/>
        <v>Urology - Bladder12002-20066</v>
      </c>
      <c r="B97" s="3" t="s">
        <v>115</v>
      </c>
      <c r="C97" s="3">
        <v>1</v>
      </c>
      <c r="D97" s="3" t="s">
        <v>143</v>
      </c>
      <c r="E97" s="3">
        <v>6</v>
      </c>
      <c r="F97" s="3">
        <v>13434</v>
      </c>
      <c r="G97" s="3">
        <v>10.927016557968299</v>
      </c>
      <c r="H97" s="3">
        <v>8.4803905317989106</v>
      </c>
      <c r="I97" s="3">
        <v>8.3369838946391397</v>
      </c>
      <c r="J97" s="3">
        <v>8.6237971689586796</v>
      </c>
      <c r="K97" s="3">
        <v>0</v>
      </c>
      <c r="L97" s="3">
        <v>357.57877967531397</v>
      </c>
      <c r="M97" s="6" t="s">
        <v>100</v>
      </c>
      <c r="N97" s="6" t="s">
        <v>192</v>
      </c>
    </row>
    <row r="98" spans="1:14" x14ac:dyDescent="0.2">
      <c r="A98" s="5" t="str">
        <f t="shared" si="2"/>
        <v>Urology - Bladder12007-20111</v>
      </c>
      <c r="B98" s="3" t="s">
        <v>116</v>
      </c>
      <c r="C98" s="3">
        <v>1</v>
      </c>
      <c r="D98" s="3" t="s">
        <v>143</v>
      </c>
      <c r="E98" s="3">
        <v>1</v>
      </c>
      <c r="F98" s="3">
        <v>2611</v>
      </c>
      <c r="G98" s="3">
        <v>10.172961779313701</v>
      </c>
      <c r="H98" s="3">
        <v>6.7353365953523303</v>
      </c>
      <c r="I98" s="3">
        <v>6.4769845288557599</v>
      </c>
      <c r="J98" s="3">
        <v>6.9936886618488998</v>
      </c>
      <c r="K98" s="3">
        <v>1</v>
      </c>
      <c r="L98" s="3">
        <v>0</v>
      </c>
      <c r="M98" s="6" t="s">
        <v>100</v>
      </c>
      <c r="N98" s="6" t="s">
        <v>192</v>
      </c>
    </row>
    <row r="99" spans="1:14" x14ac:dyDescent="0.2">
      <c r="A99" s="5" t="str">
        <f t="shared" si="2"/>
        <v>Urology - Bladder12007-20112</v>
      </c>
      <c r="B99" s="3" t="s">
        <v>116</v>
      </c>
      <c r="C99" s="3">
        <v>1</v>
      </c>
      <c r="D99" s="3" t="s">
        <v>143</v>
      </c>
      <c r="E99" s="3">
        <v>2</v>
      </c>
      <c r="F99" s="3">
        <v>2980</v>
      </c>
      <c r="G99" s="3">
        <v>11.695655342695099</v>
      </c>
      <c r="H99" s="3">
        <v>7.1837618613862801</v>
      </c>
      <c r="I99" s="3">
        <v>6.9258330442052101</v>
      </c>
      <c r="J99" s="3">
        <v>7.4416906785673502</v>
      </c>
      <c r="K99" s="3">
        <v>1.06657800388824</v>
      </c>
      <c r="L99" s="3">
        <v>38.939916771737998</v>
      </c>
      <c r="M99" s="6" t="s">
        <v>100</v>
      </c>
      <c r="N99" s="6" t="s">
        <v>192</v>
      </c>
    </row>
    <row r="100" spans="1:14" x14ac:dyDescent="0.2">
      <c r="A100" s="5" t="str">
        <f t="shared" si="2"/>
        <v>Urology - Bladder12007-20113</v>
      </c>
      <c r="B100" s="3" t="s">
        <v>116</v>
      </c>
      <c r="C100" s="3">
        <v>1</v>
      </c>
      <c r="D100" s="3" t="s">
        <v>143</v>
      </c>
      <c r="E100" s="3">
        <v>3</v>
      </c>
      <c r="F100" s="3">
        <v>3025</v>
      </c>
      <c r="G100" s="3">
        <v>11.8786737007264</v>
      </c>
      <c r="H100" s="3">
        <v>7.8730746027415304</v>
      </c>
      <c r="I100" s="3">
        <v>7.5925068532620097</v>
      </c>
      <c r="J100" s="3">
        <v>8.1536423522210502</v>
      </c>
      <c r="K100" s="3">
        <v>1.1689207348856601</v>
      </c>
      <c r="L100" s="3">
        <v>77.840476732346005</v>
      </c>
      <c r="M100" s="6" t="s">
        <v>100</v>
      </c>
      <c r="N100" s="6" t="s">
        <v>192</v>
      </c>
    </row>
    <row r="101" spans="1:14" x14ac:dyDescent="0.2">
      <c r="A101" s="5" t="str">
        <f t="shared" si="2"/>
        <v>Urology - Bladder12007-20114</v>
      </c>
      <c r="B101" s="3" t="s">
        <v>116</v>
      </c>
      <c r="C101" s="3">
        <v>1</v>
      </c>
      <c r="D101" s="3" t="s">
        <v>143</v>
      </c>
      <c r="E101" s="3">
        <v>4</v>
      </c>
      <c r="F101" s="3">
        <v>2884</v>
      </c>
      <c r="G101" s="3">
        <v>11.3225415588117</v>
      </c>
      <c r="H101" s="3">
        <v>8.6585288600384196</v>
      </c>
      <c r="I101" s="3">
        <v>8.3425176039226798</v>
      </c>
      <c r="J101" s="3">
        <v>8.9745401161541594</v>
      </c>
      <c r="K101" s="3">
        <v>1.2855376620692101</v>
      </c>
      <c r="L101" s="3">
        <v>117.32347897541</v>
      </c>
      <c r="M101" s="6" t="s">
        <v>100</v>
      </c>
      <c r="N101" s="6" t="s">
        <v>192</v>
      </c>
    </row>
    <row r="102" spans="1:14" x14ac:dyDescent="0.2">
      <c r="A102" s="5" t="str">
        <f t="shared" si="2"/>
        <v>Urology - Bladder12007-20115</v>
      </c>
      <c r="B102" s="3" t="s">
        <v>116</v>
      </c>
      <c r="C102" s="3">
        <v>1</v>
      </c>
      <c r="D102" s="3" t="s">
        <v>143</v>
      </c>
      <c r="E102" s="3">
        <v>5</v>
      </c>
      <c r="F102" s="3">
        <v>2519</v>
      </c>
      <c r="G102" s="3">
        <v>9.9214433585035007</v>
      </c>
      <c r="H102" s="3">
        <v>9.4640651516213694</v>
      </c>
      <c r="I102" s="3">
        <v>9.0944755797065309</v>
      </c>
      <c r="J102" s="3">
        <v>9.8336547235362097</v>
      </c>
      <c r="K102" s="3">
        <v>1.40513618252605</v>
      </c>
      <c r="L102" s="3">
        <v>138.61652383054201</v>
      </c>
      <c r="M102" s="6" t="s">
        <v>100</v>
      </c>
      <c r="N102" s="6" t="s">
        <v>192</v>
      </c>
    </row>
    <row r="103" spans="1:14" x14ac:dyDescent="0.2">
      <c r="A103" s="5" t="str">
        <f t="shared" si="2"/>
        <v>Urology - Bladder12007-20116</v>
      </c>
      <c r="B103" s="3" t="s">
        <v>116</v>
      </c>
      <c r="C103" s="3">
        <v>1</v>
      </c>
      <c r="D103" s="3" t="s">
        <v>143</v>
      </c>
      <c r="E103" s="3">
        <v>6</v>
      </c>
      <c r="F103" s="3">
        <v>14019</v>
      </c>
      <c r="G103" s="3">
        <v>10.9976927359969</v>
      </c>
      <c r="H103" s="3">
        <v>7.8491803242618099</v>
      </c>
      <c r="I103" s="3">
        <v>7.71924660799022</v>
      </c>
      <c r="J103" s="3">
        <v>7.9791140405333998</v>
      </c>
      <c r="K103" s="3">
        <v>0</v>
      </c>
      <c r="L103" s="3">
        <v>372.72039631003599</v>
      </c>
      <c r="M103" s="6" t="s">
        <v>100</v>
      </c>
      <c r="N103" s="6" t="s">
        <v>192</v>
      </c>
    </row>
    <row r="104" spans="1:14" x14ac:dyDescent="0.2">
      <c r="A104" s="5" t="str">
        <f t="shared" si="2"/>
        <v>Urology - Bladder22002-20061</v>
      </c>
      <c r="B104" s="3" t="s">
        <v>115</v>
      </c>
      <c r="C104" s="3">
        <v>2</v>
      </c>
      <c r="D104" s="3" t="s">
        <v>143</v>
      </c>
      <c r="E104" s="3">
        <v>1</v>
      </c>
      <c r="F104" s="3">
        <v>1084</v>
      </c>
      <c r="G104" s="3">
        <v>4.2871733823484304</v>
      </c>
      <c r="H104" s="3">
        <v>2.4300422097750198</v>
      </c>
      <c r="I104" s="3">
        <v>2.2853799491146001</v>
      </c>
      <c r="J104" s="3">
        <v>2.57470447043544</v>
      </c>
      <c r="K104" s="3">
        <v>1</v>
      </c>
      <c r="L104" s="3">
        <v>0</v>
      </c>
      <c r="M104" s="6" t="s">
        <v>100</v>
      </c>
      <c r="N104" s="6" t="s">
        <v>192</v>
      </c>
    </row>
    <row r="105" spans="1:14" x14ac:dyDescent="0.2">
      <c r="A105" s="5" t="str">
        <f t="shared" si="2"/>
        <v>Urology - Bladder22002-20062</v>
      </c>
      <c r="B105" s="3" t="s">
        <v>115</v>
      </c>
      <c r="C105" s="3">
        <v>2</v>
      </c>
      <c r="D105" s="3" t="s">
        <v>143</v>
      </c>
      <c r="E105" s="3">
        <v>2</v>
      </c>
      <c r="F105" s="3">
        <v>1327</v>
      </c>
      <c r="G105" s="3">
        <v>5.2006953020006899</v>
      </c>
      <c r="H105" s="3">
        <v>2.51276507529631</v>
      </c>
      <c r="I105" s="3">
        <v>2.37756638106847</v>
      </c>
      <c r="J105" s="3">
        <v>2.64796376952415</v>
      </c>
      <c r="K105" s="3">
        <v>1.03404174017576</v>
      </c>
      <c r="L105" s="3">
        <v>11.467360774242</v>
      </c>
      <c r="M105" s="6" t="s">
        <v>100</v>
      </c>
      <c r="N105" s="6" t="s">
        <v>192</v>
      </c>
    </row>
    <row r="106" spans="1:14" x14ac:dyDescent="0.2">
      <c r="A106" s="5" t="str">
        <f t="shared" si="2"/>
        <v>Urology - Bladder22002-20063</v>
      </c>
      <c r="B106" s="3" t="s">
        <v>115</v>
      </c>
      <c r="C106" s="3">
        <v>2</v>
      </c>
      <c r="D106" s="3" t="s">
        <v>143</v>
      </c>
      <c r="E106" s="3">
        <v>3</v>
      </c>
      <c r="F106" s="3">
        <v>1495</v>
      </c>
      <c r="G106" s="3">
        <v>5.8324543037933898</v>
      </c>
      <c r="H106" s="3">
        <v>2.7740726171123402</v>
      </c>
      <c r="I106" s="3">
        <v>2.6334506073775601</v>
      </c>
      <c r="J106" s="3">
        <v>2.9146946268471199</v>
      </c>
      <c r="K106" s="3">
        <v>1.14157384013884</v>
      </c>
      <c r="L106" s="3">
        <v>35.053110718806003</v>
      </c>
      <c r="M106" s="6" t="s">
        <v>100</v>
      </c>
      <c r="N106" s="6" t="s">
        <v>192</v>
      </c>
    </row>
    <row r="107" spans="1:14" x14ac:dyDescent="0.2">
      <c r="A107" s="5" t="str">
        <f t="shared" si="2"/>
        <v>Urology - Bladder22002-20064</v>
      </c>
      <c r="B107" s="3" t="s">
        <v>115</v>
      </c>
      <c r="C107" s="3">
        <v>2</v>
      </c>
      <c r="D107" s="3" t="s">
        <v>143</v>
      </c>
      <c r="E107" s="3">
        <v>4</v>
      </c>
      <c r="F107" s="3">
        <v>1608</v>
      </c>
      <c r="G107" s="3">
        <v>6.25077138522808</v>
      </c>
      <c r="H107" s="3">
        <v>3.2785645844923899</v>
      </c>
      <c r="I107" s="3">
        <v>3.1183150441712999</v>
      </c>
      <c r="J107" s="3">
        <v>3.4388141248134798</v>
      </c>
      <c r="K107" s="3">
        <v>1.34918009707985</v>
      </c>
      <c r="L107" s="3">
        <v>73.686549875477994</v>
      </c>
      <c r="M107" s="6" t="s">
        <v>100</v>
      </c>
      <c r="N107" s="6" t="s">
        <v>192</v>
      </c>
    </row>
    <row r="108" spans="1:14" x14ac:dyDescent="0.2">
      <c r="A108" s="5" t="str">
        <f t="shared" si="2"/>
        <v>Urology - Bladder22002-20065</v>
      </c>
      <c r="B108" s="3" t="s">
        <v>115</v>
      </c>
      <c r="C108" s="3">
        <v>2</v>
      </c>
      <c r="D108" s="3" t="s">
        <v>143</v>
      </c>
      <c r="E108" s="3">
        <v>5</v>
      </c>
      <c r="F108" s="3">
        <v>1378</v>
      </c>
      <c r="G108" s="3">
        <v>5.3511659969360101</v>
      </c>
      <c r="H108" s="3">
        <v>3.6192368774820101</v>
      </c>
      <c r="I108" s="3">
        <v>3.4281422527664298</v>
      </c>
      <c r="J108" s="3">
        <v>3.8103315021975899</v>
      </c>
      <c r="K108" s="3">
        <v>1.4893720211621699</v>
      </c>
      <c r="L108" s="3">
        <v>77.439039389599998</v>
      </c>
      <c r="M108" s="6" t="s">
        <v>100</v>
      </c>
      <c r="N108" s="6" t="s">
        <v>192</v>
      </c>
    </row>
    <row r="109" spans="1:14" x14ac:dyDescent="0.2">
      <c r="A109" s="5" t="str">
        <f t="shared" si="2"/>
        <v>Urology - Bladder22002-20066</v>
      </c>
      <c r="B109" s="3" t="s">
        <v>115</v>
      </c>
      <c r="C109" s="3">
        <v>2</v>
      </c>
      <c r="D109" s="3" t="s">
        <v>143</v>
      </c>
      <c r="E109" s="3">
        <v>6</v>
      </c>
      <c r="F109" s="3">
        <v>6892</v>
      </c>
      <c r="G109" s="3">
        <v>5.3881972524259396</v>
      </c>
      <c r="H109" s="3">
        <v>2.8926450570083801</v>
      </c>
      <c r="I109" s="3">
        <v>2.8243516807622102</v>
      </c>
      <c r="J109" s="3">
        <v>2.9609384332545501</v>
      </c>
      <c r="K109" s="3">
        <v>0</v>
      </c>
      <c r="L109" s="3">
        <v>197.646060758126</v>
      </c>
      <c r="M109" s="6" t="s">
        <v>100</v>
      </c>
      <c r="N109" s="6" t="s">
        <v>192</v>
      </c>
    </row>
    <row r="110" spans="1:14" x14ac:dyDescent="0.2">
      <c r="A110" s="5" t="str">
        <f t="shared" si="2"/>
        <v>Urology - Bladder22007-20111</v>
      </c>
      <c r="B110" s="3" t="s">
        <v>116</v>
      </c>
      <c r="C110" s="3">
        <v>2</v>
      </c>
      <c r="D110" s="3" t="s">
        <v>143</v>
      </c>
      <c r="E110" s="3">
        <v>1</v>
      </c>
      <c r="F110" s="3">
        <v>1098</v>
      </c>
      <c r="G110" s="3">
        <v>4.2189640821682097</v>
      </c>
      <c r="H110" s="3">
        <v>2.0954392842015501</v>
      </c>
      <c r="I110" s="3">
        <v>1.97149400706532</v>
      </c>
      <c r="J110" s="3">
        <v>2.2193845613377801</v>
      </c>
      <c r="K110" s="3">
        <v>1</v>
      </c>
      <c r="L110" s="3">
        <v>0</v>
      </c>
      <c r="M110" s="6" t="s">
        <v>100</v>
      </c>
      <c r="N110" s="6" t="s">
        <v>192</v>
      </c>
    </row>
    <row r="111" spans="1:14" x14ac:dyDescent="0.2">
      <c r="A111" s="5" t="str">
        <f t="shared" si="2"/>
        <v>Urology - Bladder22007-20112</v>
      </c>
      <c r="B111" s="3" t="s">
        <v>116</v>
      </c>
      <c r="C111" s="3">
        <v>2</v>
      </c>
      <c r="D111" s="3" t="s">
        <v>143</v>
      </c>
      <c r="E111" s="3">
        <v>2</v>
      </c>
      <c r="F111" s="3">
        <v>1418</v>
      </c>
      <c r="G111" s="3">
        <v>5.3979898312226</v>
      </c>
      <c r="H111" s="3">
        <v>2.3866094975764698</v>
      </c>
      <c r="I111" s="3">
        <v>2.2623872678030499</v>
      </c>
      <c r="J111" s="3">
        <v>2.5108317273498901</v>
      </c>
      <c r="K111" s="3">
        <v>1.1389542591714199</v>
      </c>
      <c r="L111" s="3">
        <v>31.497751762983999</v>
      </c>
      <c r="M111" s="6" t="s">
        <v>100</v>
      </c>
      <c r="N111" s="6" t="s">
        <v>192</v>
      </c>
    </row>
    <row r="112" spans="1:14" x14ac:dyDescent="0.2">
      <c r="A112" s="5" t="str">
        <f t="shared" si="2"/>
        <v>Urology - Bladder22007-20113</v>
      </c>
      <c r="B112" s="3" t="s">
        <v>116</v>
      </c>
      <c r="C112" s="3">
        <v>2</v>
      </c>
      <c r="D112" s="3" t="s">
        <v>143</v>
      </c>
      <c r="E112" s="3">
        <v>3</v>
      </c>
      <c r="F112" s="3">
        <v>1486</v>
      </c>
      <c r="G112" s="3">
        <v>5.6416810432721096</v>
      </c>
      <c r="H112" s="3">
        <v>2.5800102772915099</v>
      </c>
      <c r="I112" s="3">
        <v>2.44883013350608</v>
      </c>
      <c r="J112" s="3">
        <v>2.7111904210769402</v>
      </c>
      <c r="K112" s="3">
        <v>1.2312503143104001</v>
      </c>
      <c r="L112" s="3">
        <v>45.242601402992001</v>
      </c>
      <c r="M112" s="6" t="s">
        <v>100</v>
      </c>
      <c r="N112" s="6" t="s">
        <v>192</v>
      </c>
    </row>
    <row r="113" spans="1:14" x14ac:dyDescent="0.2">
      <c r="A113" s="5" t="str">
        <f t="shared" si="2"/>
        <v>Urology - Bladder22007-20114</v>
      </c>
      <c r="B113" s="3" t="s">
        <v>116</v>
      </c>
      <c r="C113" s="3">
        <v>2</v>
      </c>
      <c r="D113" s="3" t="s">
        <v>143</v>
      </c>
      <c r="E113" s="3">
        <v>4</v>
      </c>
      <c r="F113" s="3">
        <v>1520</v>
      </c>
      <c r="G113" s="3">
        <v>5.7629014206803202</v>
      </c>
      <c r="H113" s="3">
        <v>3.0171996065359799</v>
      </c>
      <c r="I113" s="3">
        <v>2.8655161140049201</v>
      </c>
      <c r="J113" s="3">
        <v>3.16888309906704</v>
      </c>
      <c r="K113" s="3">
        <v>1.43988882392537</v>
      </c>
      <c r="L113" s="3">
        <v>73.426573290281993</v>
      </c>
      <c r="M113" s="6" t="s">
        <v>100</v>
      </c>
      <c r="N113" s="6" t="s">
        <v>192</v>
      </c>
    </row>
    <row r="114" spans="1:14" x14ac:dyDescent="0.2">
      <c r="A114" s="5" t="str">
        <f t="shared" si="2"/>
        <v>Urology - Bladder22007-20115</v>
      </c>
      <c r="B114" s="3" t="s">
        <v>116</v>
      </c>
      <c r="C114" s="3">
        <v>2</v>
      </c>
      <c r="D114" s="3" t="s">
        <v>143</v>
      </c>
      <c r="E114" s="3">
        <v>5</v>
      </c>
      <c r="F114" s="3">
        <v>1333</v>
      </c>
      <c r="G114" s="3">
        <v>5.0555979236321802</v>
      </c>
      <c r="H114" s="3">
        <v>3.4446319382209301</v>
      </c>
      <c r="I114" s="3">
        <v>3.2597119655225701</v>
      </c>
      <c r="J114" s="3">
        <v>3.62955191091929</v>
      </c>
      <c r="K114" s="3">
        <v>1.64387103181254</v>
      </c>
      <c r="L114" s="3">
        <v>86.030678271118006</v>
      </c>
      <c r="M114" s="6" t="s">
        <v>100</v>
      </c>
      <c r="N114" s="6" t="s">
        <v>192</v>
      </c>
    </row>
    <row r="115" spans="1:14" x14ac:dyDescent="0.2">
      <c r="A115" s="5" t="str">
        <f t="shared" si="2"/>
        <v>Urology - Bladder22007-20116</v>
      </c>
      <c r="B115" s="3" t="s">
        <v>116</v>
      </c>
      <c r="C115" s="3">
        <v>2</v>
      </c>
      <c r="D115" s="3" t="s">
        <v>143</v>
      </c>
      <c r="E115" s="3">
        <v>6</v>
      </c>
      <c r="F115" s="3">
        <v>6855</v>
      </c>
      <c r="G115" s="3">
        <v>5.2178295007570101</v>
      </c>
      <c r="H115" s="3">
        <v>2.65709604790095</v>
      </c>
      <c r="I115" s="3">
        <v>2.59419475166658</v>
      </c>
      <c r="J115" s="3">
        <v>2.71999734413532</v>
      </c>
      <c r="K115" s="3">
        <v>0</v>
      </c>
      <c r="L115" s="3">
        <v>236.19760472737602</v>
      </c>
      <c r="M115" s="6" t="s">
        <v>100</v>
      </c>
      <c r="N115" s="6" t="s">
        <v>192</v>
      </c>
    </row>
    <row r="116" spans="1:14" x14ac:dyDescent="0.2">
      <c r="A116" s="5" t="str">
        <f t="shared" si="2"/>
        <v>Urology - Bladder32002-20061</v>
      </c>
      <c r="B116" s="3" t="s">
        <v>115</v>
      </c>
      <c r="C116" s="3">
        <v>3</v>
      </c>
      <c r="D116" s="3" t="s">
        <v>143</v>
      </c>
      <c r="E116" s="3">
        <v>1</v>
      </c>
      <c r="F116" s="3">
        <v>3459</v>
      </c>
      <c r="G116" s="3">
        <v>6.9014784127980304</v>
      </c>
      <c r="H116" s="3">
        <v>4.48677496639288</v>
      </c>
      <c r="I116" s="3">
        <v>4.3372495300470897</v>
      </c>
      <c r="J116" s="3">
        <v>4.6363004027386703</v>
      </c>
      <c r="K116" s="3">
        <v>1</v>
      </c>
      <c r="L116" s="3">
        <v>0</v>
      </c>
      <c r="M116" s="6" t="s">
        <v>100</v>
      </c>
      <c r="N116" s="6" t="s">
        <v>192</v>
      </c>
    </row>
    <row r="117" spans="1:14" x14ac:dyDescent="0.2">
      <c r="A117" s="5" t="str">
        <f t="shared" si="2"/>
        <v>Urology - Bladder32002-20062</v>
      </c>
      <c r="B117" s="3" t="s">
        <v>115</v>
      </c>
      <c r="C117" s="3">
        <v>3</v>
      </c>
      <c r="D117" s="3" t="s">
        <v>143</v>
      </c>
      <c r="E117" s="3">
        <v>2</v>
      </c>
      <c r="F117" s="3">
        <v>4164</v>
      </c>
      <c r="G117" s="3">
        <v>8.3108208683993503</v>
      </c>
      <c r="H117" s="3">
        <v>4.7708241472683097</v>
      </c>
      <c r="I117" s="3">
        <v>4.6259155609337599</v>
      </c>
      <c r="J117" s="3">
        <v>4.9157327336028596</v>
      </c>
      <c r="K117" s="3">
        <v>1.06330809612763</v>
      </c>
      <c r="L117" s="3">
        <v>47.339904260879997</v>
      </c>
      <c r="M117" s="6" t="s">
        <v>100</v>
      </c>
      <c r="N117" s="6" t="s">
        <v>192</v>
      </c>
    </row>
    <row r="118" spans="1:14" x14ac:dyDescent="0.2">
      <c r="A118" s="5" t="str">
        <f t="shared" si="2"/>
        <v>Urology - Bladder32002-20063</v>
      </c>
      <c r="B118" s="3" t="s">
        <v>115</v>
      </c>
      <c r="C118" s="3">
        <v>3</v>
      </c>
      <c r="D118" s="3" t="s">
        <v>143</v>
      </c>
      <c r="E118" s="3">
        <v>3</v>
      </c>
      <c r="F118" s="3">
        <v>4393</v>
      </c>
      <c r="G118" s="3">
        <v>8.7635467416223491</v>
      </c>
      <c r="H118" s="3">
        <v>5.0428075097492</v>
      </c>
      <c r="I118" s="3">
        <v>4.8936834011569204</v>
      </c>
      <c r="J118" s="3">
        <v>5.1919316183414796</v>
      </c>
      <c r="K118" s="3">
        <v>1.1239269960096401</v>
      </c>
      <c r="L118" s="3">
        <v>82.788288211413999</v>
      </c>
      <c r="M118" s="6" t="s">
        <v>100</v>
      </c>
      <c r="N118" s="6" t="s">
        <v>192</v>
      </c>
    </row>
    <row r="119" spans="1:14" x14ac:dyDescent="0.2">
      <c r="A119" s="5" t="str">
        <f t="shared" si="2"/>
        <v>Urology - Bladder32002-20064</v>
      </c>
      <c r="B119" s="3" t="s">
        <v>115</v>
      </c>
      <c r="C119" s="3">
        <v>3</v>
      </c>
      <c r="D119" s="3" t="s">
        <v>143</v>
      </c>
      <c r="E119" s="3">
        <v>4</v>
      </c>
      <c r="F119" s="3">
        <v>4446</v>
      </c>
      <c r="G119" s="3">
        <v>8.8549766342938891</v>
      </c>
      <c r="H119" s="3">
        <v>5.6553155726061304</v>
      </c>
      <c r="I119" s="3">
        <v>5.4890783837345003</v>
      </c>
      <c r="J119" s="3">
        <v>5.8215527614777596</v>
      </c>
      <c r="K119" s="3">
        <v>1.2604410996686799</v>
      </c>
      <c r="L119" s="3">
        <v>155.462658713618</v>
      </c>
      <c r="M119" s="6" t="s">
        <v>100</v>
      </c>
      <c r="N119" s="6" t="s">
        <v>192</v>
      </c>
    </row>
    <row r="120" spans="1:14" x14ac:dyDescent="0.2">
      <c r="A120" s="5" t="str">
        <f t="shared" si="2"/>
        <v>Urology - Bladder32002-20065</v>
      </c>
      <c r="B120" s="3" t="s">
        <v>115</v>
      </c>
      <c r="C120" s="3">
        <v>3</v>
      </c>
      <c r="D120" s="3" t="s">
        <v>143</v>
      </c>
      <c r="E120" s="3">
        <v>5</v>
      </c>
      <c r="F120" s="3">
        <v>3864</v>
      </c>
      <c r="G120" s="3">
        <v>7.6831347953506404</v>
      </c>
      <c r="H120" s="3">
        <v>6.1529095553128696</v>
      </c>
      <c r="I120" s="3">
        <v>5.9589022677866703</v>
      </c>
      <c r="J120" s="3">
        <v>6.3469168428390796</v>
      </c>
      <c r="K120" s="3">
        <v>1.37134347084482</v>
      </c>
      <c r="L120" s="3">
        <v>181.86456981925801</v>
      </c>
      <c r="M120" s="6" t="s">
        <v>100</v>
      </c>
      <c r="N120" s="6" t="s">
        <v>192</v>
      </c>
    </row>
    <row r="121" spans="1:14" x14ac:dyDescent="0.2">
      <c r="A121" s="5" t="str">
        <f t="shared" si="2"/>
        <v>Urology - Bladder32002-20066</v>
      </c>
      <c r="B121" s="3" t="s">
        <v>115</v>
      </c>
      <c r="C121" s="3">
        <v>3</v>
      </c>
      <c r="D121" s="3" t="s">
        <v>143</v>
      </c>
      <c r="E121" s="3">
        <v>6</v>
      </c>
      <c r="F121" s="3">
        <v>20326</v>
      </c>
      <c r="G121" s="3">
        <v>8.1027798275240794</v>
      </c>
      <c r="H121" s="3">
        <v>5.1682076175853604</v>
      </c>
      <c r="I121" s="3">
        <v>5.0971566392068102</v>
      </c>
      <c r="J121" s="3">
        <v>5.2392585959639097</v>
      </c>
      <c r="K121" s="3">
        <v>0</v>
      </c>
      <c r="L121" s="3">
        <v>467.45542100517002</v>
      </c>
      <c r="M121" s="6" t="s">
        <v>100</v>
      </c>
      <c r="N121" s="6" t="s">
        <v>192</v>
      </c>
    </row>
    <row r="122" spans="1:14" x14ac:dyDescent="0.2">
      <c r="A122" s="5" t="str">
        <f t="shared" si="2"/>
        <v>Urology - Bladder32007-20111</v>
      </c>
      <c r="B122" s="3" t="s">
        <v>116</v>
      </c>
      <c r="C122" s="3">
        <v>3</v>
      </c>
      <c r="D122" s="3" t="s">
        <v>143</v>
      </c>
      <c r="E122" s="3">
        <v>1</v>
      </c>
      <c r="F122" s="3">
        <v>3709</v>
      </c>
      <c r="G122" s="3">
        <v>7.1752718889271803</v>
      </c>
      <c r="H122" s="3">
        <v>4.1032208754922399</v>
      </c>
      <c r="I122" s="3">
        <v>3.9711665746290699</v>
      </c>
      <c r="J122" s="3">
        <v>4.23527517635541</v>
      </c>
      <c r="K122" s="3">
        <v>1</v>
      </c>
      <c r="L122" s="3">
        <v>0</v>
      </c>
      <c r="M122" s="6" t="s">
        <v>100</v>
      </c>
      <c r="N122" s="6" t="s">
        <v>192</v>
      </c>
    </row>
    <row r="123" spans="1:14" x14ac:dyDescent="0.2">
      <c r="A123" s="5" t="str">
        <f t="shared" ref="A123:A186" si="3">D123&amp;C123&amp;B123&amp;E123</f>
        <v>Urology - Bladder32007-20112</v>
      </c>
      <c r="B123" s="3" t="s">
        <v>116</v>
      </c>
      <c r="C123" s="3">
        <v>3</v>
      </c>
      <c r="D123" s="3" t="s">
        <v>143</v>
      </c>
      <c r="E123" s="3">
        <v>2</v>
      </c>
      <c r="F123" s="3">
        <v>4398</v>
      </c>
      <c r="G123" s="3">
        <v>8.4987831068231099</v>
      </c>
      <c r="H123" s="3">
        <v>4.4289986909860897</v>
      </c>
      <c r="I123" s="3">
        <v>4.2981003896464101</v>
      </c>
      <c r="J123" s="3">
        <v>4.5598969923257702</v>
      </c>
      <c r="K123" s="3">
        <v>1.0793956322067999</v>
      </c>
      <c r="L123" s="3">
        <v>56.236666469913999</v>
      </c>
      <c r="M123" s="6" t="s">
        <v>100</v>
      </c>
      <c r="N123" s="6" t="s">
        <v>192</v>
      </c>
    </row>
    <row r="124" spans="1:14" x14ac:dyDescent="0.2">
      <c r="A124" s="5" t="str">
        <f t="shared" si="3"/>
        <v>Urology - Bladder32007-20113</v>
      </c>
      <c r="B124" s="3" t="s">
        <v>116</v>
      </c>
      <c r="C124" s="3">
        <v>3</v>
      </c>
      <c r="D124" s="3" t="s">
        <v>143</v>
      </c>
      <c r="E124" s="3">
        <v>3</v>
      </c>
      <c r="F124" s="3">
        <v>4511</v>
      </c>
      <c r="G124" s="3">
        <v>8.7075741978072507</v>
      </c>
      <c r="H124" s="3">
        <v>4.8047266895579099</v>
      </c>
      <c r="I124" s="3">
        <v>4.6645136686775297</v>
      </c>
      <c r="J124" s="3">
        <v>4.9449397104382902</v>
      </c>
      <c r="K124" s="3">
        <v>1.1709646727173899</v>
      </c>
      <c r="L124" s="3">
        <v>98.999579895216002</v>
      </c>
      <c r="M124" s="6" t="s">
        <v>100</v>
      </c>
      <c r="N124" s="6" t="s">
        <v>192</v>
      </c>
    </row>
    <row r="125" spans="1:14" x14ac:dyDescent="0.2">
      <c r="A125" s="5" t="str">
        <f t="shared" si="3"/>
        <v>Urology - Bladder32007-20114</v>
      </c>
      <c r="B125" s="3" t="s">
        <v>116</v>
      </c>
      <c r="C125" s="3">
        <v>3</v>
      </c>
      <c r="D125" s="3" t="s">
        <v>143</v>
      </c>
      <c r="E125" s="3">
        <v>4</v>
      </c>
      <c r="F125" s="3">
        <v>4404</v>
      </c>
      <c r="G125" s="3">
        <v>8.4942371499975007</v>
      </c>
      <c r="H125" s="3">
        <v>5.3413840862007103</v>
      </c>
      <c r="I125" s="3">
        <v>5.1836279632614097</v>
      </c>
      <c r="J125" s="3">
        <v>5.4991402091400099</v>
      </c>
      <c r="K125" s="3">
        <v>1.3017539752987199</v>
      </c>
      <c r="L125" s="3">
        <v>159.81750539132</v>
      </c>
      <c r="M125" s="6" t="s">
        <v>100</v>
      </c>
      <c r="N125" s="6" t="s">
        <v>192</v>
      </c>
    </row>
    <row r="126" spans="1:14" x14ac:dyDescent="0.2">
      <c r="A126" s="5" t="str">
        <f t="shared" si="3"/>
        <v>Urology - Bladder32007-20115</v>
      </c>
      <c r="B126" s="3" t="s">
        <v>116</v>
      </c>
      <c r="C126" s="3">
        <v>3</v>
      </c>
      <c r="D126" s="3" t="s">
        <v>143</v>
      </c>
      <c r="E126" s="3">
        <v>5</v>
      </c>
      <c r="F126" s="3">
        <v>3852</v>
      </c>
      <c r="G126" s="3">
        <v>7.4425775292161296</v>
      </c>
      <c r="H126" s="3">
        <v>5.93267782528957</v>
      </c>
      <c r="I126" s="3">
        <v>5.7453235116618897</v>
      </c>
      <c r="J126" s="3">
        <v>6.1200321389172503</v>
      </c>
      <c r="K126" s="3">
        <v>1.44585875469789</v>
      </c>
      <c r="L126" s="3">
        <v>201.50897566653799</v>
      </c>
      <c r="M126" s="6" t="s">
        <v>100</v>
      </c>
      <c r="N126" s="6" t="s">
        <v>192</v>
      </c>
    </row>
    <row r="127" spans="1:14" x14ac:dyDescent="0.2">
      <c r="A127" s="5" t="str">
        <f t="shared" si="3"/>
        <v>Urology - Bladder32007-20116</v>
      </c>
      <c r="B127" s="3" t="s">
        <v>116</v>
      </c>
      <c r="C127" s="3">
        <v>3</v>
      </c>
      <c r="D127" s="3" t="s">
        <v>143</v>
      </c>
      <c r="E127" s="3">
        <v>6</v>
      </c>
      <c r="F127" s="3">
        <v>20874</v>
      </c>
      <c r="G127" s="3">
        <v>8.0641716133602692</v>
      </c>
      <c r="H127" s="3">
        <v>4.84245565749353</v>
      </c>
      <c r="I127" s="3">
        <v>4.77676268939185</v>
      </c>
      <c r="J127" s="3">
        <v>4.90814862559521</v>
      </c>
      <c r="K127" s="3">
        <v>0</v>
      </c>
      <c r="L127" s="3">
        <v>516.56272742298802</v>
      </c>
      <c r="M127" s="6" t="s">
        <v>100</v>
      </c>
      <c r="N127" s="6" t="s">
        <v>192</v>
      </c>
    </row>
    <row r="128" spans="1:14" x14ac:dyDescent="0.2">
      <c r="A128" s="5" t="str">
        <f t="shared" si="3"/>
        <v>Breast - Breast12002-20061</v>
      </c>
      <c r="B128" s="3" t="s">
        <v>115</v>
      </c>
      <c r="C128" s="3">
        <v>1</v>
      </c>
      <c r="D128" s="3" t="s">
        <v>134</v>
      </c>
      <c r="E128" s="3">
        <v>1</v>
      </c>
      <c r="F128" s="3">
        <v>67</v>
      </c>
      <c r="G128" s="3">
        <v>0.26978086666579998</v>
      </c>
      <c r="H128" s="3">
        <v>0.21258689240470999</v>
      </c>
      <c r="I128" s="3">
        <v>0.16168251226057601</v>
      </c>
      <c r="J128" s="3">
        <v>0.26349127254884402</v>
      </c>
      <c r="K128" s="3">
        <v>1</v>
      </c>
      <c r="L128" s="3">
        <v>0</v>
      </c>
      <c r="M128" s="6" t="s">
        <v>100</v>
      </c>
      <c r="N128" s="6" t="s">
        <v>3</v>
      </c>
    </row>
    <row r="129" spans="1:14" x14ac:dyDescent="0.2">
      <c r="A129" s="5" t="str">
        <f t="shared" si="3"/>
        <v>Breast - Breast12002-20062</v>
      </c>
      <c r="B129" s="3" t="s">
        <v>115</v>
      </c>
      <c r="C129" s="3">
        <v>1</v>
      </c>
      <c r="D129" s="3" t="s">
        <v>134</v>
      </c>
      <c r="E129" s="3">
        <v>2</v>
      </c>
      <c r="F129" s="3">
        <v>75</v>
      </c>
      <c r="G129" s="3">
        <v>0.30503261103644602</v>
      </c>
      <c r="H129" s="3">
        <v>0.22507711102070599</v>
      </c>
      <c r="I129" s="3">
        <v>0.17413736541130501</v>
      </c>
      <c r="J129" s="3">
        <v>0.276016856630107</v>
      </c>
      <c r="K129" s="3">
        <v>1.0587534747543099</v>
      </c>
      <c r="L129" s="3">
        <v>-7.8917449379998193E-3</v>
      </c>
      <c r="M129" s="6" t="s">
        <v>100</v>
      </c>
      <c r="N129" s="6" t="s">
        <v>3</v>
      </c>
    </row>
    <row r="130" spans="1:14" x14ac:dyDescent="0.2">
      <c r="A130" s="5" t="str">
        <f t="shared" si="3"/>
        <v>Breast - Breast12002-20063</v>
      </c>
      <c r="B130" s="3" t="s">
        <v>115</v>
      </c>
      <c r="C130" s="3">
        <v>1</v>
      </c>
      <c r="D130" s="3" t="s">
        <v>134</v>
      </c>
      <c r="E130" s="3">
        <v>3</v>
      </c>
      <c r="F130" s="3">
        <v>76</v>
      </c>
      <c r="G130" s="3">
        <v>0.31025888981531102</v>
      </c>
      <c r="H130" s="3">
        <v>0.233448266746484</v>
      </c>
      <c r="I130" s="3">
        <v>0.18096269541875801</v>
      </c>
      <c r="J130" s="3">
        <v>0.28593383807421002</v>
      </c>
      <c r="K130" s="3">
        <v>1.0981310470546799</v>
      </c>
      <c r="L130" s="3">
        <v>0.68650456732599996</v>
      </c>
      <c r="M130" s="6" t="s">
        <v>100</v>
      </c>
      <c r="N130" s="6" t="s">
        <v>3</v>
      </c>
    </row>
    <row r="131" spans="1:14" x14ac:dyDescent="0.2">
      <c r="A131" s="5" t="str">
        <f t="shared" si="3"/>
        <v>Breast - Breast12002-20064</v>
      </c>
      <c r="B131" s="3" t="s">
        <v>115</v>
      </c>
      <c r="C131" s="3">
        <v>1</v>
      </c>
      <c r="D131" s="3" t="s">
        <v>134</v>
      </c>
      <c r="E131" s="3">
        <v>4</v>
      </c>
      <c r="F131" s="3">
        <v>64</v>
      </c>
      <c r="G131" s="3">
        <v>0.261392752044592</v>
      </c>
      <c r="H131" s="3">
        <v>0.21928408755303999</v>
      </c>
      <c r="I131" s="3">
        <v>0.16555948610254501</v>
      </c>
      <c r="J131" s="3">
        <v>0.27300868900353498</v>
      </c>
      <c r="K131" s="3">
        <v>1.0315033305796699</v>
      </c>
      <c r="L131" s="3">
        <v>0.16361123143</v>
      </c>
      <c r="M131" s="6" t="s">
        <v>100</v>
      </c>
      <c r="N131" s="6" t="s">
        <v>3</v>
      </c>
    </row>
    <row r="132" spans="1:14" x14ac:dyDescent="0.2">
      <c r="A132" s="5" t="str">
        <f t="shared" si="3"/>
        <v>Breast - Breast12002-20065</v>
      </c>
      <c r="B132" s="3" t="s">
        <v>115</v>
      </c>
      <c r="C132" s="3">
        <v>1</v>
      </c>
      <c r="D132" s="3" t="s">
        <v>134</v>
      </c>
      <c r="E132" s="3">
        <v>5</v>
      </c>
      <c r="F132" s="3">
        <v>51</v>
      </c>
      <c r="G132" s="3">
        <v>0.20781909144345601</v>
      </c>
      <c r="H132" s="3">
        <v>0.210881139503107</v>
      </c>
      <c r="I132" s="3">
        <v>0.15300377819341399</v>
      </c>
      <c r="J132" s="3">
        <v>0.26875850081280001</v>
      </c>
      <c r="K132" s="3">
        <v>0.99197620849381596</v>
      </c>
      <c r="L132" s="3">
        <v>-0.43911135335399998</v>
      </c>
      <c r="M132" s="6" t="s">
        <v>100</v>
      </c>
      <c r="N132" s="6" t="s">
        <v>3</v>
      </c>
    </row>
    <row r="133" spans="1:14" x14ac:dyDescent="0.2">
      <c r="A133" s="5" t="str">
        <f t="shared" si="3"/>
        <v>Breast - Breast12002-20066</v>
      </c>
      <c r="B133" s="3" t="s">
        <v>115</v>
      </c>
      <c r="C133" s="3">
        <v>1</v>
      </c>
      <c r="D133" s="3" t="s">
        <v>134</v>
      </c>
      <c r="E133" s="3">
        <v>6</v>
      </c>
      <c r="F133" s="3">
        <v>333</v>
      </c>
      <c r="G133" s="3">
        <v>0.27085726617563299</v>
      </c>
      <c r="H133" s="3">
        <v>0.22106438298671599</v>
      </c>
      <c r="I133" s="3">
        <v>0.19732044600108001</v>
      </c>
      <c r="J133" s="3">
        <v>0.244808319972352</v>
      </c>
      <c r="K133" s="3">
        <v>0</v>
      </c>
      <c r="L133" s="3">
        <v>0.40311270046400016</v>
      </c>
      <c r="M133" s="6" t="s">
        <v>100</v>
      </c>
      <c r="N133" s="6" t="s">
        <v>3</v>
      </c>
    </row>
    <row r="134" spans="1:14" x14ac:dyDescent="0.2">
      <c r="A134" s="5" t="str">
        <f t="shared" si="3"/>
        <v>Breast - Breast12007-20111</v>
      </c>
      <c r="B134" s="3" t="s">
        <v>116</v>
      </c>
      <c r="C134" s="3">
        <v>1</v>
      </c>
      <c r="D134" s="3" t="s">
        <v>134</v>
      </c>
      <c r="E134" s="3">
        <v>1</v>
      </c>
      <c r="F134" s="3">
        <v>65</v>
      </c>
      <c r="G134" s="3">
        <v>0.25325259121233001</v>
      </c>
      <c r="H134" s="3">
        <v>0.17298712461926799</v>
      </c>
      <c r="I134" s="3">
        <v>0.13093255692384501</v>
      </c>
      <c r="J134" s="3">
        <v>0.215041692314691</v>
      </c>
      <c r="K134" s="3">
        <v>1</v>
      </c>
      <c r="L134" s="3">
        <v>0</v>
      </c>
      <c r="M134" s="6" t="s">
        <v>100</v>
      </c>
      <c r="N134" s="6" t="s">
        <v>3</v>
      </c>
    </row>
    <row r="135" spans="1:14" x14ac:dyDescent="0.2">
      <c r="A135" s="5" t="str">
        <f t="shared" si="3"/>
        <v>Breast - Breast12007-20112</v>
      </c>
      <c r="B135" s="3" t="s">
        <v>116</v>
      </c>
      <c r="C135" s="3">
        <v>1</v>
      </c>
      <c r="D135" s="3" t="s">
        <v>134</v>
      </c>
      <c r="E135" s="3">
        <v>2</v>
      </c>
      <c r="F135" s="3">
        <v>64</v>
      </c>
      <c r="G135" s="3">
        <v>0.25118185970888701</v>
      </c>
      <c r="H135" s="3">
        <v>0.16572234997017299</v>
      </c>
      <c r="I135" s="3">
        <v>0.12512037422748101</v>
      </c>
      <c r="J135" s="3">
        <v>0.20632432571286499</v>
      </c>
      <c r="K135" s="3">
        <v>0.95800395743275801</v>
      </c>
      <c r="L135" s="3">
        <v>-1.3190362017840001</v>
      </c>
      <c r="M135" s="6" t="s">
        <v>100</v>
      </c>
      <c r="N135" s="6" t="s">
        <v>3</v>
      </c>
    </row>
    <row r="136" spans="1:14" x14ac:dyDescent="0.2">
      <c r="A136" s="5" t="str">
        <f t="shared" si="3"/>
        <v>Breast - Breast12007-20113</v>
      </c>
      <c r="B136" s="3" t="s">
        <v>116</v>
      </c>
      <c r="C136" s="3">
        <v>1</v>
      </c>
      <c r="D136" s="3" t="s">
        <v>134</v>
      </c>
      <c r="E136" s="3">
        <v>3</v>
      </c>
      <c r="F136" s="3">
        <v>61</v>
      </c>
      <c r="G136" s="3">
        <v>0.23953689115514301</v>
      </c>
      <c r="H136" s="3">
        <v>0.16648724073746199</v>
      </c>
      <c r="I136" s="3">
        <v>0.124706887306245</v>
      </c>
      <c r="J136" s="3">
        <v>0.20826759416867899</v>
      </c>
      <c r="K136" s="3">
        <v>0.96242562042630497</v>
      </c>
      <c r="L136" s="3">
        <v>-0.31286600037599999</v>
      </c>
      <c r="M136" s="6" t="s">
        <v>100</v>
      </c>
      <c r="N136" s="6" t="s">
        <v>3</v>
      </c>
    </row>
    <row r="137" spans="1:14" x14ac:dyDescent="0.2">
      <c r="A137" s="5" t="str">
        <f t="shared" si="3"/>
        <v>Breast - Breast12007-20114</v>
      </c>
      <c r="B137" s="3" t="s">
        <v>116</v>
      </c>
      <c r="C137" s="3">
        <v>1</v>
      </c>
      <c r="D137" s="3" t="s">
        <v>134</v>
      </c>
      <c r="E137" s="3">
        <v>4</v>
      </c>
      <c r="F137" s="3">
        <v>62</v>
      </c>
      <c r="G137" s="3">
        <v>0.24341108760274699</v>
      </c>
      <c r="H137" s="3">
        <v>0.20354069470341099</v>
      </c>
      <c r="I137" s="3">
        <v>0.15287529431241201</v>
      </c>
      <c r="J137" s="3">
        <v>0.25420609509441</v>
      </c>
      <c r="K137" s="3">
        <v>1.1766233767477701</v>
      </c>
      <c r="L137" s="3">
        <v>0.38515167449400001</v>
      </c>
      <c r="M137" s="6" t="s">
        <v>100</v>
      </c>
      <c r="N137" s="6" t="s">
        <v>3</v>
      </c>
    </row>
    <row r="138" spans="1:14" x14ac:dyDescent="0.2">
      <c r="A138" s="5" t="str">
        <f t="shared" si="3"/>
        <v>Breast - Breast12007-20115</v>
      </c>
      <c r="B138" s="3" t="s">
        <v>116</v>
      </c>
      <c r="C138" s="3">
        <v>1</v>
      </c>
      <c r="D138" s="3" t="s">
        <v>134</v>
      </c>
      <c r="E138" s="3">
        <v>5</v>
      </c>
      <c r="F138" s="3">
        <v>60</v>
      </c>
      <c r="G138" s="3">
        <v>0.23631861909893201</v>
      </c>
      <c r="H138" s="3">
        <v>0.23446137922707999</v>
      </c>
      <c r="I138" s="3">
        <v>0.17513446477816</v>
      </c>
      <c r="J138" s="3">
        <v>0.29378829367600001</v>
      </c>
      <c r="K138" s="3">
        <v>1.3553689602223999</v>
      </c>
      <c r="L138" s="3">
        <v>2.5340126312239999</v>
      </c>
      <c r="M138" s="6" t="s">
        <v>100</v>
      </c>
      <c r="N138" s="6" t="s">
        <v>3</v>
      </c>
    </row>
    <row r="139" spans="1:14" x14ac:dyDescent="0.2">
      <c r="A139" s="5" t="str">
        <f t="shared" si="3"/>
        <v>Breast - Breast12007-20116</v>
      </c>
      <c r="B139" s="3" t="s">
        <v>116</v>
      </c>
      <c r="C139" s="3">
        <v>1</v>
      </c>
      <c r="D139" s="3" t="s">
        <v>134</v>
      </c>
      <c r="E139" s="3">
        <v>6</v>
      </c>
      <c r="F139" s="3">
        <v>312</v>
      </c>
      <c r="G139" s="3">
        <v>0.24475926482852001</v>
      </c>
      <c r="H139" s="3">
        <v>0.18554877828842101</v>
      </c>
      <c r="I139" s="3">
        <v>0.16495970149220399</v>
      </c>
      <c r="J139" s="3">
        <v>0.206137855084638</v>
      </c>
      <c r="K139" s="3">
        <v>0</v>
      </c>
      <c r="L139" s="3">
        <v>1.2872621035579999</v>
      </c>
      <c r="M139" s="6" t="s">
        <v>100</v>
      </c>
      <c r="N139" s="6" t="s">
        <v>3</v>
      </c>
    </row>
    <row r="140" spans="1:14" x14ac:dyDescent="0.2">
      <c r="A140" s="5" t="str">
        <f t="shared" si="3"/>
        <v>Breast - Breast22002-20061</v>
      </c>
      <c r="B140" s="3" t="s">
        <v>115</v>
      </c>
      <c r="C140" s="3">
        <v>2</v>
      </c>
      <c r="D140" s="3" t="s">
        <v>134</v>
      </c>
      <c r="E140" s="3">
        <v>1</v>
      </c>
      <c r="F140" s="3">
        <v>10143</v>
      </c>
      <c r="G140" s="3">
        <v>40.115128798118199</v>
      </c>
      <c r="H140" s="3">
        <v>28.320222961214899</v>
      </c>
      <c r="I140" s="3">
        <v>27.769073322853998</v>
      </c>
      <c r="J140" s="3">
        <v>28.8713725995758</v>
      </c>
      <c r="K140" s="3">
        <v>1</v>
      </c>
      <c r="L140" s="3">
        <v>0</v>
      </c>
      <c r="M140" s="6" t="s">
        <v>100</v>
      </c>
      <c r="N140" s="6" t="s">
        <v>3</v>
      </c>
    </row>
    <row r="141" spans="1:14" x14ac:dyDescent="0.2">
      <c r="A141" s="5" t="str">
        <f t="shared" si="3"/>
        <v>Breast - Breast22002-20062</v>
      </c>
      <c r="B141" s="3" t="s">
        <v>115</v>
      </c>
      <c r="C141" s="3">
        <v>2</v>
      </c>
      <c r="D141" s="3" t="s">
        <v>134</v>
      </c>
      <c r="E141" s="3">
        <v>2</v>
      </c>
      <c r="F141" s="3">
        <v>11271</v>
      </c>
      <c r="G141" s="3">
        <v>44.172597399284001</v>
      </c>
      <c r="H141" s="3">
        <v>28.356263602048902</v>
      </c>
      <c r="I141" s="3">
        <v>27.832754964799701</v>
      </c>
      <c r="J141" s="3">
        <v>28.879772239298099</v>
      </c>
      <c r="K141" s="3">
        <v>1.0012726114792001</v>
      </c>
      <c r="L141" s="3">
        <v>33.005944535136003</v>
      </c>
      <c r="M141" s="6" t="s">
        <v>100</v>
      </c>
      <c r="N141" s="6" t="s">
        <v>3</v>
      </c>
    </row>
    <row r="142" spans="1:14" x14ac:dyDescent="0.2">
      <c r="A142" s="5" t="str">
        <f t="shared" si="3"/>
        <v>Breast - Breast22002-20063</v>
      </c>
      <c r="B142" s="3" t="s">
        <v>115</v>
      </c>
      <c r="C142" s="3">
        <v>2</v>
      </c>
      <c r="D142" s="3" t="s">
        <v>134</v>
      </c>
      <c r="E142" s="3">
        <v>3</v>
      </c>
      <c r="F142" s="3">
        <v>11541</v>
      </c>
      <c r="G142" s="3">
        <v>45.024986702394301</v>
      </c>
      <c r="H142" s="3">
        <v>29.236171312903299</v>
      </c>
      <c r="I142" s="3">
        <v>28.702769056070601</v>
      </c>
      <c r="J142" s="3">
        <v>29.769573569736</v>
      </c>
      <c r="K142" s="3">
        <v>1.03234255439807</v>
      </c>
      <c r="L142" s="3">
        <v>92.219200476297999</v>
      </c>
      <c r="M142" s="6" t="s">
        <v>100</v>
      </c>
      <c r="N142" s="6" t="s">
        <v>3</v>
      </c>
    </row>
    <row r="143" spans="1:14" x14ac:dyDescent="0.2">
      <c r="A143" s="5" t="str">
        <f t="shared" si="3"/>
        <v>Breast - Breast22002-20064</v>
      </c>
      <c r="B143" s="3" t="s">
        <v>115</v>
      </c>
      <c r="C143" s="3">
        <v>2</v>
      </c>
      <c r="D143" s="3" t="s">
        <v>134</v>
      </c>
      <c r="E143" s="3">
        <v>4</v>
      </c>
      <c r="F143" s="3">
        <v>10605</v>
      </c>
      <c r="G143" s="3">
        <v>41.224770236532201</v>
      </c>
      <c r="H143" s="3">
        <v>28.930502435178699</v>
      </c>
      <c r="I143" s="3">
        <v>28.379876439568498</v>
      </c>
      <c r="J143" s="3">
        <v>29.4811284307889</v>
      </c>
      <c r="K143" s="3">
        <v>1.0215492467979399</v>
      </c>
      <c r="L143" s="3">
        <v>61.405357590964002</v>
      </c>
      <c r="M143" s="6" t="s">
        <v>100</v>
      </c>
      <c r="N143" s="6" t="s">
        <v>3</v>
      </c>
    </row>
    <row r="144" spans="1:14" x14ac:dyDescent="0.2">
      <c r="A144" s="5" t="str">
        <f t="shared" si="3"/>
        <v>Breast - Breast22002-20065</v>
      </c>
      <c r="B144" s="3" t="s">
        <v>115</v>
      </c>
      <c r="C144" s="3">
        <v>2</v>
      </c>
      <c r="D144" s="3" t="s">
        <v>134</v>
      </c>
      <c r="E144" s="3">
        <v>5</v>
      </c>
      <c r="F144" s="3">
        <v>8564</v>
      </c>
      <c r="G144" s="3">
        <v>33.256448184150898</v>
      </c>
      <c r="H144" s="3">
        <v>28.513741028491498</v>
      </c>
      <c r="I144" s="3">
        <v>27.9098314152399</v>
      </c>
      <c r="J144" s="3">
        <v>29.117650641743101</v>
      </c>
      <c r="K144" s="3">
        <v>1.00683321129009</v>
      </c>
      <c r="L144" s="3">
        <v>4.5874755371779896</v>
      </c>
      <c r="M144" s="6" t="s">
        <v>100</v>
      </c>
      <c r="N144" s="6" t="s">
        <v>3</v>
      </c>
    </row>
    <row r="145" spans="1:14" x14ac:dyDescent="0.2">
      <c r="A145" s="5" t="str">
        <f t="shared" si="3"/>
        <v>Breast - Breast22002-20066</v>
      </c>
      <c r="B145" s="3" t="s">
        <v>115</v>
      </c>
      <c r="C145" s="3">
        <v>2</v>
      </c>
      <c r="D145" s="3" t="s">
        <v>134</v>
      </c>
      <c r="E145" s="3">
        <v>6</v>
      </c>
      <c r="F145" s="3">
        <v>52124</v>
      </c>
      <c r="G145" s="3">
        <v>40.7507825863972</v>
      </c>
      <c r="H145" s="3">
        <v>28.677104941141501</v>
      </c>
      <c r="I145" s="3">
        <v>28.430913750388399</v>
      </c>
      <c r="J145" s="3">
        <v>28.923296131894599</v>
      </c>
      <c r="K145" s="3">
        <v>0</v>
      </c>
      <c r="L145" s="3">
        <v>191.21797813957599</v>
      </c>
      <c r="M145" s="6" t="s">
        <v>100</v>
      </c>
      <c r="N145" s="6" t="s">
        <v>3</v>
      </c>
    </row>
    <row r="146" spans="1:14" x14ac:dyDescent="0.2">
      <c r="A146" s="5" t="str">
        <f t="shared" si="3"/>
        <v>Breast - Breast22007-20111</v>
      </c>
      <c r="B146" s="3" t="s">
        <v>116</v>
      </c>
      <c r="C146" s="3">
        <v>2</v>
      </c>
      <c r="D146" s="3" t="s">
        <v>134</v>
      </c>
      <c r="E146" s="3">
        <v>1</v>
      </c>
      <c r="F146" s="3">
        <v>9743</v>
      </c>
      <c r="G146" s="3">
        <v>37.436582015086401</v>
      </c>
      <c r="H146" s="3">
        <v>24.633711742982399</v>
      </c>
      <c r="I146" s="3">
        <v>24.1445645392164</v>
      </c>
      <c r="J146" s="3">
        <v>25.122858946748401</v>
      </c>
      <c r="K146" s="3">
        <v>1</v>
      </c>
      <c r="L146" s="3">
        <v>0</v>
      </c>
      <c r="M146" s="6" t="s">
        <v>100</v>
      </c>
      <c r="N146" s="6" t="s">
        <v>3</v>
      </c>
    </row>
    <row r="147" spans="1:14" x14ac:dyDescent="0.2">
      <c r="A147" s="5" t="str">
        <f t="shared" si="3"/>
        <v>Breast - Breast22007-20112</v>
      </c>
      <c r="B147" s="3" t="s">
        <v>116</v>
      </c>
      <c r="C147" s="3">
        <v>2</v>
      </c>
      <c r="D147" s="3" t="s">
        <v>134</v>
      </c>
      <c r="E147" s="3">
        <v>2</v>
      </c>
      <c r="F147" s="3">
        <v>10836</v>
      </c>
      <c r="G147" s="3">
        <v>41.250083082600902</v>
      </c>
      <c r="H147" s="3">
        <v>25.0524364487616</v>
      </c>
      <c r="I147" s="3">
        <v>24.5807302946607</v>
      </c>
      <c r="J147" s="3">
        <v>25.524142602862501</v>
      </c>
      <c r="K147" s="3">
        <v>1.0169980354624599</v>
      </c>
      <c r="L147" s="3">
        <v>63.771357790091997</v>
      </c>
      <c r="M147" s="6" t="s">
        <v>100</v>
      </c>
      <c r="N147" s="6" t="s">
        <v>3</v>
      </c>
    </row>
    <row r="148" spans="1:14" x14ac:dyDescent="0.2">
      <c r="A148" s="5" t="str">
        <f t="shared" si="3"/>
        <v>Breast - Breast22007-20113</v>
      </c>
      <c r="B148" s="3" t="s">
        <v>116</v>
      </c>
      <c r="C148" s="3">
        <v>2</v>
      </c>
      <c r="D148" s="3" t="s">
        <v>134</v>
      </c>
      <c r="E148" s="3">
        <v>3</v>
      </c>
      <c r="F148" s="3">
        <v>10738</v>
      </c>
      <c r="G148" s="3">
        <v>40.767409853738798</v>
      </c>
      <c r="H148" s="3">
        <v>25.668840964909101</v>
      </c>
      <c r="I148" s="3">
        <v>25.183328224484899</v>
      </c>
      <c r="J148" s="3">
        <v>26.1543537053333</v>
      </c>
      <c r="K148" s="3">
        <v>1.04202083846425</v>
      </c>
      <c r="L148" s="3">
        <v>109.42493477294001</v>
      </c>
      <c r="M148" s="6" t="s">
        <v>100</v>
      </c>
      <c r="N148" s="6" t="s">
        <v>3</v>
      </c>
    </row>
    <row r="149" spans="1:14" x14ac:dyDescent="0.2">
      <c r="A149" s="5" t="str">
        <f t="shared" si="3"/>
        <v>Breast - Breast22007-20114</v>
      </c>
      <c r="B149" s="3" t="s">
        <v>116</v>
      </c>
      <c r="C149" s="3">
        <v>2</v>
      </c>
      <c r="D149" s="3" t="s">
        <v>134</v>
      </c>
      <c r="E149" s="3">
        <v>4</v>
      </c>
      <c r="F149" s="3">
        <v>9748</v>
      </c>
      <c r="G149" s="3">
        <v>36.9583967426261</v>
      </c>
      <c r="H149" s="3">
        <v>25.8304865182821</v>
      </c>
      <c r="I149" s="3">
        <v>25.317706731653601</v>
      </c>
      <c r="J149" s="3">
        <v>26.3432663049106</v>
      </c>
      <c r="K149" s="3">
        <v>1.04858280342753</v>
      </c>
      <c r="L149" s="3">
        <v>95.109246957495998</v>
      </c>
      <c r="M149" s="6" t="s">
        <v>100</v>
      </c>
      <c r="N149" s="6" t="s">
        <v>3</v>
      </c>
    </row>
    <row r="150" spans="1:14" x14ac:dyDescent="0.2">
      <c r="A150" s="5" t="str">
        <f t="shared" si="3"/>
        <v>Breast - Breast22007-20115</v>
      </c>
      <c r="B150" s="3" t="s">
        <v>116</v>
      </c>
      <c r="C150" s="3">
        <v>2</v>
      </c>
      <c r="D150" s="3" t="s">
        <v>134</v>
      </c>
      <c r="E150" s="3">
        <v>5</v>
      </c>
      <c r="F150" s="3">
        <v>8071</v>
      </c>
      <c r="G150" s="3">
        <v>30.610450743912502</v>
      </c>
      <c r="H150" s="3">
        <v>26.146408061682699</v>
      </c>
      <c r="I150" s="3">
        <v>25.575975336599001</v>
      </c>
      <c r="J150" s="3">
        <v>26.716840786766401</v>
      </c>
      <c r="K150" s="3">
        <v>1.0614075675839301</v>
      </c>
      <c r="L150" s="3">
        <v>84.440334865916</v>
      </c>
      <c r="M150" s="6" t="s">
        <v>100</v>
      </c>
      <c r="N150" s="6" t="s">
        <v>3</v>
      </c>
    </row>
    <row r="151" spans="1:14" x14ac:dyDescent="0.2">
      <c r="A151" s="5" t="str">
        <f t="shared" si="3"/>
        <v>Breast - Breast22007-20116</v>
      </c>
      <c r="B151" s="3" t="s">
        <v>116</v>
      </c>
      <c r="C151" s="3">
        <v>2</v>
      </c>
      <c r="D151" s="3" t="s">
        <v>134</v>
      </c>
      <c r="E151" s="3">
        <v>6</v>
      </c>
      <c r="F151" s="3">
        <v>49136</v>
      </c>
      <c r="G151" s="3">
        <v>37.400914711771897</v>
      </c>
      <c r="H151" s="3">
        <v>25.4188048396068</v>
      </c>
      <c r="I151" s="3">
        <v>25.194048837431701</v>
      </c>
      <c r="J151" s="3">
        <v>25.643560841781898</v>
      </c>
      <c r="K151" s="3">
        <v>0</v>
      </c>
      <c r="L151" s="3">
        <v>352.74587438644397</v>
      </c>
      <c r="M151" s="6" t="s">
        <v>100</v>
      </c>
      <c r="N151" s="6" t="s">
        <v>3</v>
      </c>
    </row>
    <row r="152" spans="1:14" x14ac:dyDescent="0.2">
      <c r="A152" s="5" t="str">
        <f t="shared" si="3"/>
        <v>Breast - Breast32002-20061</v>
      </c>
      <c r="B152" s="3" t="s">
        <v>115</v>
      </c>
      <c r="C152" s="3">
        <v>3</v>
      </c>
      <c r="D152" s="3" t="s">
        <v>134</v>
      </c>
      <c r="E152" s="3">
        <v>1</v>
      </c>
      <c r="F152" s="3">
        <v>10210</v>
      </c>
      <c r="G152" s="3">
        <v>20.371232898140502</v>
      </c>
      <c r="H152" s="3">
        <v>15.235232967033699</v>
      </c>
      <c r="I152" s="3">
        <v>14.939709277714501</v>
      </c>
      <c r="J152" s="3">
        <v>15.530756656352899</v>
      </c>
      <c r="K152" s="3">
        <v>1</v>
      </c>
      <c r="L152" s="3">
        <v>0</v>
      </c>
      <c r="M152" s="6" t="s">
        <v>100</v>
      </c>
      <c r="N152" s="6" t="s">
        <v>3</v>
      </c>
    </row>
    <row r="153" spans="1:14" x14ac:dyDescent="0.2">
      <c r="A153" s="5" t="str">
        <f t="shared" si="3"/>
        <v>Breast - Breast32002-20062</v>
      </c>
      <c r="B153" s="3" t="s">
        <v>115</v>
      </c>
      <c r="C153" s="3">
        <v>3</v>
      </c>
      <c r="D153" s="3" t="s">
        <v>134</v>
      </c>
      <c r="E153" s="3">
        <v>2</v>
      </c>
      <c r="F153" s="3">
        <v>11346</v>
      </c>
      <c r="G153" s="3">
        <v>22.645190579457001</v>
      </c>
      <c r="H153" s="3">
        <v>15.4725328651336</v>
      </c>
      <c r="I153" s="3">
        <v>15.187827208735801</v>
      </c>
      <c r="J153" s="3">
        <v>15.7572385215314</v>
      </c>
      <c r="K153" s="3">
        <v>1.0155757315042999</v>
      </c>
      <c r="L153" s="3">
        <v>65.066130199200003</v>
      </c>
      <c r="M153" s="6" t="s">
        <v>100</v>
      </c>
      <c r="N153" s="6" t="s">
        <v>3</v>
      </c>
    </row>
    <row r="154" spans="1:14" x14ac:dyDescent="0.2">
      <c r="A154" s="5" t="str">
        <f t="shared" si="3"/>
        <v>Breast - Breast32002-20063</v>
      </c>
      <c r="B154" s="3" t="s">
        <v>115</v>
      </c>
      <c r="C154" s="3">
        <v>3</v>
      </c>
      <c r="D154" s="3" t="s">
        <v>134</v>
      </c>
      <c r="E154" s="3">
        <v>3</v>
      </c>
      <c r="F154" s="3">
        <v>11617</v>
      </c>
      <c r="G154" s="3">
        <v>23.1746238327855</v>
      </c>
      <c r="H154" s="3">
        <v>16.083668209896</v>
      </c>
      <c r="I154" s="3">
        <v>15.7911895513692</v>
      </c>
      <c r="J154" s="3">
        <v>16.376146868422801</v>
      </c>
      <c r="K154" s="3">
        <v>1.0556890232462</v>
      </c>
      <c r="L154" s="3">
        <v>154.17291456727199</v>
      </c>
      <c r="M154" s="6" t="s">
        <v>100</v>
      </c>
      <c r="N154" s="6" t="s">
        <v>3</v>
      </c>
    </row>
    <row r="155" spans="1:14" x14ac:dyDescent="0.2">
      <c r="A155" s="5" t="str">
        <f t="shared" si="3"/>
        <v>Breast - Breast32002-20064</v>
      </c>
      <c r="B155" s="3" t="s">
        <v>115</v>
      </c>
      <c r="C155" s="3">
        <v>3</v>
      </c>
      <c r="D155" s="3" t="s">
        <v>134</v>
      </c>
      <c r="E155" s="3">
        <v>4</v>
      </c>
      <c r="F155" s="3">
        <v>10669</v>
      </c>
      <c r="G155" s="3">
        <v>21.2491555805851</v>
      </c>
      <c r="H155" s="3">
        <v>16.0323430649619</v>
      </c>
      <c r="I155" s="3">
        <v>15.7281206487819</v>
      </c>
      <c r="J155" s="3">
        <v>16.3365654811419</v>
      </c>
      <c r="K155" s="3">
        <v>1.0523201778176301</v>
      </c>
      <c r="L155" s="3">
        <v>139.90924438967599</v>
      </c>
      <c r="M155" s="6" t="s">
        <v>100</v>
      </c>
      <c r="N155" s="6" t="s">
        <v>3</v>
      </c>
    </row>
    <row r="156" spans="1:14" x14ac:dyDescent="0.2">
      <c r="A156" s="5" t="str">
        <f t="shared" si="3"/>
        <v>Breast - Breast32002-20065</v>
      </c>
      <c r="B156" s="3" t="s">
        <v>115</v>
      </c>
      <c r="C156" s="3">
        <v>3</v>
      </c>
      <c r="D156" s="3" t="s">
        <v>134</v>
      </c>
      <c r="E156" s="3">
        <v>5</v>
      </c>
      <c r="F156" s="3">
        <v>8615</v>
      </c>
      <c r="G156" s="3">
        <v>17.129970564685699</v>
      </c>
      <c r="H156" s="3">
        <v>15.7323043060311</v>
      </c>
      <c r="I156" s="3">
        <v>15.400088134782299</v>
      </c>
      <c r="J156" s="3">
        <v>16.064520477279899</v>
      </c>
      <c r="K156" s="3">
        <v>1.0326264350583201</v>
      </c>
      <c r="L156" s="3">
        <v>63.607992541055999</v>
      </c>
      <c r="M156" s="6" t="s">
        <v>100</v>
      </c>
      <c r="N156" s="6" t="s">
        <v>3</v>
      </c>
    </row>
    <row r="157" spans="1:14" x14ac:dyDescent="0.2">
      <c r="A157" s="5" t="str">
        <f t="shared" si="3"/>
        <v>Breast - Breast32002-20066</v>
      </c>
      <c r="B157" s="3" t="s">
        <v>115</v>
      </c>
      <c r="C157" s="3">
        <v>3</v>
      </c>
      <c r="D157" s="3" t="s">
        <v>134</v>
      </c>
      <c r="E157" s="3">
        <v>6</v>
      </c>
      <c r="F157" s="3">
        <v>52457</v>
      </c>
      <c r="G157" s="3">
        <v>20.9115183219734</v>
      </c>
      <c r="H157" s="3">
        <v>15.714778080050801</v>
      </c>
      <c r="I157" s="3">
        <v>15.5802965632345</v>
      </c>
      <c r="J157" s="3">
        <v>15.8492595968671</v>
      </c>
      <c r="K157" s="3">
        <v>0</v>
      </c>
      <c r="L157" s="3">
        <v>422.75628169720392</v>
      </c>
      <c r="M157" s="6" t="s">
        <v>100</v>
      </c>
      <c r="N157" s="6" t="s">
        <v>3</v>
      </c>
    </row>
    <row r="158" spans="1:14" x14ac:dyDescent="0.2">
      <c r="A158" s="5" t="str">
        <f t="shared" si="3"/>
        <v>Breast - Breast32007-20111</v>
      </c>
      <c r="B158" s="3" t="s">
        <v>116</v>
      </c>
      <c r="C158" s="3">
        <v>3</v>
      </c>
      <c r="D158" s="3" t="s">
        <v>134</v>
      </c>
      <c r="E158" s="3">
        <v>1</v>
      </c>
      <c r="F158" s="3">
        <v>9808</v>
      </c>
      <c r="G158" s="3">
        <v>18.9741349923423</v>
      </c>
      <c r="H158" s="3">
        <v>13.1501832641343</v>
      </c>
      <c r="I158" s="3">
        <v>12.889929123366599</v>
      </c>
      <c r="J158" s="3">
        <v>13.410437404902</v>
      </c>
      <c r="K158" s="3">
        <v>1</v>
      </c>
      <c r="L158" s="3">
        <v>0</v>
      </c>
      <c r="M158" s="6" t="s">
        <v>100</v>
      </c>
      <c r="N158" s="6" t="s">
        <v>3</v>
      </c>
    </row>
    <row r="159" spans="1:14" x14ac:dyDescent="0.2">
      <c r="A159" s="5" t="str">
        <f t="shared" si="3"/>
        <v>Breast - Breast32007-20112</v>
      </c>
      <c r="B159" s="3" t="s">
        <v>116</v>
      </c>
      <c r="C159" s="3">
        <v>3</v>
      </c>
      <c r="D159" s="3" t="s">
        <v>134</v>
      </c>
      <c r="E159" s="3">
        <v>2</v>
      </c>
      <c r="F159" s="3">
        <v>10900</v>
      </c>
      <c r="G159" s="3">
        <v>21.063377868206398</v>
      </c>
      <c r="H159" s="3">
        <v>13.540484014566299</v>
      </c>
      <c r="I159" s="3">
        <v>13.2862831570924</v>
      </c>
      <c r="J159" s="3">
        <v>13.7946848720402</v>
      </c>
      <c r="K159" s="3">
        <v>1.02968025179517</v>
      </c>
      <c r="L159" s="3">
        <v>93.049230327789999</v>
      </c>
      <c r="M159" s="6" t="s">
        <v>100</v>
      </c>
      <c r="N159" s="6" t="s">
        <v>3</v>
      </c>
    </row>
    <row r="160" spans="1:14" x14ac:dyDescent="0.2">
      <c r="A160" s="5" t="str">
        <f t="shared" si="3"/>
        <v>Breast - Breast32007-20113</v>
      </c>
      <c r="B160" s="3" t="s">
        <v>116</v>
      </c>
      <c r="C160" s="3">
        <v>3</v>
      </c>
      <c r="D160" s="3" t="s">
        <v>134</v>
      </c>
      <c r="E160" s="3">
        <v>3</v>
      </c>
      <c r="F160" s="3">
        <v>10799</v>
      </c>
      <c r="G160" s="3">
        <v>20.845287910024499</v>
      </c>
      <c r="H160" s="3">
        <v>13.960148594577401</v>
      </c>
      <c r="I160" s="3">
        <v>13.696846483115101</v>
      </c>
      <c r="J160" s="3">
        <v>14.223450706039699</v>
      </c>
      <c r="K160" s="3">
        <v>1.0615934633133399</v>
      </c>
      <c r="L160" s="3">
        <v>160.45821824499799</v>
      </c>
      <c r="M160" s="6" t="s">
        <v>100</v>
      </c>
      <c r="N160" s="6" t="s">
        <v>3</v>
      </c>
    </row>
    <row r="161" spans="1:14" x14ac:dyDescent="0.2">
      <c r="A161" s="5" t="str">
        <f t="shared" si="3"/>
        <v>Breast - Breast32007-20114</v>
      </c>
      <c r="B161" s="3" t="s">
        <v>116</v>
      </c>
      <c r="C161" s="3">
        <v>3</v>
      </c>
      <c r="D161" s="3" t="s">
        <v>134</v>
      </c>
      <c r="E161" s="3">
        <v>4</v>
      </c>
      <c r="F161" s="3">
        <v>9810</v>
      </c>
      <c r="G161" s="3">
        <v>18.921086839572101</v>
      </c>
      <c r="H161" s="3">
        <v>14.147016868974299</v>
      </c>
      <c r="I161" s="3">
        <v>13.8670630224258</v>
      </c>
      <c r="J161" s="3">
        <v>14.426970715522801</v>
      </c>
      <c r="K161" s="3">
        <v>1.0758037804354299</v>
      </c>
      <c r="L161" s="3">
        <v>161.54707995784801</v>
      </c>
      <c r="M161" s="6" t="s">
        <v>100</v>
      </c>
      <c r="N161" s="6" t="s">
        <v>3</v>
      </c>
    </row>
    <row r="162" spans="1:14" x14ac:dyDescent="0.2">
      <c r="A162" s="5" t="str">
        <f t="shared" si="3"/>
        <v>Breast - Breast32007-20115</v>
      </c>
      <c r="B162" s="3" t="s">
        <v>116</v>
      </c>
      <c r="C162" s="3">
        <v>3</v>
      </c>
      <c r="D162" s="3" t="s">
        <v>134</v>
      </c>
      <c r="E162" s="3">
        <v>5</v>
      </c>
      <c r="F162" s="3">
        <v>8131</v>
      </c>
      <c r="G162" s="3">
        <v>15.7101759839191</v>
      </c>
      <c r="H162" s="3">
        <v>14.306330111266201</v>
      </c>
      <c r="I162" s="3">
        <v>13.995364522637001</v>
      </c>
      <c r="J162" s="3">
        <v>14.617295699895401</v>
      </c>
      <c r="K162" s="3">
        <v>1.08791868705626</v>
      </c>
      <c r="L162" s="3">
        <v>137.91433737206</v>
      </c>
      <c r="M162" s="6" t="s">
        <v>100</v>
      </c>
      <c r="N162" s="6" t="s">
        <v>3</v>
      </c>
    </row>
    <row r="163" spans="1:14" x14ac:dyDescent="0.2">
      <c r="A163" s="5" t="str">
        <f t="shared" si="3"/>
        <v>Breast - Breast32007-20116</v>
      </c>
      <c r="B163" s="3" t="s">
        <v>116</v>
      </c>
      <c r="C163" s="3">
        <v>3</v>
      </c>
      <c r="D163" s="3" t="s">
        <v>134</v>
      </c>
      <c r="E163" s="3">
        <v>6</v>
      </c>
      <c r="F163" s="3">
        <v>49448</v>
      </c>
      <c r="G163" s="3">
        <v>19.103054418771599</v>
      </c>
      <c r="H163" s="3">
        <v>13.7871815525925</v>
      </c>
      <c r="I163" s="3">
        <v>13.6656589112342</v>
      </c>
      <c r="J163" s="3">
        <v>13.9087041939508</v>
      </c>
      <c r="K163" s="3">
        <v>0</v>
      </c>
      <c r="L163" s="3">
        <v>552.96886590269605</v>
      </c>
      <c r="M163" s="6" t="s">
        <v>100</v>
      </c>
      <c r="N163" s="6" t="s">
        <v>3</v>
      </c>
    </row>
    <row r="164" spans="1:14" x14ac:dyDescent="0.2">
      <c r="A164" s="5" t="str">
        <f t="shared" si="3"/>
        <v>CUP - Cancer of Unknown Primary12002-20061</v>
      </c>
      <c r="B164" s="3" t="s">
        <v>115</v>
      </c>
      <c r="C164" s="3">
        <v>1</v>
      </c>
      <c r="D164" s="3" t="s">
        <v>146</v>
      </c>
      <c r="E164" s="3">
        <v>1</v>
      </c>
      <c r="F164" s="3">
        <v>4295</v>
      </c>
      <c r="G164" s="3">
        <v>17.294161527307601</v>
      </c>
      <c r="H164" s="3">
        <v>13.297637242199899</v>
      </c>
      <c r="I164" s="3">
        <v>12.899943306567501</v>
      </c>
      <c r="J164" s="3">
        <v>13.695331177832299</v>
      </c>
      <c r="K164" s="3">
        <v>1</v>
      </c>
      <c r="L164" s="3">
        <v>0</v>
      </c>
      <c r="M164" s="6" t="s">
        <v>100</v>
      </c>
      <c r="N164" s="6" t="s">
        <v>203</v>
      </c>
    </row>
    <row r="165" spans="1:14" x14ac:dyDescent="0.2">
      <c r="A165" s="5" t="str">
        <f t="shared" si="3"/>
        <v>CUP - Cancer of Unknown Primary12002-20062</v>
      </c>
      <c r="B165" s="3" t="s">
        <v>115</v>
      </c>
      <c r="C165" s="3">
        <v>1</v>
      </c>
      <c r="D165" s="3" t="s">
        <v>146</v>
      </c>
      <c r="E165" s="3">
        <v>2</v>
      </c>
      <c r="F165" s="3">
        <v>5079</v>
      </c>
      <c r="G165" s="3">
        <v>20.656808419388099</v>
      </c>
      <c r="H165" s="3">
        <v>14.7200446356036</v>
      </c>
      <c r="I165" s="3">
        <v>14.3152114631283</v>
      </c>
      <c r="J165" s="3">
        <v>15.124877808078899</v>
      </c>
      <c r="K165" s="3">
        <v>1.10696692709361</v>
      </c>
      <c r="L165" s="3">
        <v>88.940149348418004</v>
      </c>
      <c r="M165" s="6" t="s">
        <v>100</v>
      </c>
      <c r="N165" s="6" t="s">
        <v>203</v>
      </c>
    </row>
    <row r="166" spans="1:14" x14ac:dyDescent="0.2">
      <c r="A166" s="5" t="str">
        <f t="shared" si="3"/>
        <v>CUP - Cancer of Unknown Primary12002-20063</v>
      </c>
      <c r="B166" s="3" t="s">
        <v>115</v>
      </c>
      <c r="C166" s="3">
        <v>1</v>
      </c>
      <c r="D166" s="3" t="s">
        <v>146</v>
      </c>
      <c r="E166" s="3">
        <v>3</v>
      </c>
      <c r="F166" s="3">
        <v>5521</v>
      </c>
      <c r="G166" s="3">
        <v>22.538675403557001</v>
      </c>
      <c r="H166" s="3">
        <v>16.658869830497402</v>
      </c>
      <c r="I166" s="3">
        <v>16.219436765165899</v>
      </c>
      <c r="J166" s="3">
        <v>17.098302895828901</v>
      </c>
      <c r="K166" s="3">
        <v>1.2527691594436501</v>
      </c>
      <c r="L166" s="3">
        <v>202.59166172673</v>
      </c>
      <c r="M166" s="6" t="s">
        <v>100</v>
      </c>
      <c r="N166" s="6" t="s">
        <v>203</v>
      </c>
    </row>
    <row r="167" spans="1:14" x14ac:dyDescent="0.2">
      <c r="A167" s="5" t="str">
        <f t="shared" si="3"/>
        <v>CUP - Cancer of Unknown Primary12002-20064</v>
      </c>
      <c r="B167" s="3" t="s">
        <v>115</v>
      </c>
      <c r="C167" s="3">
        <v>1</v>
      </c>
      <c r="D167" s="3" t="s">
        <v>146</v>
      </c>
      <c r="E167" s="3">
        <v>4</v>
      </c>
      <c r="F167" s="3">
        <v>5595</v>
      </c>
      <c r="G167" s="3">
        <v>22.8514444951483</v>
      </c>
      <c r="H167" s="3">
        <v>18.875534208092599</v>
      </c>
      <c r="I167" s="3">
        <v>18.380932880626801</v>
      </c>
      <c r="J167" s="3">
        <v>19.370135535558401</v>
      </c>
      <c r="K167" s="3">
        <v>1.41946526772376</v>
      </c>
      <c r="L167" s="3">
        <v>307.66318263401803</v>
      </c>
      <c r="M167" s="6" t="s">
        <v>100</v>
      </c>
      <c r="N167" s="6" t="s">
        <v>203</v>
      </c>
    </row>
    <row r="168" spans="1:14" x14ac:dyDescent="0.2">
      <c r="A168" s="5" t="str">
        <f t="shared" si="3"/>
        <v>CUP - Cancer of Unknown Primary12002-20065</v>
      </c>
      <c r="B168" s="3" t="s">
        <v>115</v>
      </c>
      <c r="C168" s="3">
        <v>1</v>
      </c>
      <c r="D168" s="3" t="s">
        <v>146</v>
      </c>
      <c r="E168" s="3">
        <v>5</v>
      </c>
      <c r="F168" s="3">
        <v>5553</v>
      </c>
      <c r="G168" s="3">
        <v>22.627831662460999</v>
      </c>
      <c r="H168" s="3">
        <v>22.900061247717002</v>
      </c>
      <c r="I168" s="3">
        <v>22.297739036481001</v>
      </c>
      <c r="J168" s="3">
        <v>23.502383458952998</v>
      </c>
      <c r="K168" s="3">
        <v>1.72211505176604</v>
      </c>
      <c r="L168" s="3">
        <v>441.03835707967397</v>
      </c>
      <c r="M168" s="6" t="s">
        <v>100</v>
      </c>
      <c r="N168" s="6" t="s">
        <v>203</v>
      </c>
    </row>
    <row r="169" spans="1:14" x14ac:dyDescent="0.2">
      <c r="A169" s="5" t="str">
        <f t="shared" si="3"/>
        <v>CUP - Cancer of Unknown Primary12002-20066</v>
      </c>
      <c r="B169" s="3" t="s">
        <v>115</v>
      </c>
      <c r="C169" s="3">
        <v>1</v>
      </c>
      <c r="D169" s="3" t="s">
        <v>146</v>
      </c>
      <c r="E169" s="3">
        <v>6</v>
      </c>
      <c r="F169" s="3">
        <v>26043</v>
      </c>
      <c r="G169" s="3">
        <v>21.182990339375401</v>
      </c>
      <c r="H169" s="3">
        <v>16.930714084287299</v>
      </c>
      <c r="I169" s="3">
        <v>16.725084384455201</v>
      </c>
      <c r="J169" s="3">
        <v>17.136343784119401</v>
      </c>
      <c r="K169" s="3">
        <v>0</v>
      </c>
      <c r="L169" s="3">
        <v>1040.23335078884</v>
      </c>
      <c r="M169" s="6" t="s">
        <v>100</v>
      </c>
      <c r="N169" s="6" t="s">
        <v>203</v>
      </c>
    </row>
    <row r="170" spans="1:14" x14ac:dyDescent="0.2">
      <c r="A170" s="5" t="str">
        <f t="shared" si="3"/>
        <v>CUP - Cancer of Unknown Primary12007-20111</v>
      </c>
      <c r="B170" s="3" t="s">
        <v>116</v>
      </c>
      <c r="C170" s="3">
        <v>1</v>
      </c>
      <c r="D170" s="3" t="s">
        <v>146</v>
      </c>
      <c r="E170" s="3">
        <v>1</v>
      </c>
      <c r="F170" s="3">
        <v>3667</v>
      </c>
      <c r="G170" s="3">
        <v>14.2873423380864</v>
      </c>
      <c r="H170" s="3">
        <v>9.8362352792164494</v>
      </c>
      <c r="I170" s="3">
        <v>9.5178671945105098</v>
      </c>
      <c r="J170" s="3">
        <v>10.1546033639224</v>
      </c>
      <c r="K170" s="3">
        <v>1</v>
      </c>
      <c r="L170" s="3">
        <v>0</v>
      </c>
      <c r="M170" s="6" t="s">
        <v>100</v>
      </c>
      <c r="N170" s="6" t="s">
        <v>203</v>
      </c>
    </row>
    <row r="171" spans="1:14" x14ac:dyDescent="0.2">
      <c r="A171" s="5" t="str">
        <f t="shared" si="3"/>
        <v>CUP - Cancer of Unknown Primary12007-20112</v>
      </c>
      <c r="B171" s="3" t="s">
        <v>116</v>
      </c>
      <c r="C171" s="3">
        <v>1</v>
      </c>
      <c r="D171" s="3" t="s">
        <v>146</v>
      </c>
      <c r="E171" s="3">
        <v>2</v>
      </c>
      <c r="F171" s="3">
        <v>4378</v>
      </c>
      <c r="G171" s="3">
        <v>17.182409090711101</v>
      </c>
      <c r="H171" s="3">
        <v>11.1659977430231</v>
      </c>
      <c r="I171" s="3">
        <v>10.835235652253401</v>
      </c>
      <c r="J171" s="3">
        <v>11.496759833792799</v>
      </c>
      <c r="K171" s="3">
        <v>1.1351901846651</v>
      </c>
      <c r="L171" s="3">
        <v>97.772181413268001</v>
      </c>
      <c r="M171" s="6" t="s">
        <v>100</v>
      </c>
      <c r="N171" s="6" t="s">
        <v>203</v>
      </c>
    </row>
    <row r="172" spans="1:14" x14ac:dyDescent="0.2">
      <c r="A172" s="5" t="str">
        <f t="shared" si="3"/>
        <v>CUP - Cancer of Unknown Primary12007-20113</v>
      </c>
      <c r="B172" s="3" t="s">
        <v>116</v>
      </c>
      <c r="C172" s="3">
        <v>1</v>
      </c>
      <c r="D172" s="3" t="s">
        <v>146</v>
      </c>
      <c r="E172" s="3">
        <v>3</v>
      </c>
      <c r="F172" s="3">
        <v>4448</v>
      </c>
      <c r="G172" s="3">
        <v>17.466558882919301</v>
      </c>
      <c r="H172" s="3">
        <v>12.118489190205</v>
      </c>
      <c r="I172" s="3">
        <v>11.762348035994799</v>
      </c>
      <c r="J172" s="3">
        <v>12.4746303444152</v>
      </c>
      <c r="K172" s="3">
        <v>1.2320251443975601</v>
      </c>
      <c r="L172" s="3">
        <v>157.43228704531199</v>
      </c>
      <c r="M172" s="6" t="s">
        <v>100</v>
      </c>
      <c r="N172" s="6" t="s">
        <v>203</v>
      </c>
    </row>
    <row r="173" spans="1:14" x14ac:dyDescent="0.2">
      <c r="A173" s="5" t="str">
        <f t="shared" si="3"/>
        <v>CUP - Cancer of Unknown Primary12007-20114</v>
      </c>
      <c r="B173" s="3" t="s">
        <v>116</v>
      </c>
      <c r="C173" s="3">
        <v>1</v>
      </c>
      <c r="D173" s="3" t="s">
        <v>146</v>
      </c>
      <c r="E173" s="3">
        <v>4</v>
      </c>
      <c r="F173" s="3">
        <v>4512</v>
      </c>
      <c r="G173" s="3">
        <v>17.714045601025699</v>
      </c>
      <c r="H173" s="3">
        <v>14.342415446156201</v>
      </c>
      <c r="I173" s="3">
        <v>13.923917024799</v>
      </c>
      <c r="J173" s="3">
        <v>14.7609138675134</v>
      </c>
      <c r="K173" s="3">
        <v>1.45812041284343</v>
      </c>
      <c r="L173" s="3">
        <v>261.16641502068597</v>
      </c>
      <c r="M173" s="6" t="s">
        <v>100</v>
      </c>
      <c r="N173" s="6" t="s">
        <v>203</v>
      </c>
    </row>
    <row r="174" spans="1:14" x14ac:dyDescent="0.2">
      <c r="A174" s="5" t="str">
        <f t="shared" si="3"/>
        <v>CUP - Cancer of Unknown Primary12007-20115</v>
      </c>
      <c r="B174" s="3" t="s">
        <v>116</v>
      </c>
      <c r="C174" s="3">
        <v>1</v>
      </c>
      <c r="D174" s="3" t="s">
        <v>146</v>
      </c>
      <c r="E174" s="3">
        <v>5</v>
      </c>
      <c r="F174" s="3">
        <v>4430</v>
      </c>
      <c r="G174" s="3">
        <v>17.448191376804498</v>
      </c>
      <c r="H174" s="3">
        <v>17.339352133812</v>
      </c>
      <c r="I174" s="3">
        <v>16.8287447688508</v>
      </c>
      <c r="J174" s="3">
        <v>17.849959498773199</v>
      </c>
      <c r="K174" s="3">
        <v>1.7628037192694299</v>
      </c>
      <c r="L174" s="3">
        <v>367.898263609342</v>
      </c>
      <c r="M174" s="6" t="s">
        <v>100</v>
      </c>
      <c r="N174" s="6" t="s">
        <v>203</v>
      </c>
    </row>
    <row r="175" spans="1:14" x14ac:dyDescent="0.2">
      <c r="A175" s="5" t="str">
        <f t="shared" si="3"/>
        <v>CUP - Cancer of Unknown Primary12007-20116</v>
      </c>
      <c r="B175" s="3" t="s">
        <v>116</v>
      </c>
      <c r="C175" s="3">
        <v>1</v>
      </c>
      <c r="D175" s="3" t="s">
        <v>146</v>
      </c>
      <c r="E175" s="3">
        <v>6</v>
      </c>
      <c r="F175" s="3">
        <v>21435</v>
      </c>
      <c r="G175" s="3">
        <v>16.8154321846133</v>
      </c>
      <c r="H175" s="3">
        <v>12.618703710652101</v>
      </c>
      <c r="I175" s="3">
        <v>12.4497728204651</v>
      </c>
      <c r="J175" s="3">
        <v>12.7876346008391</v>
      </c>
      <c r="K175" s="3">
        <v>0</v>
      </c>
      <c r="L175" s="3">
        <v>884.26914708860795</v>
      </c>
      <c r="M175" s="6" t="s">
        <v>100</v>
      </c>
      <c r="N175" s="6" t="s">
        <v>203</v>
      </c>
    </row>
    <row r="176" spans="1:14" x14ac:dyDescent="0.2">
      <c r="A176" s="5" t="str">
        <f t="shared" si="3"/>
        <v>CUP - Cancer of Unknown Primary22002-20061</v>
      </c>
      <c r="B176" s="3" t="s">
        <v>115</v>
      </c>
      <c r="C176" s="3">
        <v>2</v>
      </c>
      <c r="D176" s="3" t="s">
        <v>146</v>
      </c>
      <c r="E176" s="3">
        <v>1</v>
      </c>
      <c r="F176" s="3">
        <v>4582</v>
      </c>
      <c r="G176" s="3">
        <v>18.121612950111199</v>
      </c>
      <c r="H176" s="3">
        <v>10.901114613409099</v>
      </c>
      <c r="I176" s="3">
        <v>10.5854692351155</v>
      </c>
      <c r="J176" s="3">
        <v>11.2167599917027</v>
      </c>
      <c r="K176" s="3">
        <v>1</v>
      </c>
      <c r="L176" s="3">
        <v>0</v>
      </c>
      <c r="M176" s="6" t="s">
        <v>100</v>
      </c>
      <c r="N176" s="6" t="s">
        <v>203</v>
      </c>
    </row>
    <row r="177" spans="1:14" x14ac:dyDescent="0.2">
      <c r="A177" s="5" t="str">
        <f t="shared" si="3"/>
        <v>CUP - Cancer of Unknown Primary22002-20062</v>
      </c>
      <c r="B177" s="3" t="s">
        <v>115</v>
      </c>
      <c r="C177" s="3">
        <v>2</v>
      </c>
      <c r="D177" s="3" t="s">
        <v>146</v>
      </c>
      <c r="E177" s="3">
        <v>2</v>
      </c>
      <c r="F177" s="3">
        <v>5864</v>
      </c>
      <c r="G177" s="3">
        <v>22.9818215907551</v>
      </c>
      <c r="H177" s="3">
        <v>12.331734834302299</v>
      </c>
      <c r="I177" s="3">
        <v>12.016101205641201</v>
      </c>
      <c r="J177" s="3">
        <v>12.647368462963399</v>
      </c>
      <c r="K177" s="3">
        <v>1.1312361415899099</v>
      </c>
      <c r="L177" s="3">
        <v>119.546582556948</v>
      </c>
      <c r="M177" s="6" t="s">
        <v>100</v>
      </c>
      <c r="N177" s="6" t="s">
        <v>203</v>
      </c>
    </row>
    <row r="178" spans="1:14" x14ac:dyDescent="0.2">
      <c r="A178" s="5" t="str">
        <f t="shared" si="3"/>
        <v>CUP - Cancer of Unknown Primary22002-20063</v>
      </c>
      <c r="B178" s="3" t="s">
        <v>115</v>
      </c>
      <c r="C178" s="3">
        <v>2</v>
      </c>
      <c r="D178" s="3" t="s">
        <v>146</v>
      </c>
      <c r="E178" s="3">
        <v>3</v>
      </c>
      <c r="F178" s="3">
        <v>6391</v>
      </c>
      <c r="G178" s="3">
        <v>24.933254485313402</v>
      </c>
      <c r="H178" s="3">
        <v>13.332679575367299</v>
      </c>
      <c r="I178" s="3">
        <v>13.0057990070119</v>
      </c>
      <c r="J178" s="3">
        <v>13.6595601437227</v>
      </c>
      <c r="K178" s="3">
        <v>1.22305654496717</v>
      </c>
      <c r="L178" s="3">
        <v>195.756285313836</v>
      </c>
      <c r="M178" s="6" t="s">
        <v>100</v>
      </c>
      <c r="N178" s="6" t="s">
        <v>203</v>
      </c>
    </row>
    <row r="179" spans="1:14" x14ac:dyDescent="0.2">
      <c r="A179" s="5" t="str">
        <f t="shared" si="3"/>
        <v>CUP - Cancer of Unknown Primary22002-20064</v>
      </c>
      <c r="B179" s="3" t="s">
        <v>115</v>
      </c>
      <c r="C179" s="3">
        <v>2</v>
      </c>
      <c r="D179" s="3" t="s">
        <v>146</v>
      </c>
      <c r="E179" s="3">
        <v>4</v>
      </c>
      <c r="F179" s="3">
        <v>6711</v>
      </c>
      <c r="G179" s="3">
        <v>26.087641023797101</v>
      </c>
      <c r="H179" s="3">
        <v>15.3939385687582</v>
      </c>
      <c r="I179" s="3">
        <v>15.0256296792877</v>
      </c>
      <c r="J179" s="3">
        <v>15.7622474582287</v>
      </c>
      <c r="K179" s="3">
        <v>1.4121435389572501</v>
      </c>
      <c r="L179" s="3">
        <v>328.15026568032999</v>
      </c>
      <c r="M179" s="6" t="s">
        <v>100</v>
      </c>
      <c r="N179" s="6" t="s">
        <v>203</v>
      </c>
    </row>
    <row r="180" spans="1:14" x14ac:dyDescent="0.2">
      <c r="A180" s="5" t="str">
        <f t="shared" si="3"/>
        <v>CUP - Cancer of Unknown Primary22002-20065</v>
      </c>
      <c r="B180" s="3" t="s">
        <v>115</v>
      </c>
      <c r="C180" s="3">
        <v>2</v>
      </c>
      <c r="D180" s="3" t="s">
        <v>146</v>
      </c>
      <c r="E180" s="3">
        <v>5</v>
      </c>
      <c r="F180" s="3">
        <v>6118</v>
      </c>
      <c r="G180" s="3">
        <v>23.757934375366101</v>
      </c>
      <c r="H180" s="3">
        <v>17.6240593829829</v>
      </c>
      <c r="I180" s="3">
        <v>17.1824306896034</v>
      </c>
      <c r="J180" s="3">
        <v>18.065688076362399</v>
      </c>
      <c r="K180" s="3">
        <v>1.61672085910408</v>
      </c>
      <c r="L180" s="3">
        <v>406.27319245617798</v>
      </c>
      <c r="M180" s="6" t="s">
        <v>100</v>
      </c>
      <c r="N180" s="6" t="s">
        <v>203</v>
      </c>
    </row>
    <row r="181" spans="1:14" x14ac:dyDescent="0.2">
      <c r="A181" s="5" t="str">
        <f t="shared" si="3"/>
        <v>CUP - Cancer of Unknown Primary22002-20066</v>
      </c>
      <c r="B181" s="3" t="s">
        <v>115</v>
      </c>
      <c r="C181" s="3">
        <v>2</v>
      </c>
      <c r="D181" s="3" t="s">
        <v>146</v>
      </c>
      <c r="E181" s="3">
        <v>6</v>
      </c>
      <c r="F181" s="3">
        <v>29666</v>
      </c>
      <c r="G181" s="3">
        <v>23.193015045047598</v>
      </c>
      <c r="H181" s="3">
        <v>13.7315074464871</v>
      </c>
      <c r="I181" s="3">
        <v>13.5752485359848</v>
      </c>
      <c r="J181" s="3">
        <v>13.887766356989401</v>
      </c>
      <c r="K181" s="3">
        <v>0</v>
      </c>
      <c r="L181" s="3">
        <v>1049.7263260072918</v>
      </c>
      <c r="M181" s="6" t="s">
        <v>100</v>
      </c>
      <c r="N181" s="6" t="s">
        <v>203</v>
      </c>
    </row>
    <row r="182" spans="1:14" x14ac:dyDescent="0.2">
      <c r="A182" s="5" t="str">
        <f t="shared" si="3"/>
        <v>CUP - Cancer of Unknown Primary22007-20111</v>
      </c>
      <c r="B182" s="3" t="s">
        <v>116</v>
      </c>
      <c r="C182" s="3">
        <v>2</v>
      </c>
      <c r="D182" s="3" t="s">
        <v>146</v>
      </c>
      <c r="E182" s="3">
        <v>1</v>
      </c>
      <c r="F182" s="3">
        <v>4114</v>
      </c>
      <c r="G182" s="3">
        <v>15.8076668798179</v>
      </c>
      <c r="H182" s="3">
        <v>8.6228323995853007</v>
      </c>
      <c r="I182" s="3">
        <v>8.3593364931633207</v>
      </c>
      <c r="J182" s="3">
        <v>8.8863283060072806</v>
      </c>
      <c r="K182" s="3">
        <v>1</v>
      </c>
      <c r="L182" s="3">
        <v>0</v>
      </c>
      <c r="M182" s="6" t="s">
        <v>100</v>
      </c>
      <c r="N182" s="6" t="s">
        <v>203</v>
      </c>
    </row>
    <row r="183" spans="1:14" x14ac:dyDescent="0.2">
      <c r="A183" s="5" t="str">
        <f t="shared" si="3"/>
        <v>CUP - Cancer of Unknown Primary22007-20112</v>
      </c>
      <c r="B183" s="3" t="s">
        <v>116</v>
      </c>
      <c r="C183" s="3">
        <v>2</v>
      </c>
      <c r="D183" s="3" t="s">
        <v>146</v>
      </c>
      <c r="E183" s="3">
        <v>2</v>
      </c>
      <c r="F183" s="3">
        <v>5158</v>
      </c>
      <c r="G183" s="3">
        <v>19.6352831801454</v>
      </c>
      <c r="H183" s="3">
        <v>9.7504166428364396</v>
      </c>
      <c r="I183" s="3">
        <v>9.4843205018663301</v>
      </c>
      <c r="J183" s="3">
        <v>10.016512783806601</v>
      </c>
      <c r="K183" s="3">
        <v>1.1307672689202899</v>
      </c>
      <c r="L183" s="3">
        <v>105.84803428904</v>
      </c>
      <c r="M183" s="6" t="s">
        <v>100</v>
      </c>
      <c r="N183" s="6" t="s">
        <v>203</v>
      </c>
    </row>
    <row r="184" spans="1:14" x14ac:dyDescent="0.2">
      <c r="A184" s="5" t="str">
        <f t="shared" si="3"/>
        <v>CUP - Cancer of Unknown Primary22007-20113</v>
      </c>
      <c r="B184" s="3" t="s">
        <v>116</v>
      </c>
      <c r="C184" s="3">
        <v>2</v>
      </c>
      <c r="D184" s="3" t="s">
        <v>146</v>
      </c>
      <c r="E184" s="3">
        <v>3</v>
      </c>
      <c r="F184" s="3">
        <v>5380</v>
      </c>
      <c r="G184" s="3">
        <v>20.425467034188401</v>
      </c>
      <c r="H184" s="3">
        <v>10.5015628961426</v>
      </c>
      <c r="I184" s="3">
        <v>10.2209427339388</v>
      </c>
      <c r="J184" s="3">
        <v>10.7821830583464</v>
      </c>
      <c r="K184" s="3">
        <v>1.21787858205938</v>
      </c>
      <c r="L184" s="3">
        <v>159.75688058738999</v>
      </c>
      <c r="M184" s="6" t="s">
        <v>100</v>
      </c>
      <c r="N184" s="6" t="s">
        <v>203</v>
      </c>
    </row>
    <row r="185" spans="1:14" x14ac:dyDescent="0.2">
      <c r="A185" s="5" t="str">
        <f t="shared" si="3"/>
        <v>CUP - Cancer of Unknown Primary22007-20114</v>
      </c>
      <c r="B185" s="3" t="s">
        <v>116</v>
      </c>
      <c r="C185" s="3">
        <v>2</v>
      </c>
      <c r="D185" s="3" t="s">
        <v>146</v>
      </c>
      <c r="E185" s="3">
        <v>4</v>
      </c>
      <c r="F185" s="3">
        <v>5472</v>
      </c>
      <c r="G185" s="3">
        <v>20.746445114449099</v>
      </c>
      <c r="H185" s="3">
        <v>12.2314536693371</v>
      </c>
      <c r="I185" s="3">
        <v>11.9073670492037</v>
      </c>
      <c r="J185" s="3">
        <v>12.5555402894705</v>
      </c>
      <c r="K185" s="3">
        <v>1.4184960466035901</v>
      </c>
      <c r="L185" s="3">
        <v>258.07369837230601</v>
      </c>
      <c r="M185" s="6" t="s">
        <v>100</v>
      </c>
      <c r="N185" s="6" t="s">
        <v>203</v>
      </c>
    </row>
    <row r="186" spans="1:14" x14ac:dyDescent="0.2">
      <c r="A186" s="5" t="str">
        <f t="shared" si="3"/>
        <v>CUP - Cancer of Unknown Primary22007-20115</v>
      </c>
      <c r="B186" s="3" t="s">
        <v>116</v>
      </c>
      <c r="C186" s="3">
        <v>2</v>
      </c>
      <c r="D186" s="3" t="s">
        <v>146</v>
      </c>
      <c r="E186" s="3">
        <v>5</v>
      </c>
      <c r="F186" s="3">
        <v>4901</v>
      </c>
      <c r="G186" s="3">
        <v>18.587761008043</v>
      </c>
      <c r="H186" s="3">
        <v>13.906962688429401</v>
      </c>
      <c r="I186" s="3">
        <v>13.517607461251799</v>
      </c>
      <c r="J186" s="3">
        <v>14.296317915607</v>
      </c>
      <c r="K186" s="3">
        <v>1.6128067952588601</v>
      </c>
      <c r="L186" s="3">
        <v>314.11217345744598</v>
      </c>
      <c r="M186" s="6" t="s">
        <v>100</v>
      </c>
      <c r="N186" s="6" t="s">
        <v>203</v>
      </c>
    </row>
    <row r="187" spans="1:14" x14ac:dyDescent="0.2">
      <c r="A187" s="5" t="str">
        <f t="shared" ref="A187:A250" si="4">D187&amp;C187&amp;B187&amp;E187</f>
        <v>CUP - Cancer of Unknown Primary22007-20116</v>
      </c>
      <c r="B187" s="3" t="s">
        <v>116</v>
      </c>
      <c r="C187" s="3">
        <v>2</v>
      </c>
      <c r="D187" s="3" t="s">
        <v>146</v>
      </c>
      <c r="E187" s="3">
        <v>6</v>
      </c>
      <c r="F187" s="3">
        <v>25025</v>
      </c>
      <c r="G187" s="3">
        <v>19.0483126559364</v>
      </c>
      <c r="H187" s="3">
        <v>10.8020623576235</v>
      </c>
      <c r="I187" s="3">
        <v>10.6682255070567</v>
      </c>
      <c r="J187" s="3">
        <v>10.9358992081903</v>
      </c>
      <c r="K187" s="3">
        <v>0</v>
      </c>
      <c r="L187" s="3">
        <v>837.79078670618196</v>
      </c>
      <c r="M187" s="6" t="s">
        <v>100</v>
      </c>
      <c r="N187" s="6" t="s">
        <v>203</v>
      </c>
    </row>
    <row r="188" spans="1:14" x14ac:dyDescent="0.2">
      <c r="A188" s="5" t="str">
        <f t="shared" si="4"/>
        <v>CUP - Cancer of Unknown Primary32002-20061</v>
      </c>
      <c r="B188" s="3" t="s">
        <v>115</v>
      </c>
      <c r="C188" s="3">
        <v>3</v>
      </c>
      <c r="D188" s="3" t="s">
        <v>146</v>
      </c>
      <c r="E188" s="3">
        <v>1</v>
      </c>
      <c r="F188" s="3">
        <v>8877</v>
      </c>
      <c r="G188" s="3">
        <v>17.711599846894501</v>
      </c>
      <c r="H188" s="3">
        <v>11.907427043827999</v>
      </c>
      <c r="I188" s="3">
        <v>11.659718554517999</v>
      </c>
      <c r="J188" s="3">
        <v>12.1551355331379</v>
      </c>
      <c r="K188" s="3">
        <v>1</v>
      </c>
      <c r="L188" s="3">
        <v>0</v>
      </c>
      <c r="M188" s="6" t="s">
        <v>100</v>
      </c>
      <c r="N188" s="6" t="s">
        <v>203</v>
      </c>
    </row>
    <row r="189" spans="1:14" x14ac:dyDescent="0.2">
      <c r="A189" s="5" t="str">
        <f t="shared" si="4"/>
        <v>CUP - Cancer of Unknown Primary32002-20062</v>
      </c>
      <c r="B189" s="3" t="s">
        <v>115</v>
      </c>
      <c r="C189" s="3">
        <v>3</v>
      </c>
      <c r="D189" s="3" t="s">
        <v>146</v>
      </c>
      <c r="E189" s="3">
        <v>2</v>
      </c>
      <c r="F189" s="3">
        <v>10943</v>
      </c>
      <c r="G189" s="3">
        <v>21.840853209148399</v>
      </c>
      <c r="H189" s="3">
        <v>13.3076188418482</v>
      </c>
      <c r="I189" s="3">
        <v>13.058280983404099</v>
      </c>
      <c r="J189" s="3">
        <v>13.5569567002923</v>
      </c>
      <c r="K189" s="3">
        <v>1.1175897860105699</v>
      </c>
      <c r="L189" s="3">
        <v>201.43464110487199</v>
      </c>
      <c r="M189" s="6" t="s">
        <v>100</v>
      </c>
      <c r="N189" s="6" t="s">
        <v>203</v>
      </c>
    </row>
    <row r="190" spans="1:14" x14ac:dyDescent="0.2">
      <c r="A190" s="5" t="str">
        <f t="shared" si="4"/>
        <v>CUP - Cancer of Unknown Primary32002-20063</v>
      </c>
      <c r="B190" s="3" t="s">
        <v>115</v>
      </c>
      <c r="C190" s="3">
        <v>3</v>
      </c>
      <c r="D190" s="3" t="s">
        <v>146</v>
      </c>
      <c r="E190" s="3">
        <v>3</v>
      </c>
      <c r="F190" s="3">
        <v>11912</v>
      </c>
      <c r="G190" s="3">
        <v>23.763116045118501</v>
      </c>
      <c r="H190" s="3">
        <v>14.715659847902501</v>
      </c>
      <c r="I190" s="3">
        <v>14.451392522357301</v>
      </c>
      <c r="J190" s="3">
        <v>14.979927173447701</v>
      </c>
      <c r="K190" s="3">
        <v>1.23583875792294</v>
      </c>
      <c r="L190" s="3">
        <v>385.39622344106601</v>
      </c>
      <c r="M190" s="6" t="s">
        <v>100</v>
      </c>
      <c r="N190" s="6" t="s">
        <v>203</v>
      </c>
    </row>
    <row r="191" spans="1:14" x14ac:dyDescent="0.2">
      <c r="A191" s="5" t="str">
        <f t="shared" si="4"/>
        <v>CUP - Cancer of Unknown Primary32002-20064</v>
      </c>
      <c r="B191" s="3" t="s">
        <v>115</v>
      </c>
      <c r="C191" s="3">
        <v>3</v>
      </c>
      <c r="D191" s="3" t="s">
        <v>146</v>
      </c>
      <c r="E191" s="3">
        <v>4</v>
      </c>
      <c r="F191" s="3">
        <v>12306</v>
      </c>
      <c r="G191" s="3">
        <v>24.509523720562399</v>
      </c>
      <c r="H191" s="3">
        <v>16.7722832001302</v>
      </c>
      <c r="I191" s="3">
        <v>16.475943523362101</v>
      </c>
      <c r="J191" s="3">
        <v>17.068622876898299</v>
      </c>
      <c r="K191" s="3">
        <v>1.40855645290926</v>
      </c>
      <c r="L191" s="3">
        <v>619.34773169685195</v>
      </c>
      <c r="M191" s="6" t="s">
        <v>100</v>
      </c>
      <c r="N191" s="6" t="s">
        <v>203</v>
      </c>
    </row>
    <row r="192" spans="1:14" x14ac:dyDescent="0.2">
      <c r="A192" s="5" t="str">
        <f t="shared" si="4"/>
        <v>CUP - Cancer of Unknown Primary32002-20065</v>
      </c>
      <c r="B192" s="3" t="s">
        <v>115</v>
      </c>
      <c r="C192" s="3">
        <v>3</v>
      </c>
      <c r="D192" s="3" t="s">
        <v>146</v>
      </c>
      <c r="E192" s="3">
        <v>5</v>
      </c>
      <c r="F192" s="3">
        <v>11671</v>
      </c>
      <c r="G192" s="3">
        <v>23.206487110905101</v>
      </c>
      <c r="H192" s="3">
        <v>19.849739965941701</v>
      </c>
      <c r="I192" s="3">
        <v>19.4896119912218</v>
      </c>
      <c r="J192" s="3">
        <v>20.209867940661599</v>
      </c>
      <c r="K192" s="3">
        <v>1.6670049619351199</v>
      </c>
      <c r="L192" s="3">
        <v>835.67201649109802</v>
      </c>
      <c r="M192" s="6" t="s">
        <v>100</v>
      </c>
      <c r="N192" s="6" t="s">
        <v>203</v>
      </c>
    </row>
    <row r="193" spans="1:14" x14ac:dyDescent="0.2">
      <c r="A193" s="5" t="str">
        <f t="shared" si="4"/>
        <v>CUP - Cancer of Unknown Primary32002-20066</v>
      </c>
      <c r="B193" s="3" t="s">
        <v>115</v>
      </c>
      <c r="C193" s="3">
        <v>3</v>
      </c>
      <c r="D193" s="3" t="s">
        <v>146</v>
      </c>
      <c r="E193" s="3">
        <v>6</v>
      </c>
      <c r="F193" s="3">
        <v>55709</v>
      </c>
      <c r="G193" s="3">
        <v>22.207899311794701</v>
      </c>
      <c r="H193" s="3">
        <v>15.0535720899585</v>
      </c>
      <c r="I193" s="3">
        <v>14.9285654860657</v>
      </c>
      <c r="J193" s="3">
        <v>15.1785786938513</v>
      </c>
      <c r="K193" s="3">
        <v>0</v>
      </c>
      <c r="L193" s="3">
        <v>2041.8506127338878</v>
      </c>
      <c r="M193" s="6" t="s">
        <v>100</v>
      </c>
      <c r="N193" s="6" t="s">
        <v>203</v>
      </c>
    </row>
    <row r="194" spans="1:14" x14ac:dyDescent="0.2">
      <c r="A194" s="5" t="str">
        <f t="shared" si="4"/>
        <v>CUP - Cancer of Unknown Primary32007-20111</v>
      </c>
      <c r="B194" s="3" t="s">
        <v>116</v>
      </c>
      <c r="C194" s="3">
        <v>3</v>
      </c>
      <c r="D194" s="3" t="s">
        <v>146</v>
      </c>
      <c r="E194" s="3">
        <v>1</v>
      </c>
      <c r="F194" s="3">
        <v>7781</v>
      </c>
      <c r="G194" s="3">
        <v>15.0527879664983</v>
      </c>
      <c r="H194" s="3">
        <v>9.1518374195582997</v>
      </c>
      <c r="I194" s="3">
        <v>8.9484862567852002</v>
      </c>
      <c r="J194" s="3">
        <v>9.3551885823313992</v>
      </c>
      <c r="K194" s="3">
        <v>1</v>
      </c>
      <c r="L194" s="3">
        <v>0</v>
      </c>
      <c r="M194" s="6" t="s">
        <v>100</v>
      </c>
      <c r="N194" s="6" t="s">
        <v>203</v>
      </c>
    </row>
    <row r="195" spans="1:14" x14ac:dyDescent="0.2">
      <c r="A195" s="5" t="str">
        <f t="shared" si="4"/>
        <v>CUP - Cancer of Unknown Primary32007-20112</v>
      </c>
      <c r="B195" s="3" t="s">
        <v>116</v>
      </c>
      <c r="C195" s="3">
        <v>3</v>
      </c>
      <c r="D195" s="3" t="s">
        <v>146</v>
      </c>
      <c r="E195" s="3">
        <v>2</v>
      </c>
      <c r="F195" s="3">
        <v>9536</v>
      </c>
      <c r="G195" s="3">
        <v>18.427557004698802</v>
      </c>
      <c r="H195" s="3">
        <v>10.373742159062999</v>
      </c>
      <c r="I195" s="3">
        <v>10.1655288916205</v>
      </c>
      <c r="J195" s="3">
        <v>10.5819554265055</v>
      </c>
      <c r="K195" s="3">
        <v>1.1335146903826501</v>
      </c>
      <c r="L195" s="3">
        <v>203.01217081763801</v>
      </c>
      <c r="M195" s="6" t="s">
        <v>100</v>
      </c>
      <c r="N195" s="6" t="s">
        <v>203</v>
      </c>
    </row>
    <row r="196" spans="1:14" x14ac:dyDescent="0.2">
      <c r="A196" s="5" t="str">
        <f t="shared" si="4"/>
        <v>CUP - Cancer of Unknown Primary32007-20113</v>
      </c>
      <c r="B196" s="3" t="s">
        <v>116</v>
      </c>
      <c r="C196" s="3">
        <v>3</v>
      </c>
      <c r="D196" s="3" t="s">
        <v>146</v>
      </c>
      <c r="E196" s="3">
        <v>3</v>
      </c>
      <c r="F196" s="3">
        <v>9828</v>
      </c>
      <c r="G196" s="3">
        <v>18.9709685692861</v>
      </c>
      <c r="H196" s="3">
        <v>11.1757762273743</v>
      </c>
      <c r="I196" s="3">
        <v>10.954822569963699</v>
      </c>
      <c r="J196" s="3">
        <v>11.3967298847849</v>
      </c>
      <c r="K196" s="3">
        <v>1.22115108857711</v>
      </c>
      <c r="L196" s="3">
        <v>314.19998543790399</v>
      </c>
      <c r="M196" s="6" t="s">
        <v>100</v>
      </c>
      <c r="N196" s="6" t="s">
        <v>203</v>
      </c>
    </row>
    <row r="197" spans="1:14" x14ac:dyDescent="0.2">
      <c r="A197" s="5" t="str">
        <f t="shared" si="4"/>
        <v>CUP - Cancer of Unknown Primary32007-20114</v>
      </c>
      <c r="B197" s="3" t="s">
        <v>116</v>
      </c>
      <c r="C197" s="3">
        <v>3</v>
      </c>
      <c r="D197" s="3" t="s">
        <v>146</v>
      </c>
      <c r="E197" s="3">
        <v>4</v>
      </c>
      <c r="F197" s="3">
        <v>9984</v>
      </c>
      <c r="G197" s="3">
        <v>19.2566902147082</v>
      </c>
      <c r="H197" s="3">
        <v>13.119497622667099</v>
      </c>
      <c r="I197" s="3">
        <v>12.862149508353999</v>
      </c>
      <c r="J197" s="3">
        <v>13.376845736980201</v>
      </c>
      <c r="K197" s="3">
        <v>1.4335370069653499</v>
      </c>
      <c r="L197" s="3">
        <v>515.67984467285203</v>
      </c>
      <c r="M197" s="6" t="s">
        <v>100</v>
      </c>
      <c r="N197" s="6" t="s">
        <v>203</v>
      </c>
    </row>
    <row r="198" spans="1:14" x14ac:dyDescent="0.2">
      <c r="A198" s="5" t="str">
        <f t="shared" si="4"/>
        <v>CUP - Cancer of Unknown Primary32007-20115</v>
      </c>
      <c r="B198" s="3" t="s">
        <v>116</v>
      </c>
      <c r="C198" s="3">
        <v>3</v>
      </c>
      <c r="D198" s="3" t="s">
        <v>146</v>
      </c>
      <c r="E198" s="3">
        <v>5</v>
      </c>
      <c r="F198" s="3">
        <v>9331</v>
      </c>
      <c r="G198" s="3">
        <v>18.028735961868001</v>
      </c>
      <c r="H198" s="3">
        <v>15.3815725248503</v>
      </c>
      <c r="I198" s="3">
        <v>15.0694732826374</v>
      </c>
      <c r="J198" s="3">
        <v>15.693671767063201</v>
      </c>
      <c r="K198" s="3">
        <v>1.6807086729904599</v>
      </c>
      <c r="L198" s="3">
        <v>680.05562644629595</v>
      </c>
      <c r="M198" s="6" t="s">
        <v>100</v>
      </c>
      <c r="N198" s="6" t="s">
        <v>203</v>
      </c>
    </row>
    <row r="199" spans="1:14" x14ac:dyDescent="0.2">
      <c r="A199" s="5" t="str">
        <f t="shared" si="4"/>
        <v>CUP - Cancer of Unknown Primary32007-20116</v>
      </c>
      <c r="B199" s="3" t="s">
        <v>116</v>
      </c>
      <c r="C199" s="3">
        <v>3</v>
      </c>
      <c r="D199" s="3" t="s">
        <v>146</v>
      </c>
      <c r="E199" s="3">
        <v>6</v>
      </c>
      <c r="F199" s="3">
        <v>46460</v>
      </c>
      <c r="G199" s="3">
        <v>17.948711945804298</v>
      </c>
      <c r="H199" s="3">
        <v>11.5836370544845</v>
      </c>
      <c r="I199" s="3">
        <v>11.4783047926308</v>
      </c>
      <c r="J199" s="3">
        <v>11.6889693163382</v>
      </c>
      <c r="K199" s="3">
        <v>0</v>
      </c>
      <c r="L199" s="3">
        <v>1712.94762737469</v>
      </c>
      <c r="M199" s="6" t="s">
        <v>100</v>
      </c>
      <c r="N199" s="6" t="s">
        <v>203</v>
      </c>
    </row>
    <row r="200" spans="1:14" x14ac:dyDescent="0.2">
      <c r="A200" s="5" t="str">
        <f t="shared" si="4"/>
        <v>CNS - Central Nervous System, incl. brain12002-20061</v>
      </c>
      <c r="B200" s="3" t="s">
        <v>115</v>
      </c>
      <c r="C200" s="3">
        <v>1</v>
      </c>
      <c r="D200" s="3" t="s">
        <v>125</v>
      </c>
      <c r="E200" s="3">
        <v>1</v>
      </c>
      <c r="F200" s="3">
        <v>2352</v>
      </c>
      <c r="G200" s="3">
        <v>9.4705163939994108</v>
      </c>
      <c r="H200" s="3">
        <v>7.9801092953941497</v>
      </c>
      <c r="I200" s="3">
        <v>7.6575970179040604</v>
      </c>
      <c r="J200" s="3">
        <v>8.3026215728842399</v>
      </c>
      <c r="K200" s="3">
        <v>1</v>
      </c>
      <c r="L200" s="3">
        <v>0</v>
      </c>
      <c r="M200" s="6" t="s">
        <v>100</v>
      </c>
      <c r="N200" s="6" t="s">
        <v>171</v>
      </c>
    </row>
    <row r="201" spans="1:14" x14ac:dyDescent="0.2">
      <c r="A201" s="5" t="str">
        <f t="shared" si="4"/>
        <v>CNS - Central Nervous System, incl. brain12002-20062</v>
      </c>
      <c r="B201" s="3" t="s">
        <v>115</v>
      </c>
      <c r="C201" s="3">
        <v>1</v>
      </c>
      <c r="D201" s="3" t="s">
        <v>125</v>
      </c>
      <c r="E201" s="3">
        <v>2</v>
      </c>
      <c r="F201" s="3">
        <v>2373</v>
      </c>
      <c r="G201" s="3">
        <v>9.6512318131931494</v>
      </c>
      <c r="H201" s="3">
        <v>7.7853966124002101</v>
      </c>
      <c r="I201" s="3">
        <v>7.4721488740774298</v>
      </c>
      <c r="J201" s="3">
        <v>8.0986443507229904</v>
      </c>
      <c r="K201" s="3">
        <v>0.97560024859479999</v>
      </c>
      <c r="L201" s="3">
        <v>-10.99353193928</v>
      </c>
      <c r="M201" s="6" t="s">
        <v>100</v>
      </c>
      <c r="N201" s="6" t="s">
        <v>171</v>
      </c>
    </row>
    <row r="202" spans="1:14" x14ac:dyDescent="0.2">
      <c r="A202" s="5" t="str">
        <f t="shared" si="4"/>
        <v>CNS - Central Nervous System, incl. brain12002-20063</v>
      </c>
      <c r="B202" s="3" t="s">
        <v>115</v>
      </c>
      <c r="C202" s="3">
        <v>1</v>
      </c>
      <c r="D202" s="3" t="s">
        <v>125</v>
      </c>
      <c r="E202" s="3">
        <v>3</v>
      </c>
      <c r="F202" s="3">
        <v>2259</v>
      </c>
      <c r="G202" s="3">
        <v>9.2220372643787893</v>
      </c>
      <c r="H202" s="3">
        <v>7.77366266134303</v>
      </c>
      <c r="I202" s="3">
        <v>7.4530920936002403</v>
      </c>
      <c r="J202" s="3">
        <v>8.0942332290858197</v>
      </c>
      <c r="K202" s="3">
        <v>0.97412984880165998</v>
      </c>
      <c r="L202" s="3">
        <v>-12.80730123407</v>
      </c>
      <c r="M202" s="6" t="s">
        <v>100</v>
      </c>
      <c r="N202" s="6" t="s">
        <v>171</v>
      </c>
    </row>
    <row r="203" spans="1:14" x14ac:dyDescent="0.2">
      <c r="A203" s="5" t="str">
        <f t="shared" si="4"/>
        <v>CNS - Central Nervous System, incl. brain12002-20064</v>
      </c>
      <c r="B203" s="3" t="s">
        <v>115</v>
      </c>
      <c r="C203" s="3">
        <v>1</v>
      </c>
      <c r="D203" s="3" t="s">
        <v>125</v>
      </c>
      <c r="E203" s="3">
        <v>4</v>
      </c>
      <c r="F203" s="3">
        <v>2020</v>
      </c>
      <c r="G203" s="3">
        <v>8.2502087364074193</v>
      </c>
      <c r="H203" s="3">
        <v>7.62331376768672</v>
      </c>
      <c r="I203" s="3">
        <v>7.2908654176338601</v>
      </c>
      <c r="J203" s="3">
        <v>7.9557621177395799</v>
      </c>
      <c r="K203" s="3">
        <v>0.95528939335287499</v>
      </c>
      <c r="L203" s="3">
        <v>-21.343024933742001</v>
      </c>
      <c r="M203" s="6" t="s">
        <v>100</v>
      </c>
      <c r="N203" s="6" t="s">
        <v>171</v>
      </c>
    </row>
    <row r="204" spans="1:14" x14ac:dyDescent="0.2">
      <c r="A204" s="5" t="str">
        <f t="shared" si="4"/>
        <v>CNS - Central Nervous System, incl. brain12002-20065</v>
      </c>
      <c r="B204" s="3" t="s">
        <v>115</v>
      </c>
      <c r="C204" s="3">
        <v>1</v>
      </c>
      <c r="D204" s="3" t="s">
        <v>125</v>
      </c>
      <c r="E204" s="3">
        <v>5</v>
      </c>
      <c r="F204" s="3">
        <v>1632</v>
      </c>
      <c r="G204" s="3">
        <v>6.6502109261906002</v>
      </c>
      <c r="H204" s="3">
        <v>6.9428787421601301</v>
      </c>
      <c r="I204" s="3">
        <v>6.60602950010112</v>
      </c>
      <c r="J204" s="3">
        <v>7.2797279842191402</v>
      </c>
      <c r="K204" s="3">
        <v>0.87002301411677696</v>
      </c>
      <c r="L204" s="3">
        <v>-45.975594114330001</v>
      </c>
      <c r="M204" s="6" t="s">
        <v>100</v>
      </c>
      <c r="N204" s="6" t="s">
        <v>171</v>
      </c>
    </row>
    <row r="205" spans="1:14" x14ac:dyDescent="0.2">
      <c r="A205" s="5" t="str">
        <f t="shared" si="4"/>
        <v>CNS - Central Nervous System, incl. brain12002-20066</v>
      </c>
      <c r="B205" s="3" t="s">
        <v>115</v>
      </c>
      <c r="C205" s="3">
        <v>1</v>
      </c>
      <c r="D205" s="3" t="s">
        <v>125</v>
      </c>
      <c r="E205" s="3">
        <v>6</v>
      </c>
      <c r="F205" s="3">
        <v>10636</v>
      </c>
      <c r="G205" s="3">
        <v>8.6511648139460302</v>
      </c>
      <c r="H205" s="3">
        <v>7.6596008431445997</v>
      </c>
      <c r="I205" s="3">
        <v>7.5140304532186404</v>
      </c>
      <c r="J205" s="3">
        <v>7.8051712330705598</v>
      </c>
      <c r="K205" s="3">
        <v>0</v>
      </c>
      <c r="L205" s="3">
        <v>-91.119452221421994</v>
      </c>
      <c r="M205" s="6" t="s">
        <v>100</v>
      </c>
      <c r="N205" s="6" t="s">
        <v>171</v>
      </c>
    </row>
    <row r="206" spans="1:14" x14ac:dyDescent="0.2">
      <c r="A206" s="5" t="str">
        <f t="shared" si="4"/>
        <v>CNS - Central Nervous System, incl. brain12007-20111</v>
      </c>
      <c r="B206" s="3" t="s">
        <v>116</v>
      </c>
      <c r="C206" s="3">
        <v>1</v>
      </c>
      <c r="D206" s="3" t="s">
        <v>125</v>
      </c>
      <c r="E206" s="3">
        <v>1</v>
      </c>
      <c r="F206" s="3">
        <v>2378</v>
      </c>
      <c r="G206" s="3">
        <v>9.2651486446603109</v>
      </c>
      <c r="H206" s="3">
        <v>7.2686156367600701</v>
      </c>
      <c r="I206" s="3">
        <v>6.9764683547187198</v>
      </c>
      <c r="J206" s="3">
        <v>7.5607629188014203</v>
      </c>
      <c r="K206" s="3">
        <v>1</v>
      </c>
      <c r="L206" s="3">
        <v>0</v>
      </c>
      <c r="M206" s="6" t="s">
        <v>100</v>
      </c>
      <c r="N206" s="6" t="s">
        <v>171</v>
      </c>
    </row>
    <row r="207" spans="1:14" x14ac:dyDescent="0.2">
      <c r="A207" s="5" t="str">
        <f t="shared" si="4"/>
        <v>CNS - Central Nervous System, incl. brain12007-20112</v>
      </c>
      <c r="B207" s="3" t="s">
        <v>116</v>
      </c>
      <c r="C207" s="3">
        <v>1</v>
      </c>
      <c r="D207" s="3" t="s">
        <v>125</v>
      </c>
      <c r="E207" s="3">
        <v>2</v>
      </c>
      <c r="F207" s="3">
        <v>2570</v>
      </c>
      <c r="G207" s="3">
        <v>10.086521553935</v>
      </c>
      <c r="H207" s="3">
        <v>7.7272778281005001</v>
      </c>
      <c r="I207" s="3">
        <v>7.4285222402781201</v>
      </c>
      <c r="J207" s="3">
        <v>8.0260334159228801</v>
      </c>
      <c r="K207" s="3">
        <v>1.06310172586659</v>
      </c>
      <c r="L207" s="3">
        <v>24.909355768973999</v>
      </c>
      <c r="M207" s="6" t="s">
        <v>100</v>
      </c>
      <c r="N207" s="6" t="s">
        <v>171</v>
      </c>
    </row>
    <row r="208" spans="1:14" x14ac:dyDescent="0.2">
      <c r="A208" s="5" t="str">
        <f t="shared" si="4"/>
        <v>CNS - Central Nervous System, incl. brain12007-20113</v>
      </c>
      <c r="B208" s="3" t="s">
        <v>116</v>
      </c>
      <c r="C208" s="3">
        <v>1</v>
      </c>
      <c r="D208" s="3" t="s">
        <v>125</v>
      </c>
      <c r="E208" s="3">
        <v>3</v>
      </c>
      <c r="F208" s="3">
        <v>2314</v>
      </c>
      <c r="G208" s="3">
        <v>9.0866945267705308</v>
      </c>
      <c r="H208" s="3">
        <v>7.32100721171921</v>
      </c>
      <c r="I208" s="3">
        <v>7.0227127234874303</v>
      </c>
      <c r="J208" s="3">
        <v>7.6193016999509897</v>
      </c>
      <c r="K208" s="3">
        <v>1.0072079165521099</v>
      </c>
      <c r="L208" s="3">
        <v>4.3779715106079999</v>
      </c>
      <c r="M208" s="6" t="s">
        <v>100</v>
      </c>
      <c r="N208" s="6" t="s">
        <v>171</v>
      </c>
    </row>
    <row r="209" spans="1:14" x14ac:dyDescent="0.2">
      <c r="A209" s="5" t="str">
        <f t="shared" si="4"/>
        <v>CNS - Central Nervous System, incl. brain12007-20114</v>
      </c>
      <c r="B209" s="3" t="s">
        <v>116</v>
      </c>
      <c r="C209" s="3">
        <v>1</v>
      </c>
      <c r="D209" s="3" t="s">
        <v>125</v>
      </c>
      <c r="E209" s="3">
        <v>4</v>
      </c>
      <c r="F209" s="3">
        <v>2066</v>
      </c>
      <c r="G209" s="3">
        <v>8.1110855965689694</v>
      </c>
      <c r="H209" s="3">
        <v>7.3851240873807704</v>
      </c>
      <c r="I209" s="3">
        <v>7.0666686198549797</v>
      </c>
      <c r="J209" s="3">
        <v>7.7035795549065602</v>
      </c>
      <c r="K209" s="3">
        <v>1.01602897393989</v>
      </c>
      <c r="L209" s="3">
        <v>3.6781157428519999</v>
      </c>
      <c r="M209" s="6" t="s">
        <v>100</v>
      </c>
      <c r="N209" s="6" t="s">
        <v>171</v>
      </c>
    </row>
    <row r="210" spans="1:14" x14ac:dyDescent="0.2">
      <c r="A210" s="5" t="str">
        <f t="shared" si="4"/>
        <v>CNS - Central Nervous System, incl. brain12007-20115</v>
      </c>
      <c r="B210" s="3" t="s">
        <v>116</v>
      </c>
      <c r="C210" s="3">
        <v>1</v>
      </c>
      <c r="D210" s="3" t="s">
        <v>125</v>
      </c>
      <c r="E210" s="3">
        <v>5</v>
      </c>
      <c r="F210" s="3">
        <v>1682</v>
      </c>
      <c r="G210" s="3">
        <v>6.6247986220734001</v>
      </c>
      <c r="H210" s="3">
        <v>6.9469233120892104</v>
      </c>
      <c r="I210" s="3">
        <v>6.61492522583307</v>
      </c>
      <c r="J210" s="3">
        <v>7.27892139834535</v>
      </c>
      <c r="K210" s="3">
        <v>0.95574228426057595</v>
      </c>
      <c r="L210" s="3">
        <v>-14.612574542706</v>
      </c>
      <c r="M210" s="6" t="s">
        <v>100</v>
      </c>
      <c r="N210" s="6" t="s">
        <v>171</v>
      </c>
    </row>
    <row r="211" spans="1:14" x14ac:dyDescent="0.2">
      <c r="A211" s="5" t="str">
        <f t="shared" si="4"/>
        <v>CNS - Central Nervous System, incl. brain12007-20116</v>
      </c>
      <c r="B211" s="3" t="s">
        <v>116</v>
      </c>
      <c r="C211" s="3">
        <v>1</v>
      </c>
      <c r="D211" s="3" t="s">
        <v>125</v>
      </c>
      <c r="E211" s="3">
        <v>6</v>
      </c>
      <c r="F211" s="3">
        <v>11010</v>
      </c>
      <c r="G211" s="3">
        <v>8.6371779030833604</v>
      </c>
      <c r="H211" s="3">
        <v>7.3588545218090902</v>
      </c>
      <c r="I211" s="3">
        <v>7.2213956961692203</v>
      </c>
      <c r="J211" s="3">
        <v>7.4963133474489698</v>
      </c>
      <c r="K211" s="3">
        <v>0</v>
      </c>
      <c r="L211" s="3">
        <v>18.352868479727995</v>
      </c>
      <c r="M211" s="6" t="s">
        <v>100</v>
      </c>
      <c r="N211" s="6" t="s">
        <v>171</v>
      </c>
    </row>
    <row r="212" spans="1:14" x14ac:dyDescent="0.2">
      <c r="A212" s="5" t="str">
        <f t="shared" si="4"/>
        <v>CNS - Central Nervous System, incl. brain22002-20061</v>
      </c>
      <c r="B212" s="3" t="s">
        <v>115</v>
      </c>
      <c r="C212" s="3">
        <v>2</v>
      </c>
      <c r="D212" s="3" t="s">
        <v>125</v>
      </c>
      <c r="E212" s="3">
        <v>1</v>
      </c>
      <c r="F212" s="3">
        <v>1756</v>
      </c>
      <c r="G212" s="3">
        <v>6.9449044828448798</v>
      </c>
      <c r="H212" s="3">
        <v>5.1722613327591196</v>
      </c>
      <c r="I212" s="3">
        <v>4.93033993926091</v>
      </c>
      <c r="J212" s="3">
        <v>5.4141827262573301</v>
      </c>
      <c r="K212" s="3">
        <v>1</v>
      </c>
      <c r="L212" s="3">
        <v>0</v>
      </c>
      <c r="M212" s="6" t="s">
        <v>100</v>
      </c>
      <c r="N212" s="6" t="s">
        <v>171</v>
      </c>
    </row>
    <row r="213" spans="1:14" x14ac:dyDescent="0.2">
      <c r="A213" s="5" t="str">
        <f t="shared" si="4"/>
        <v>CNS - Central Nervous System, incl. brain22002-20062</v>
      </c>
      <c r="B213" s="3" t="s">
        <v>115</v>
      </c>
      <c r="C213" s="3">
        <v>2</v>
      </c>
      <c r="D213" s="3" t="s">
        <v>125</v>
      </c>
      <c r="E213" s="3">
        <v>2</v>
      </c>
      <c r="F213" s="3">
        <v>1911</v>
      </c>
      <c r="G213" s="3">
        <v>7.4894715313664797</v>
      </c>
      <c r="H213" s="3">
        <v>5.2345079572945403</v>
      </c>
      <c r="I213" s="3">
        <v>4.9998141706162498</v>
      </c>
      <c r="J213" s="3">
        <v>5.46920174397283</v>
      </c>
      <c r="K213" s="3">
        <v>1.0120347021410501</v>
      </c>
      <c r="L213" s="3">
        <v>2.0658317896499998</v>
      </c>
      <c r="M213" s="6" t="s">
        <v>100</v>
      </c>
      <c r="N213" s="6" t="s">
        <v>171</v>
      </c>
    </row>
    <row r="214" spans="1:14" x14ac:dyDescent="0.2">
      <c r="A214" s="5" t="str">
        <f t="shared" si="4"/>
        <v>CNS - Central Nervous System, incl. brain22002-20063</v>
      </c>
      <c r="B214" s="3" t="s">
        <v>115</v>
      </c>
      <c r="C214" s="3">
        <v>2</v>
      </c>
      <c r="D214" s="3" t="s">
        <v>125</v>
      </c>
      <c r="E214" s="3">
        <v>3</v>
      </c>
      <c r="F214" s="3">
        <v>1792</v>
      </c>
      <c r="G214" s="3">
        <v>6.9911425500988296</v>
      </c>
      <c r="H214" s="3">
        <v>4.9361480970062104</v>
      </c>
      <c r="I214" s="3">
        <v>4.70760124176911</v>
      </c>
      <c r="J214" s="3">
        <v>5.1646949522433196</v>
      </c>
      <c r="K214" s="3">
        <v>0.95435009552640804</v>
      </c>
      <c r="L214" s="3">
        <v>-20.48201102222</v>
      </c>
      <c r="M214" s="6" t="s">
        <v>100</v>
      </c>
      <c r="N214" s="6" t="s">
        <v>171</v>
      </c>
    </row>
    <row r="215" spans="1:14" x14ac:dyDescent="0.2">
      <c r="A215" s="5" t="str">
        <f t="shared" si="4"/>
        <v>CNS - Central Nervous System, incl. brain22002-20064</v>
      </c>
      <c r="B215" s="3" t="s">
        <v>115</v>
      </c>
      <c r="C215" s="3">
        <v>2</v>
      </c>
      <c r="D215" s="3" t="s">
        <v>125</v>
      </c>
      <c r="E215" s="3">
        <v>4</v>
      </c>
      <c r="F215" s="3">
        <v>1772</v>
      </c>
      <c r="G215" s="3">
        <v>6.8882878697911396</v>
      </c>
      <c r="H215" s="3">
        <v>5.2187625629809098</v>
      </c>
      <c r="I215" s="3">
        <v>4.9757706887180504</v>
      </c>
      <c r="J215" s="3">
        <v>5.4617544372437701</v>
      </c>
      <c r="K215" s="3">
        <v>1.0089905028439401</v>
      </c>
      <c r="L215" s="3">
        <v>-0.76131592904399303</v>
      </c>
      <c r="M215" s="6" t="s">
        <v>100</v>
      </c>
      <c r="N215" s="6" t="s">
        <v>171</v>
      </c>
    </row>
    <row r="216" spans="1:14" x14ac:dyDescent="0.2">
      <c r="A216" s="5" t="str">
        <f t="shared" si="4"/>
        <v>CNS - Central Nervous System, incl. brain22002-20065</v>
      </c>
      <c r="B216" s="3" t="s">
        <v>115</v>
      </c>
      <c r="C216" s="3">
        <v>2</v>
      </c>
      <c r="D216" s="3" t="s">
        <v>125</v>
      </c>
      <c r="E216" s="3">
        <v>5</v>
      </c>
      <c r="F216" s="3">
        <v>1390</v>
      </c>
      <c r="G216" s="3">
        <v>5.3977654105522896</v>
      </c>
      <c r="H216" s="3">
        <v>4.7770129036199203</v>
      </c>
      <c r="I216" s="3">
        <v>4.5258791513521599</v>
      </c>
      <c r="J216" s="3">
        <v>5.0281466558876797</v>
      </c>
      <c r="K216" s="3">
        <v>0.923583051259253</v>
      </c>
      <c r="L216" s="3">
        <v>-25.50530260168</v>
      </c>
      <c r="M216" s="6" t="s">
        <v>100</v>
      </c>
      <c r="N216" s="6" t="s">
        <v>171</v>
      </c>
    </row>
    <row r="217" spans="1:14" x14ac:dyDescent="0.2">
      <c r="A217" s="5" t="str">
        <f t="shared" si="4"/>
        <v>CNS - Central Nervous System, incl. brain22002-20066</v>
      </c>
      <c r="B217" s="3" t="s">
        <v>115</v>
      </c>
      <c r="C217" s="3">
        <v>2</v>
      </c>
      <c r="D217" s="3" t="s">
        <v>125</v>
      </c>
      <c r="E217" s="3">
        <v>6</v>
      </c>
      <c r="F217" s="3">
        <v>8621</v>
      </c>
      <c r="G217" s="3">
        <v>6.73993739308822</v>
      </c>
      <c r="H217" s="3">
        <v>5.0728267659179602</v>
      </c>
      <c r="I217" s="3">
        <v>4.9657421013883303</v>
      </c>
      <c r="J217" s="3">
        <v>5.1799114304475902</v>
      </c>
      <c r="K217" s="3">
        <v>0</v>
      </c>
      <c r="L217" s="3">
        <v>-44.682797763293991</v>
      </c>
      <c r="M217" s="6" t="s">
        <v>100</v>
      </c>
      <c r="N217" s="6" t="s">
        <v>171</v>
      </c>
    </row>
    <row r="218" spans="1:14" x14ac:dyDescent="0.2">
      <c r="A218" s="5" t="str">
        <f t="shared" si="4"/>
        <v>CNS - Central Nervous System, incl. brain22007-20111</v>
      </c>
      <c r="B218" s="3" t="s">
        <v>116</v>
      </c>
      <c r="C218" s="3">
        <v>2</v>
      </c>
      <c r="D218" s="3" t="s">
        <v>125</v>
      </c>
      <c r="E218" s="3">
        <v>1</v>
      </c>
      <c r="F218" s="3">
        <v>1934</v>
      </c>
      <c r="G218" s="3">
        <v>7.4312172449119398</v>
      </c>
      <c r="H218" s="3">
        <v>5.1438195722355404</v>
      </c>
      <c r="I218" s="3">
        <v>4.9145673452857199</v>
      </c>
      <c r="J218" s="3">
        <v>5.37307179918536</v>
      </c>
      <c r="K218" s="3">
        <v>1</v>
      </c>
      <c r="L218" s="3">
        <v>0</v>
      </c>
      <c r="M218" s="6" t="s">
        <v>100</v>
      </c>
      <c r="N218" s="6" t="s">
        <v>171</v>
      </c>
    </row>
    <row r="219" spans="1:14" x14ac:dyDescent="0.2">
      <c r="A219" s="5" t="str">
        <f t="shared" si="4"/>
        <v>CNS - Central Nervous System, incl. brain22007-20112</v>
      </c>
      <c r="B219" s="3" t="s">
        <v>116</v>
      </c>
      <c r="C219" s="3">
        <v>2</v>
      </c>
      <c r="D219" s="3" t="s">
        <v>125</v>
      </c>
      <c r="E219" s="3">
        <v>2</v>
      </c>
      <c r="F219" s="3">
        <v>2045</v>
      </c>
      <c r="G219" s="3">
        <v>7.7848301867772998</v>
      </c>
      <c r="H219" s="3">
        <v>4.98590398898624</v>
      </c>
      <c r="I219" s="3">
        <v>4.7698047057305502</v>
      </c>
      <c r="J219" s="3">
        <v>5.2020032722419298</v>
      </c>
      <c r="K219" s="3">
        <v>0.96929993732640596</v>
      </c>
      <c r="L219" s="3">
        <v>-5.1250878762000003</v>
      </c>
      <c r="M219" s="6" t="s">
        <v>100</v>
      </c>
      <c r="N219" s="6" t="s">
        <v>171</v>
      </c>
    </row>
    <row r="220" spans="1:14" x14ac:dyDescent="0.2">
      <c r="A220" s="5" t="str">
        <f t="shared" si="4"/>
        <v>CNS - Central Nervous System, incl. brain22007-20113</v>
      </c>
      <c r="B220" s="3" t="s">
        <v>116</v>
      </c>
      <c r="C220" s="3">
        <v>2</v>
      </c>
      <c r="D220" s="3" t="s">
        <v>125</v>
      </c>
      <c r="E220" s="3">
        <v>3</v>
      </c>
      <c r="F220" s="3">
        <v>1997</v>
      </c>
      <c r="G220" s="3">
        <v>7.5817207559989299</v>
      </c>
      <c r="H220" s="3">
        <v>5.1647160450059699</v>
      </c>
      <c r="I220" s="3">
        <v>4.93819242777756</v>
      </c>
      <c r="J220" s="3">
        <v>5.3912396622343799</v>
      </c>
      <c r="K220" s="3">
        <v>1.0040624427970299</v>
      </c>
      <c r="L220" s="3">
        <v>-2.0339955572480002</v>
      </c>
      <c r="M220" s="6" t="s">
        <v>100</v>
      </c>
      <c r="N220" s="6" t="s">
        <v>171</v>
      </c>
    </row>
    <row r="221" spans="1:14" x14ac:dyDescent="0.2">
      <c r="A221" s="5" t="str">
        <f t="shared" si="4"/>
        <v>CNS - Central Nervous System, incl. brain22007-20114</v>
      </c>
      <c r="B221" s="3" t="s">
        <v>116</v>
      </c>
      <c r="C221" s="3">
        <v>2</v>
      </c>
      <c r="D221" s="3" t="s">
        <v>125</v>
      </c>
      <c r="E221" s="3">
        <v>4</v>
      </c>
      <c r="F221" s="3">
        <v>1782</v>
      </c>
      <c r="G221" s="3">
        <v>6.7562436392449499</v>
      </c>
      <c r="H221" s="3">
        <v>5.0144743079762799</v>
      </c>
      <c r="I221" s="3">
        <v>4.7816503692395704</v>
      </c>
      <c r="J221" s="3">
        <v>5.2472982467129903</v>
      </c>
      <c r="K221" s="3">
        <v>0.97485423770355095</v>
      </c>
      <c r="L221" s="3">
        <v>-11.572959991204</v>
      </c>
      <c r="M221" s="6" t="s">
        <v>100</v>
      </c>
      <c r="N221" s="6" t="s">
        <v>171</v>
      </c>
    </row>
    <row r="222" spans="1:14" x14ac:dyDescent="0.2">
      <c r="A222" s="5" t="str">
        <f t="shared" si="4"/>
        <v>CNS - Central Nervous System, incl. brain22007-20115</v>
      </c>
      <c r="B222" s="3" t="s">
        <v>116</v>
      </c>
      <c r="C222" s="3">
        <v>2</v>
      </c>
      <c r="D222" s="3" t="s">
        <v>125</v>
      </c>
      <c r="E222" s="3">
        <v>5</v>
      </c>
      <c r="F222" s="3">
        <v>1395</v>
      </c>
      <c r="G222" s="3">
        <v>5.2907420131034399</v>
      </c>
      <c r="H222" s="3">
        <v>4.6868948697772703</v>
      </c>
      <c r="I222" s="3">
        <v>4.4409407057172503</v>
      </c>
      <c r="J222" s="3">
        <v>4.9328490338372903</v>
      </c>
      <c r="K222" s="3">
        <v>0.911170153610252</v>
      </c>
      <c r="L222" s="3">
        <v>-32.007600943808001</v>
      </c>
      <c r="M222" s="6" t="s">
        <v>100</v>
      </c>
      <c r="N222" s="6" t="s">
        <v>171</v>
      </c>
    </row>
    <row r="223" spans="1:14" x14ac:dyDescent="0.2">
      <c r="A223" s="5" t="str">
        <f t="shared" si="4"/>
        <v>CNS - Central Nervous System, incl. brain22007-20116</v>
      </c>
      <c r="B223" s="3" t="s">
        <v>116</v>
      </c>
      <c r="C223" s="3">
        <v>2</v>
      </c>
      <c r="D223" s="3" t="s">
        <v>125</v>
      </c>
      <c r="E223" s="3">
        <v>6</v>
      </c>
      <c r="F223" s="3">
        <v>9153</v>
      </c>
      <c r="G223" s="3">
        <v>6.9670012283630802</v>
      </c>
      <c r="H223" s="3">
        <v>5.0209576436599699</v>
      </c>
      <c r="I223" s="3">
        <v>4.9180942382829098</v>
      </c>
      <c r="J223" s="3">
        <v>5.12382104903703</v>
      </c>
      <c r="K223" s="3">
        <v>0</v>
      </c>
      <c r="L223" s="3">
        <v>-50.739644368459999</v>
      </c>
      <c r="M223" s="6" t="s">
        <v>100</v>
      </c>
      <c r="N223" s="6" t="s">
        <v>171</v>
      </c>
    </row>
    <row r="224" spans="1:14" x14ac:dyDescent="0.2">
      <c r="A224" s="5" t="str">
        <f t="shared" si="4"/>
        <v>CNS - Central Nervous System, incl. brain32002-20061</v>
      </c>
      <c r="B224" s="3" t="s">
        <v>115</v>
      </c>
      <c r="C224" s="3">
        <v>3</v>
      </c>
      <c r="D224" s="3" t="s">
        <v>125</v>
      </c>
      <c r="E224" s="3">
        <v>1</v>
      </c>
      <c r="F224" s="3">
        <v>4108</v>
      </c>
      <c r="G224" s="3">
        <v>8.1963785255201902</v>
      </c>
      <c r="H224" s="3">
        <v>6.5258348009249998</v>
      </c>
      <c r="I224" s="3">
        <v>6.32627322288372</v>
      </c>
      <c r="J224" s="3">
        <v>6.7253963789662796</v>
      </c>
      <c r="K224" s="3">
        <v>1</v>
      </c>
      <c r="L224" s="3">
        <v>0</v>
      </c>
      <c r="M224" s="6" t="s">
        <v>100</v>
      </c>
      <c r="N224" s="6" t="s">
        <v>171</v>
      </c>
    </row>
    <row r="225" spans="1:14" x14ac:dyDescent="0.2">
      <c r="A225" s="5" t="str">
        <f t="shared" si="4"/>
        <v>CNS - Central Nervous System, incl. brain32002-20062</v>
      </c>
      <c r="B225" s="3" t="s">
        <v>115</v>
      </c>
      <c r="C225" s="3">
        <v>3</v>
      </c>
      <c r="D225" s="3" t="s">
        <v>125</v>
      </c>
      <c r="E225" s="3">
        <v>2</v>
      </c>
      <c r="F225" s="3">
        <v>4284</v>
      </c>
      <c r="G225" s="3">
        <v>8.5503257925607095</v>
      </c>
      <c r="H225" s="3">
        <v>6.4448120069892596</v>
      </c>
      <c r="I225" s="3">
        <v>6.2518189906283403</v>
      </c>
      <c r="J225" s="3">
        <v>6.6378050233501797</v>
      </c>
      <c r="K225" s="3">
        <v>0.98758430202305303</v>
      </c>
      <c r="L225" s="3">
        <v>-10.79147231164</v>
      </c>
      <c r="M225" s="6" t="s">
        <v>100</v>
      </c>
      <c r="N225" s="6" t="s">
        <v>171</v>
      </c>
    </row>
    <row r="226" spans="1:14" x14ac:dyDescent="0.2">
      <c r="A226" s="5" t="str">
        <f t="shared" si="4"/>
        <v>CNS - Central Nervous System, incl. brain32002-20063</v>
      </c>
      <c r="B226" s="3" t="s">
        <v>115</v>
      </c>
      <c r="C226" s="3">
        <v>3</v>
      </c>
      <c r="D226" s="3" t="s">
        <v>125</v>
      </c>
      <c r="E226" s="3">
        <v>3</v>
      </c>
      <c r="F226" s="3">
        <v>4051</v>
      </c>
      <c r="G226" s="3">
        <v>8.0812947530872208</v>
      </c>
      <c r="H226" s="3">
        <v>6.2650465533930699</v>
      </c>
      <c r="I226" s="3">
        <v>6.0721167808886696</v>
      </c>
      <c r="J226" s="3">
        <v>6.4579763258974703</v>
      </c>
      <c r="K226" s="3">
        <v>0.96003756523303896</v>
      </c>
      <c r="L226" s="3">
        <v>-37.242293541393998</v>
      </c>
      <c r="M226" s="6" t="s">
        <v>100</v>
      </c>
      <c r="N226" s="6" t="s">
        <v>171</v>
      </c>
    </row>
    <row r="227" spans="1:14" x14ac:dyDescent="0.2">
      <c r="A227" s="5" t="str">
        <f t="shared" si="4"/>
        <v>CNS - Central Nervous System, incl. brain32002-20064</v>
      </c>
      <c r="B227" s="3" t="s">
        <v>115</v>
      </c>
      <c r="C227" s="3">
        <v>3</v>
      </c>
      <c r="D227" s="3" t="s">
        <v>125</v>
      </c>
      <c r="E227" s="3">
        <v>4</v>
      </c>
      <c r="F227" s="3">
        <v>3792</v>
      </c>
      <c r="G227" s="3">
        <v>7.55242271642879</v>
      </c>
      <c r="H227" s="3">
        <v>6.3515306794243802</v>
      </c>
      <c r="I227" s="3">
        <v>6.1493683155150096</v>
      </c>
      <c r="J227" s="3">
        <v>6.5536930433337499</v>
      </c>
      <c r="K227" s="3">
        <v>0.97329014190247098</v>
      </c>
      <c r="L227" s="3">
        <v>-27.318243835766001</v>
      </c>
      <c r="M227" s="6" t="s">
        <v>100</v>
      </c>
      <c r="N227" s="6" t="s">
        <v>171</v>
      </c>
    </row>
    <row r="228" spans="1:14" x14ac:dyDescent="0.2">
      <c r="A228" s="5" t="str">
        <f t="shared" si="4"/>
        <v>CNS - Central Nervous System, incl. brain32002-20065</v>
      </c>
      <c r="B228" s="3" t="s">
        <v>115</v>
      </c>
      <c r="C228" s="3">
        <v>3</v>
      </c>
      <c r="D228" s="3" t="s">
        <v>125</v>
      </c>
      <c r="E228" s="3">
        <v>5</v>
      </c>
      <c r="F228" s="3">
        <v>3022</v>
      </c>
      <c r="G228" s="3">
        <v>6.0089113228648099</v>
      </c>
      <c r="H228" s="3">
        <v>5.7937958593729304</v>
      </c>
      <c r="I228" s="3">
        <v>5.58722358535179</v>
      </c>
      <c r="J228" s="3">
        <v>6.0003681333940699</v>
      </c>
      <c r="K228" s="3">
        <v>0.88782447550644294</v>
      </c>
      <c r="L228" s="3">
        <v>-75.546994775922002</v>
      </c>
      <c r="M228" s="6" t="s">
        <v>100</v>
      </c>
      <c r="N228" s="6" t="s">
        <v>171</v>
      </c>
    </row>
    <row r="229" spans="1:14" x14ac:dyDescent="0.2">
      <c r="A229" s="5" t="str">
        <f t="shared" si="4"/>
        <v>CNS - Central Nervous System, incl. brain32002-20066</v>
      </c>
      <c r="B229" s="3" t="s">
        <v>115</v>
      </c>
      <c r="C229" s="3">
        <v>3</v>
      </c>
      <c r="D229" s="3" t="s">
        <v>125</v>
      </c>
      <c r="E229" s="3">
        <v>6</v>
      </c>
      <c r="F229" s="3">
        <v>19257</v>
      </c>
      <c r="G229" s="3">
        <v>7.6766324480287</v>
      </c>
      <c r="H229" s="3">
        <v>6.2964251510563303</v>
      </c>
      <c r="I229" s="3">
        <v>6.2074936134586904</v>
      </c>
      <c r="J229" s="3">
        <v>6.3853566886539701</v>
      </c>
      <c r="K229" s="3">
        <v>0</v>
      </c>
      <c r="L229" s="3">
        <v>-150.899004464722</v>
      </c>
      <c r="M229" s="6" t="s">
        <v>100</v>
      </c>
      <c r="N229" s="6" t="s">
        <v>171</v>
      </c>
    </row>
    <row r="230" spans="1:14" x14ac:dyDescent="0.2">
      <c r="A230" s="5" t="str">
        <f t="shared" si="4"/>
        <v>CNS - Central Nervous System, incl. brain32007-20111</v>
      </c>
      <c r="B230" s="3" t="s">
        <v>116</v>
      </c>
      <c r="C230" s="3">
        <v>3</v>
      </c>
      <c r="D230" s="3" t="s">
        <v>125</v>
      </c>
      <c r="E230" s="3">
        <v>1</v>
      </c>
      <c r="F230" s="3">
        <v>4312</v>
      </c>
      <c r="G230" s="3">
        <v>8.3418097560134807</v>
      </c>
      <c r="H230" s="3">
        <v>6.1663785198968002</v>
      </c>
      <c r="I230" s="3">
        <v>5.9823238354101402</v>
      </c>
      <c r="J230" s="3">
        <v>6.3504332043834602</v>
      </c>
      <c r="K230" s="3">
        <v>1</v>
      </c>
      <c r="L230" s="3">
        <v>0</v>
      </c>
      <c r="M230" s="6" t="s">
        <v>100</v>
      </c>
      <c r="N230" s="6" t="s">
        <v>171</v>
      </c>
    </row>
    <row r="231" spans="1:14" x14ac:dyDescent="0.2">
      <c r="A231" s="5" t="str">
        <f t="shared" si="4"/>
        <v>CNS - Central Nervous System, incl. brain32007-20112</v>
      </c>
      <c r="B231" s="3" t="s">
        <v>116</v>
      </c>
      <c r="C231" s="3">
        <v>3</v>
      </c>
      <c r="D231" s="3" t="s">
        <v>125</v>
      </c>
      <c r="E231" s="3">
        <v>2</v>
      </c>
      <c r="F231" s="3">
        <v>4615</v>
      </c>
      <c r="G231" s="3">
        <v>8.9181182441993307</v>
      </c>
      <c r="H231" s="3">
        <v>6.3052280410678598</v>
      </c>
      <c r="I231" s="3">
        <v>6.1233119912710396</v>
      </c>
      <c r="J231" s="3">
        <v>6.48714409086468</v>
      </c>
      <c r="K231" s="3">
        <v>1.0225171907178601</v>
      </c>
      <c r="L231" s="3">
        <v>18.632262012978</v>
      </c>
      <c r="M231" s="6" t="s">
        <v>100</v>
      </c>
      <c r="N231" s="6" t="s">
        <v>171</v>
      </c>
    </row>
    <row r="232" spans="1:14" x14ac:dyDescent="0.2">
      <c r="A232" s="5" t="str">
        <f t="shared" si="4"/>
        <v>CNS - Central Nervous System, incl. brain32007-20113</v>
      </c>
      <c r="B232" s="3" t="s">
        <v>116</v>
      </c>
      <c r="C232" s="3">
        <v>3</v>
      </c>
      <c r="D232" s="3" t="s">
        <v>125</v>
      </c>
      <c r="E232" s="3">
        <v>3</v>
      </c>
      <c r="F232" s="3">
        <v>4311</v>
      </c>
      <c r="G232" s="3">
        <v>8.3215146013626793</v>
      </c>
      <c r="H232" s="3">
        <v>6.1857099302390397</v>
      </c>
      <c r="I232" s="3">
        <v>6.00105682709827</v>
      </c>
      <c r="J232" s="3">
        <v>6.3703630333798102</v>
      </c>
      <c r="K232" s="3">
        <v>1.0031349697849199</v>
      </c>
      <c r="L232" s="3">
        <v>0.19196749167799301</v>
      </c>
      <c r="M232" s="6" t="s">
        <v>100</v>
      </c>
      <c r="N232" s="6" t="s">
        <v>171</v>
      </c>
    </row>
    <row r="233" spans="1:14" x14ac:dyDescent="0.2">
      <c r="A233" s="5" t="str">
        <f t="shared" si="4"/>
        <v>CNS - Central Nervous System, incl. brain32007-20114</v>
      </c>
      <c r="B233" s="3" t="s">
        <v>116</v>
      </c>
      <c r="C233" s="3">
        <v>3</v>
      </c>
      <c r="D233" s="3" t="s">
        <v>125</v>
      </c>
      <c r="E233" s="3">
        <v>4</v>
      </c>
      <c r="F233" s="3">
        <v>3848</v>
      </c>
      <c r="G233" s="3">
        <v>7.4218493535854702</v>
      </c>
      <c r="H233" s="3">
        <v>6.1370341233087604</v>
      </c>
      <c r="I233" s="3">
        <v>5.9431255202143802</v>
      </c>
      <c r="J233" s="3">
        <v>6.3309427264031397</v>
      </c>
      <c r="K233" s="3">
        <v>0.99524122684110905</v>
      </c>
      <c r="L233" s="3">
        <v>-10.687148621002001</v>
      </c>
      <c r="M233" s="6" t="s">
        <v>100</v>
      </c>
      <c r="N233" s="6" t="s">
        <v>171</v>
      </c>
    </row>
    <row r="234" spans="1:14" x14ac:dyDescent="0.2">
      <c r="A234" s="5" t="str">
        <f t="shared" si="4"/>
        <v>CNS - Central Nervous System, incl. brain32007-20115</v>
      </c>
      <c r="B234" s="3" t="s">
        <v>116</v>
      </c>
      <c r="C234" s="3">
        <v>3</v>
      </c>
      <c r="D234" s="3" t="s">
        <v>125</v>
      </c>
      <c r="E234" s="3">
        <v>5</v>
      </c>
      <c r="F234" s="3">
        <v>3077</v>
      </c>
      <c r="G234" s="3">
        <v>5.9451742101241001</v>
      </c>
      <c r="H234" s="3">
        <v>5.7589116018775197</v>
      </c>
      <c r="I234" s="3">
        <v>5.55542644492603</v>
      </c>
      <c r="J234" s="3">
        <v>5.9623967588290103</v>
      </c>
      <c r="K234" s="3">
        <v>0.93392119593298994</v>
      </c>
      <c r="L234" s="3">
        <v>-48.771069483756001</v>
      </c>
      <c r="M234" s="6" t="s">
        <v>100</v>
      </c>
      <c r="N234" s="6" t="s">
        <v>171</v>
      </c>
    </row>
    <row r="235" spans="1:14" x14ac:dyDescent="0.2">
      <c r="A235" s="5" t="str">
        <f t="shared" si="4"/>
        <v>CNS - Central Nervous System, incl. brain32007-20116</v>
      </c>
      <c r="B235" s="3" t="s">
        <v>116</v>
      </c>
      <c r="C235" s="3">
        <v>3</v>
      </c>
      <c r="D235" s="3" t="s">
        <v>125</v>
      </c>
      <c r="E235" s="3">
        <v>6</v>
      </c>
      <c r="F235" s="3">
        <v>20163</v>
      </c>
      <c r="G235" s="3">
        <v>7.7894937357565901</v>
      </c>
      <c r="H235" s="3">
        <v>6.1362875263790402</v>
      </c>
      <c r="I235" s="3">
        <v>6.0515873728904603</v>
      </c>
      <c r="J235" s="3">
        <v>6.22098767986762</v>
      </c>
      <c r="K235" s="3">
        <v>0</v>
      </c>
      <c r="L235" s="3">
        <v>-40.633988600102008</v>
      </c>
      <c r="M235" s="6" t="s">
        <v>100</v>
      </c>
      <c r="N235" s="6" t="s">
        <v>171</v>
      </c>
    </row>
    <row r="236" spans="1:14" x14ac:dyDescent="0.2">
      <c r="A236" s="5" t="str">
        <f t="shared" si="4"/>
        <v>Gynae - Cervix12002-20061</v>
      </c>
      <c r="B236" s="3" t="s">
        <v>115</v>
      </c>
      <c r="C236" s="3">
        <v>1</v>
      </c>
      <c r="D236" s="3" t="s">
        <v>137</v>
      </c>
      <c r="E236" s="3">
        <v>1</v>
      </c>
      <c r="F236" s="3">
        <v>0</v>
      </c>
      <c r="G236" s="3">
        <v>0</v>
      </c>
      <c r="H236" s="3">
        <v>0</v>
      </c>
      <c r="I236" s="3">
        <v>0</v>
      </c>
      <c r="J236" s="3">
        <v>0</v>
      </c>
      <c r="K236" s="3">
        <v>0</v>
      </c>
      <c r="L236" s="3">
        <v>0</v>
      </c>
      <c r="M236" s="6" t="s">
        <v>154</v>
      </c>
      <c r="N236" s="6" t="s">
        <v>186</v>
      </c>
    </row>
    <row r="237" spans="1:14" x14ac:dyDescent="0.2">
      <c r="A237" s="5" t="str">
        <f t="shared" si="4"/>
        <v>Gynae - Cervix12002-20062</v>
      </c>
      <c r="B237" s="3" t="s">
        <v>115</v>
      </c>
      <c r="C237" s="3">
        <v>1</v>
      </c>
      <c r="D237" s="3" t="s">
        <v>137</v>
      </c>
      <c r="E237" s="3">
        <v>2</v>
      </c>
      <c r="F237" s="3">
        <v>0</v>
      </c>
      <c r="G237" s="3">
        <v>0</v>
      </c>
      <c r="H237" s="3">
        <v>0</v>
      </c>
      <c r="I237" s="3">
        <v>0</v>
      </c>
      <c r="J237" s="3">
        <v>0</v>
      </c>
      <c r="K237" s="3">
        <v>0</v>
      </c>
      <c r="L237" s="3">
        <v>0</v>
      </c>
      <c r="M237" s="6" t="s">
        <v>154</v>
      </c>
      <c r="N237" s="6" t="s">
        <v>186</v>
      </c>
    </row>
    <row r="238" spans="1:14" x14ac:dyDescent="0.2">
      <c r="A238" s="5" t="str">
        <f t="shared" si="4"/>
        <v>Gynae - Cervix12002-20063</v>
      </c>
      <c r="B238" s="3" t="s">
        <v>115</v>
      </c>
      <c r="C238" s="3">
        <v>1</v>
      </c>
      <c r="D238" s="3" t="s">
        <v>137</v>
      </c>
      <c r="E238" s="3">
        <v>3</v>
      </c>
      <c r="F238" s="3">
        <v>0</v>
      </c>
      <c r="G238" s="3">
        <v>0</v>
      </c>
      <c r="H238" s="3">
        <v>0</v>
      </c>
      <c r="I238" s="3">
        <v>0</v>
      </c>
      <c r="J238" s="3">
        <v>0</v>
      </c>
      <c r="K238" s="3">
        <v>0</v>
      </c>
      <c r="L238" s="3">
        <v>0</v>
      </c>
      <c r="M238" s="6" t="s">
        <v>154</v>
      </c>
      <c r="N238" s="6" t="s">
        <v>186</v>
      </c>
    </row>
    <row r="239" spans="1:14" x14ac:dyDescent="0.2">
      <c r="A239" s="5" t="str">
        <f t="shared" si="4"/>
        <v>Gynae - Cervix12002-20064</v>
      </c>
      <c r="B239" s="3" t="s">
        <v>115</v>
      </c>
      <c r="C239" s="3">
        <v>1</v>
      </c>
      <c r="D239" s="3" t="s">
        <v>137</v>
      </c>
      <c r="E239" s="3">
        <v>4</v>
      </c>
      <c r="F239" s="3">
        <v>0</v>
      </c>
      <c r="G239" s="3">
        <v>0</v>
      </c>
      <c r="H239" s="3">
        <v>0</v>
      </c>
      <c r="I239" s="3">
        <v>0</v>
      </c>
      <c r="J239" s="3">
        <v>0</v>
      </c>
      <c r="K239" s="3">
        <v>0</v>
      </c>
      <c r="L239" s="3">
        <v>0</v>
      </c>
      <c r="M239" s="6" t="s">
        <v>154</v>
      </c>
      <c r="N239" s="6" t="s">
        <v>186</v>
      </c>
    </row>
    <row r="240" spans="1:14" x14ac:dyDescent="0.2">
      <c r="A240" s="5" t="str">
        <f t="shared" si="4"/>
        <v>Gynae - Cervix12002-20065</v>
      </c>
      <c r="B240" s="3" t="s">
        <v>115</v>
      </c>
      <c r="C240" s="3">
        <v>1</v>
      </c>
      <c r="D240" s="3" t="s">
        <v>137</v>
      </c>
      <c r="E240" s="3">
        <v>5</v>
      </c>
      <c r="F240" s="3">
        <v>0</v>
      </c>
      <c r="G240" s="3">
        <v>0</v>
      </c>
      <c r="H240" s="3">
        <v>0</v>
      </c>
      <c r="I240" s="3">
        <v>0</v>
      </c>
      <c r="J240" s="3">
        <v>0</v>
      </c>
      <c r="K240" s="3">
        <v>0</v>
      </c>
      <c r="L240" s="3">
        <v>0</v>
      </c>
      <c r="M240" s="6" t="s">
        <v>154</v>
      </c>
      <c r="N240" s="6" t="s">
        <v>186</v>
      </c>
    </row>
    <row r="241" spans="1:14" x14ac:dyDescent="0.2">
      <c r="A241" s="5" t="str">
        <f t="shared" si="4"/>
        <v>Gynae - Cervix12002-20066</v>
      </c>
      <c r="B241" s="3" t="s">
        <v>115</v>
      </c>
      <c r="C241" s="3">
        <v>1</v>
      </c>
      <c r="D241" s="3" t="s">
        <v>137</v>
      </c>
      <c r="E241" s="3">
        <v>6</v>
      </c>
      <c r="F241" s="3">
        <v>0</v>
      </c>
      <c r="G241" s="3">
        <v>0</v>
      </c>
      <c r="H241" s="3">
        <v>0</v>
      </c>
      <c r="I241" s="3">
        <v>0</v>
      </c>
      <c r="J241" s="3">
        <v>0</v>
      </c>
      <c r="K241" s="3">
        <v>0</v>
      </c>
      <c r="L241" s="3">
        <v>0</v>
      </c>
      <c r="M241" s="6" t="s">
        <v>154</v>
      </c>
      <c r="N241" s="6" t="s">
        <v>186</v>
      </c>
    </row>
    <row r="242" spans="1:14" x14ac:dyDescent="0.2">
      <c r="A242" s="5" t="str">
        <f t="shared" si="4"/>
        <v>Gynae - Cervix12007-20111</v>
      </c>
      <c r="B242" s="3" t="s">
        <v>116</v>
      </c>
      <c r="C242" s="3">
        <v>1</v>
      </c>
      <c r="D242" s="3" t="s">
        <v>137</v>
      </c>
      <c r="E242" s="3">
        <v>1</v>
      </c>
      <c r="F242" s="3">
        <v>0</v>
      </c>
      <c r="G242" s="3">
        <v>0</v>
      </c>
      <c r="H242" s="3">
        <v>0</v>
      </c>
      <c r="I242" s="3">
        <v>0</v>
      </c>
      <c r="J242" s="3">
        <v>0</v>
      </c>
      <c r="K242" s="3">
        <v>0</v>
      </c>
      <c r="L242" s="3">
        <v>0</v>
      </c>
      <c r="M242" s="6" t="s">
        <v>154</v>
      </c>
      <c r="N242" s="6" t="s">
        <v>186</v>
      </c>
    </row>
    <row r="243" spans="1:14" x14ac:dyDescent="0.2">
      <c r="A243" s="5" t="str">
        <f t="shared" si="4"/>
        <v>Gynae - Cervix12007-20112</v>
      </c>
      <c r="B243" s="3" t="s">
        <v>116</v>
      </c>
      <c r="C243" s="3">
        <v>1</v>
      </c>
      <c r="D243" s="3" t="s">
        <v>137</v>
      </c>
      <c r="E243" s="3">
        <v>2</v>
      </c>
      <c r="F243" s="3">
        <v>0</v>
      </c>
      <c r="G243" s="3">
        <v>0</v>
      </c>
      <c r="H243" s="3">
        <v>0</v>
      </c>
      <c r="I243" s="3">
        <v>0</v>
      </c>
      <c r="J243" s="3">
        <v>0</v>
      </c>
      <c r="K243" s="3">
        <v>0</v>
      </c>
      <c r="L243" s="3">
        <v>0</v>
      </c>
      <c r="M243" s="6" t="s">
        <v>154</v>
      </c>
      <c r="N243" s="6" t="s">
        <v>186</v>
      </c>
    </row>
    <row r="244" spans="1:14" x14ac:dyDescent="0.2">
      <c r="A244" s="5" t="str">
        <f t="shared" si="4"/>
        <v>Gynae - Cervix12007-20113</v>
      </c>
      <c r="B244" s="3" t="s">
        <v>116</v>
      </c>
      <c r="C244" s="3">
        <v>1</v>
      </c>
      <c r="D244" s="3" t="s">
        <v>137</v>
      </c>
      <c r="E244" s="3">
        <v>3</v>
      </c>
      <c r="F244" s="3">
        <v>0</v>
      </c>
      <c r="G244" s="3">
        <v>0</v>
      </c>
      <c r="H244" s="3">
        <v>0</v>
      </c>
      <c r="I244" s="3">
        <v>0</v>
      </c>
      <c r="J244" s="3">
        <v>0</v>
      </c>
      <c r="K244" s="3">
        <v>0</v>
      </c>
      <c r="L244" s="3">
        <v>0</v>
      </c>
      <c r="M244" s="6" t="s">
        <v>154</v>
      </c>
      <c r="N244" s="6" t="s">
        <v>186</v>
      </c>
    </row>
    <row r="245" spans="1:14" x14ac:dyDescent="0.2">
      <c r="A245" s="5" t="str">
        <f t="shared" si="4"/>
        <v>Gynae - Cervix12007-20114</v>
      </c>
      <c r="B245" s="3" t="s">
        <v>116</v>
      </c>
      <c r="C245" s="3">
        <v>1</v>
      </c>
      <c r="D245" s="3" t="s">
        <v>137</v>
      </c>
      <c r="E245" s="3">
        <v>4</v>
      </c>
      <c r="F245" s="3">
        <v>0</v>
      </c>
      <c r="G245" s="3">
        <v>0</v>
      </c>
      <c r="H245" s="3">
        <v>0</v>
      </c>
      <c r="I245" s="3">
        <v>0</v>
      </c>
      <c r="J245" s="3">
        <v>0</v>
      </c>
      <c r="K245" s="3">
        <v>0</v>
      </c>
      <c r="L245" s="3">
        <v>0</v>
      </c>
      <c r="M245" s="6" t="s">
        <v>154</v>
      </c>
      <c r="N245" s="6" t="s">
        <v>186</v>
      </c>
    </row>
    <row r="246" spans="1:14" x14ac:dyDescent="0.2">
      <c r="A246" s="5" t="str">
        <f t="shared" si="4"/>
        <v>Gynae - Cervix12007-20115</v>
      </c>
      <c r="B246" s="3" t="s">
        <v>116</v>
      </c>
      <c r="C246" s="3">
        <v>1</v>
      </c>
      <c r="D246" s="3" t="s">
        <v>137</v>
      </c>
      <c r="E246" s="3">
        <v>5</v>
      </c>
      <c r="F246" s="3">
        <v>0</v>
      </c>
      <c r="G246" s="3">
        <v>0</v>
      </c>
      <c r="H246" s="3">
        <v>0</v>
      </c>
      <c r="I246" s="3">
        <v>0</v>
      </c>
      <c r="J246" s="3">
        <v>0</v>
      </c>
      <c r="K246" s="3">
        <v>0</v>
      </c>
      <c r="L246" s="3">
        <v>0</v>
      </c>
      <c r="M246" s="6" t="s">
        <v>154</v>
      </c>
      <c r="N246" s="6" t="s">
        <v>186</v>
      </c>
    </row>
    <row r="247" spans="1:14" x14ac:dyDescent="0.2">
      <c r="A247" s="5" t="str">
        <f t="shared" si="4"/>
        <v>Gynae - Cervix12007-20116</v>
      </c>
      <c r="B247" s="3" t="s">
        <v>116</v>
      </c>
      <c r="C247" s="3">
        <v>1</v>
      </c>
      <c r="D247" s="3" t="s">
        <v>137</v>
      </c>
      <c r="E247" s="3">
        <v>6</v>
      </c>
      <c r="F247" s="3">
        <v>0</v>
      </c>
      <c r="G247" s="3">
        <v>0</v>
      </c>
      <c r="H247" s="3">
        <v>0</v>
      </c>
      <c r="I247" s="3">
        <v>0</v>
      </c>
      <c r="J247" s="3">
        <v>0</v>
      </c>
      <c r="K247" s="3">
        <v>0</v>
      </c>
      <c r="L247" s="3">
        <v>0</v>
      </c>
      <c r="M247" s="6" t="s">
        <v>154</v>
      </c>
      <c r="N247" s="6" t="s">
        <v>186</v>
      </c>
    </row>
    <row r="248" spans="1:14" x14ac:dyDescent="0.2">
      <c r="A248" s="5" t="str">
        <f t="shared" si="4"/>
        <v>Gynae - Cervix22002-20061</v>
      </c>
      <c r="B248" s="3" t="s">
        <v>115</v>
      </c>
      <c r="C248" s="3">
        <v>2</v>
      </c>
      <c r="D248" s="3" t="s">
        <v>137</v>
      </c>
      <c r="E248" s="3">
        <v>1</v>
      </c>
      <c r="F248" s="3">
        <v>521</v>
      </c>
      <c r="G248" s="3">
        <v>2.0605325942836998</v>
      </c>
      <c r="H248" s="3">
        <v>1.5102106217642699</v>
      </c>
      <c r="I248" s="3">
        <v>1.3805301056845201</v>
      </c>
      <c r="J248" s="3">
        <v>1.63989113784402</v>
      </c>
      <c r="K248" s="3">
        <v>1</v>
      </c>
      <c r="L248" s="3">
        <v>0</v>
      </c>
      <c r="M248" s="6" t="s">
        <v>154</v>
      </c>
      <c r="N248" s="6" t="s">
        <v>186</v>
      </c>
    </row>
    <row r="249" spans="1:14" x14ac:dyDescent="0.2">
      <c r="A249" s="5" t="str">
        <f t="shared" si="4"/>
        <v>Gynae - Cervix22002-20062</v>
      </c>
      <c r="B249" s="3" t="s">
        <v>115</v>
      </c>
      <c r="C249" s="3">
        <v>2</v>
      </c>
      <c r="D249" s="3" t="s">
        <v>137</v>
      </c>
      <c r="E249" s="3">
        <v>2</v>
      </c>
      <c r="F249" s="3">
        <v>715</v>
      </c>
      <c r="G249" s="3">
        <v>2.8021832260214699</v>
      </c>
      <c r="H249" s="3">
        <v>1.9662361449457899</v>
      </c>
      <c r="I249" s="3">
        <v>1.82211134222134</v>
      </c>
      <c r="J249" s="3">
        <v>2.1103609476702401</v>
      </c>
      <c r="K249" s="3">
        <v>1.3019615387479999</v>
      </c>
      <c r="L249" s="3">
        <v>29.964468426661998</v>
      </c>
      <c r="M249" s="6" t="s">
        <v>154</v>
      </c>
      <c r="N249" s="6" t="s">
        <v>186</v>
      </c>
    </row>
    <row r="250" spans="1:14" x14ac:dyDescent="0.2">
      <c r="A250" s="5" t="str">
        <f t="shared" si="4"/>
        <v>Gynae - Cervix22002-20063</v>
      </c>
      <c r="B250" s="3" t="s">
        <v>115</v>
      </c>
      <c r="C250" s="3">
        <v>2</v>
      </c>
      <c r="D250" s="3" t="s">
        <v>137</v>
      </c>
      <c r="E250" s="3">
        <v>3</v>
      </c>
      <c r="F250" s="3">
        <v>846</v>
      </c>
      <c r="G250" s="3">
        <v>3.30050591371853</v>
      </c>
      <c r="H250" s="3">
        <v>2.3212371931215099</v>
      </c>
      <c r="I250" s="3">
        <v>2.1648178670268599</v>
      </c>
      <c r="J250" s="3">
        <v>2.4776565192161599</v>
      </c>
      <c r="K250" s="3">
        <v>1.53702878238915</v>
      </c>
      <c r="L250" s="3">
        <v>55.31657411047</v>
      </c>
      <c r="M250" s="6" t="s">
        <v>154</v>
      </c>
      <c r="N250" s="6" t="s">
        <v>186</v>
      </c>
    </row>
    <row r="251" spans="1:14" x14ac:dyDescent="0.2">
      <c r="A251" s="5" t="str">
        <f t="shared" ref="A251:A314" si="5">D251&amp;C251&amp;B251&amp;E251</f>
        <v>Gynae - Cervix22002-20064</v>
      </c>
      <c r="B251" s="3" t="s">
        <v>115</v>
      </c>
      <c r="C251" s="3">
        <v>2</v>
      </c>
      <c r="D251" s="3" t="s">
        <v>137</v>
      </c>
      <c r="E251" s="3">
        <v>4</v>
      </c>
      <c r="F251" s="3">
        <v>1054</v>
      </c>
      <c r="G251" s="3">
        <v>4.0972096020089497</v>
      </c>
      <c r="H251" s="3">
        <v>3.2041556178986901</v>
      </c>
      <c r="I251" s="3">
        <v>3.0107142447183799</v>
      </c>
      <c r="J251" s="3">
        <v>3.3975969910789998</v>
      </c>
      <c r="K251" s="3">
        <v>2.12166142372612</v>
      </c>
      <c r="L251" s="3">
        <v>103.569182998302</v>
      </c>
      <c r="M251" s="6" t="s">
        <v>154</v>
      </c>
      <c r="N251" s="6" t="s">
        <v>186</v>
      </c>
    </row>
    <row r="252" spans="1:14" x14ac:dyDescent="0.2">
      <c r="A252" s="5" t="str">
        <f t="shared" si="5"/>
        <v>Gynae - Cervix22002-20065</v>
      </c>
      <c r="B252" s="3" t="s">
        <v>115</v>
      </c>
      <c r="C252" s="3">
        <v>2</v>
      </c>
      <c r="D252" s="3" t="s">
        <v>137</v>
      </c>
      <c r="E252" s="3">
        <v>5</v>
      </c>
      <c r="F252" s="3">
        <v>1186</v>
      </c>
      <c r="G252" s="3">
        <v>4.6055753790755496</v>
      </c>
      <c r="H252" s="3">
        <v>4.3128486764856202</v>
      </c>
      <c r="I252" s="3">
        <v>4.0673902491713099</v>
      </c>
      <c r="J252" s="3">
        <v>4.5583071037999296</v>
      </c>
      <c r="K252" s="3">
        <v>2.8557928373243899</v>
      </c>
      <c r="L252" s="3">
        <v>145.78204863131799</v>
      </c>
      <c r="M252" s="6" t="s">
        <v>154</v>
      </c>
      <c r="N252" s="6" t="s">
        <v>186</v>
      </c>
    </row>
    <row r="253" spans="1:14" x14ac:dyDescent="0.2">
      <c r="A253" s="5" t="str">
        <f t="shared" si="5"/>
        <v>Gynae - Cervix22002-20066</v>
      </c>
      <c r="B253" s="3" t="s">
        <v>115</v>
      </c>
      <c r="C253" s="3">
        <v>2</v>
      </c>
      <c r="D253" s="3" t="s">
        <v>137</v>
      </c>
      <c r="E253" s="3">
        <v>6</v>
      </c>
      <c r="F253" s="3">
        <v>4322</v>
      </c>
      <c r="G253" s="3">
        <v>3.3789594493593902</v>
      </c>
      <c r="H253" s="3">
        <v>2.59133978392012</v>
      </c>
      <c r="I253" s="3">
        <v>2.5140827460500299</v>
      </c>
      <c r="J253" s="3">
        <v>2.6685968217902198</v>
      </c>
      <c r="K253" s="3">
        <v>0</v>
      </c>
      <c r="L253" s="3">
        <v>334.63227416675198</v>
      </c>
      <c r="M253" s="6" t="s">
        <v>154</v>
      </c>
      <c r="N253" s="6" t="s">
        <v>186</v>
      </c>
    </row>
    <row r="254" spans="1:14" x14ac:dyDescent="0.2">
      <c r="A254" s="5" t="str">
        <f t="shared" si="5"/>
        <v>Gynae - Cervix22007-20111</v>
      </c>
      <c r="B254" s="3" t="s">
        <v>116</v>
      </c>
      <c r="C254" s="3">
        <v>2</v>
      </c>
      <c r="D254" s="3" t="s">
        <v>137</v>
      </c>
      <c r="E254" s="3">
        <v>1</v>
      </c>
      <c r="F254" s="3">
        <v>520</v>
      </c>
      <c r="G254" s="3">
        <v>1.99805220649132</v>
      </c>
      <c r="H254" s="3">
        <v>1.4813256838422399</v>
      </c>
      <c r="I254" s="3">
        <v>1.3540032439607499</v>
      </c>
      <c r="J254" s="3">
        <v>1.60864812372373</v>
      </c>
      <c r="K254" s="3">
        <v>1</v>
      </c>
      <c r="L254" s="3">
        <v>0</v>
      </c>
      <c r="M254" s="6" t="s">
        <v>154</v>
      </c>
      <c r="N254" s="6" t="s">
        <v>186</v>
      </c>
    </row>
    <row r="255" spans="1:14" x14ac:dyDescent="0.2">
      <c r="A255" s="5" t="str">
        <f t="shared" si="5"/>
        <v>Gynae - Cervix22007-20112</v>
      </c>
      <c r="B255" s="3" t="s">
        <v>116</v>
      </c>
      <c r="C255" s="3">
        <v>2</v>
      </c>
      <c r="D255" s="3" t="s">
        <v>137</v>
      </c>
      <c r="E255" s="3">
        <v>2</v>
      </c>
      <c r="F255" s="3">
        <v>628</v>
      </c>
      <c r="G255" s="3">
        <v>2.39064711848222</v>
      </c>
      <c r="H255" s="3">
        <v>1.72081637538407</v>
      </c>
      <c r="I255" s="3">
        <v>1.5862269993664999</v>
      </c>
      <c r="J255" s="3">
        <v>1.85540575140164</v>
      </c>
      <c r="K255" s="3">
        <v>1.1616732188971699</v>
      </c>
      <c r="L255" s="3">
        <v>14.76542038465</v>
      </c>
      <c r="M255" s="6" t="s">
        <v>154</v>
      </c>
      <c r="N255" s="6" t="s">
        <v>186</v>
      </c>
    </row>
    <row r="256" spans="1:14" x14ac:dyDescent="0.2">
      <c r="A256" s="5" t="str">
        <f t="shared" si="5"/>
        <v>Gynae - Cervix22007-20113</v>
      </c>
      <c r="B256" s="3" t="s">
        <v>116</v>
      </c>
      <c r="C256" s="3">
        <v>2</v>
      </c>
      <c r="D256" s="3" t="s">
        <v>137</v>
      </c>
      <c r="E256" s="3">
        <v>3</v>
      </c>
      <c r="F256" s="3">
        <v>730</v>
      </c>
      <c r="G256" s="3">
        <v>2.7714853038954499</v>
      </c>
      <c r="H256" s="3">
        <v>2.0482563199283099</v>
      </c>
      <c r="I256" s="3">
        <v>1.8996699595295199</v>
      </c>
      <c r="J256" s="3">
        <v>2.1968426803271002</v>
      </c>
      <c r="K256" s="3">
        <v>1.38271842733164</v>
      </c>
      <c r="L256" s="3">
        <v>36.992271664698002</v>
      </c>
      <c r="M256" s="6" t="s">
        <v>154</v>
      </c>
      <c r="N256" s="6" t="s">
        <v>186</v>
      </c>
    </row>
    <row r="257" spans="1:14" x14ac:dyDescent="0.2">
      <c r="A257" s="5" t="str">
        <f t="shared" si="5"/>
        <v>Gynae - Cervix22007-20114</v>
      </c>
      <c r="B257" s="3" t="s">
        <v>116</v>
      </c>
      <c r="C257" s="3">
        <v>2</v>
      </c>
      <c r="D257" s="3" t="s">
        <v>137</v>
      </c>
      <c r="E257" s="3">
        <v>4</v>
      </c>
      <c r="F257" s="3">
        <v>907</v>
      </c>
      <c r="G257" s="3">
        <v>3.4387839398401598</v>
      </c>
      <c r="H257" s="3">
        <v>2.74934999050335</v>
      </c>
      <c r="I257" s="3">
        <v>2.5704202811010202</v>
      </c>
      <c r="J257" s="3">
        <v>2.9282796999056799</v>
      </c>
      <c r="K257" s="3">
        <v>1.85600642754814</v>
      </c>
      <c r="L257" s="3">
        <v>78.969349517617999</v>
      </c>
      <c r="M257" s="6" t="s">
        <v>154</v>
      </c>
      <c r="N257" s="6" t="s">
        <v>186</v>
      </c>
    </row>
    <row r="258" spans="1:14" x14ac:dyDescent="0.2">
      <c r="A258" s="5" t="str">
        <f t="shared" si="5"/>
        <v>Gynae - Cervix22007-20115</v>
      </c>
      <c r="B258" s="3" t="s">
        <v>116</v>
      </c>
      <c r="C258" s="3">
        <v>2</v>
      </c>
      <c r="D258" s="3" t="s">
        <v>137</v>
      </c>
      <c r="E258" s="3">
        <v>5</v>
      </c>
      <c r="F258" s="3">
        <v>1037</v>
      </c>
      <c r="G258" s="3">
        <v>3.9329745287371098</v>
      </c>
      <c r="H258" s="3">
        <v>3.6732200644769</v>
      </c>
      <c r="I258" s="3">
        <v>3.4496500056495898</v>
      </c>
      <c r="J258" s="3">
        <v>3.8967901233042102</v>
      </c>
      <c r="K258" s="3">
        <v>2.4796843155715398</v>
      </c>
      <c r="L258" s="3">
        <v>118.64585832018599</v>
      </c>
      <c r="M258" s="6" t="s">
        <v>154</v>
      </c>
      <c r="N258" s="6" t="s">
        <v>186</v>
      </c>
    </row>
    <row r="259" spans="1:14" x14ac:dyDescent="0.2">
      <c r="A259" s="5" t="str">
        <f t="shared" si="5"/>
        <v>Gynae - Cervix22007-20116</v>
      </c>
      <c r="B259" s="3" t="s">
        <v>116</v>
      </c>
      <c r="C259" s="3">
        <v>2</v>
      </c>
      <c r="D259" s="3" t="s">
        <v>137</v>
      </c>
      <c r="E259" s="3">
        <v>6</v>
      </c>
      <c r="F259" s="3">
        <v>3822</v>
      </c>
      <c r="G259" s="3">
        <v>2.9091968419975598</v>
      </c>
      <c r="H259" s="3">
        <v>2.2616359911909898</v>
      </c>
      <c r="I259" s="3">
        <v>2.18993363340322</v>
      </c>
      <c r="J259" s="3">
        <v>2.33333834897876</v>
      </c>
      <c r="K259" s="3">
        <v>0</v>
      </c>
      <c r="L259" s="3">
        <v>249.37289988715199</v>
      </c>
      <c r="M259" s="6" t="s">
        <v>154</v>
      </c>
      <c r="N259" s="6" t="s">
        <v>186</v>
      </c>
    </row>
    <row r="260" spans="1:14" x14ac:dyDescent="0.2">
      <c r="A260" s="5" t="str">
        <f t="shared" si="5"/>
        <v>Gynae - Cervix32002-20061</v>
      </c>
      <c r="B260" s="11" t="s">
        <v>115</v>
      </c>
      <c r="C260" s="11">
        <v>3</v>
      </c>
      <c r="D260" s="11" t="s">
        <v>137</v>
      </c>
      <c r="E260" s="11">
        <v>1</v>
      </c>
      <c r="F260" s="11">
        <f t="shared" ref="F260:L271" si="6">F248</f>
        <v>521</v>
      </c>
      <c r="G260" s="11">
        <f t="shared" si="6"/>
        <v>2.0605325942836998</v>
      </c>
      <c r="H260" s="11">
        <f t="shared" si="6"/>
        <v>1.5102106217642699</v>
      </c>
      <c r="I260" s="11">
        <f t="shared" si="6"/>
        <v>1.3805301056845201</v>
      </c>
      <c r="J260" s="11">
        <f t="shared" si="6"/>
        <v>1.63989113784402</v>
      </c>
      <c r="K260" s="11">
        <f t="shared" si="6"/>
        <v>1</v>
      </c>
      <c r="L260" s="11">
        <f t="shared" si="6"/>
        <v>0</v>
      </c>
      <c r="M260" s="12" t="s">
        <v>154</v>
      </c>
      <c r="N260" s="12" t="s">
        <v>186</v>
      </c>
    </row>
    <row r="261" spans="1:14" x14ac:dyDescent="0.2">
      <c r="A261" s="5" t="str">
        <f t="shared" si="5"/>
        <v>Gynae - Cervix32002-20062</v>
      </c>
      <c r="B261" s="11" t="s">
        <v>115</v>
      </c>
      <c r="C261" s="11">
        <v>3</v>
      </c>
      <c r="D261" s="11" t="s">
        <v>137</v>
      </c>
      <c r="E261" s="11">
        <v>2</v>
      </c>
      <c r="F261" s="11">
        <f t="shared" si="6"/>
        <v>715</v>
      </c>
      <c r="G261" s="11">
        <f t="shared" si="6"/>
        <v>2.8021832260214699</v>
      </c>
      <c r="H261" s="11">
        <f t="shared" si="6"/>
        <v>1.9662361449457899</v>
      </c>
      <c r="I261" s="11">
        <f t="shared" si="6"/>
        <v>1.82211134222134</v>
      </c>
      <c r="J261" s="11">
        <f t="shared" si="6"/>
        <v>2.1103609476702401</v>
      </c>
      <c r="K261" s="11">
        <f t="shared" si="6"/>
        <v>1.3019615387479999</v>
      </c>
      <c r="L261" s="11">
        <f t="shared" si="6"/>
        <v>29.964468426661998</v>
      </c>
      <c r="M261" s="12" t="s">
        <v>154</v>
      </c>
      <c r="N261" s="12" t="s">
        <v>186</v>
      </c>
    </row>
    <row r="262" spans="1:14" x14ac:dyDescent="0.2">
      <c r="A262" s="5" t="str">
        <f t="shared" si="5"/>
        <v>Gynae - Cervix32002-20063</v>
      </c>
      <c r="B262" s="11" t="s">
        <v>115</v>
      </c>
      <c r="C262" s="11">
        <v>3</v>
      </c>
      <c r="D262" s="11" t="s">
        <v>137</v>
      </c>
      <c r="E262" s="11">
        <v>3</v>
      </c>
      <c r="F262" s="11">
        <f t="shared" si="6"/>
        <v>846</v>
      </c>
      <c r="G262" s="11">
        <f t="shared" si="6"/>
        <v>3.30050591371853</v>
      </c>
      <c r="H262" s="11">
        <f t="shared" si="6"/>
        <v>2.3212371931215099</v>
      </c>
      <c r="I262" s="11">
        <f t="shared" si="6"/>
        <v>2.1648178670268599</v>
      </c>
      <c r="J262" s="11">
        <f t="shared" si="6"/>
        <v>2.4776565192161599</v>
      </c>
      <c r="K262" s="11">
        <f t="shared" si="6"/>
        <v>1.53702878238915</v>
      </c>
      <c r="L262" s="11">
        <f t="shared" si="6"/>
        <v>55.31657411047</v>
      </c>
      <c r="M262" s="12" t="s">
        <v>154</v>
      </c>
      <c r="N262" s="12" t="s">
        <v>186</v>
      </c>
    </row>
    <row r="263" spans="1:14" x14ac:dyDescent="0.2">
      <c r="A263" s="5" t="str">
        <f t="shared" si="5"/>
        <v>Gynae - Cervix32002-20064</v>
      </c>
      <c r="B263" s="11" t="s">
        <v>115</v>
      </c>
      <c r="C263" s="11">
        <v>3</v>
      </c>
      <c r="D263" s="11" t="s">
        <v>137</v>
      </c>
      <c r="E263" s="11">
        <v>4</v>
      </c>
      <c r="F263" s="11">
        <f t="shared" si="6"/>
        <v>1054</v>
      </c>
      <c r="G263" s="11">
        <f t="shared" si="6"/>
        <v>4.0972096020089497</v>
      </c>
      <c r="H263" s="11">
        <f t="shared" si="6"/>
        <v>3.2041556178986901</v>
      </c>
      <c r="I263" s="11">
        <f t="shared" si="6"/>
        <v>3.0107142447183799</v>
      </c>
      <c r="J263" s="11">
        <f t="shared" si="6"/>
        <v>3.3975969910789998</v>
      </c>
      <c r="K263" s="11">
        <f t="shared" si="6"/>
        <v>2.12166142372612</v>
      </c>
      <c r="L263" s="11">
        <f t="shared" si="6"/>
        <v>103.569182998302</v>
      </c>
      <c r="M263" s="12" t="s">
        <v>154</v>
      </c>
      <c r="N263" s="12" t="s">
        <v>186</v>
      </c>
    </row>
    <row r="264" spans="1:14" x14ac:dyDescent="0.2">
      <c r="A264" s="5" t="str">
        <f t="shared" si="5"/>
        <v>Gynae - Cervix32002-20065</v>
      </c>
      <c r="B264" s="11" t="s">
        <v>115</v>
      </c>
      <c r="C264" s="11">
        <v>3</v>
      </c>
      <c r="D264" s="11" t="s">
        <v>137</v>
      </c>
      <c r="E264" s="11">
        <v>5</v>
      </c>
      <c r="F264" s="11">
        <f t="shared" si="6"/>
        <v>1186</v>
      </c>
      <c r="G264" s="11">
        <f t="shared" si="6"/>
        <v>4.6055753790755496</v>
      </c>
      <c r="H264" s="11">
        <f t="shared" si="6"/>
        <v>4.3128486764856202</v>
      </c>
      <c r="I264" s="11">
        <f t="shared" si="6"/>
        <v>4.0673902491713099</v>
      </c>
      <c r="J264" s="11">
        <f t="shared" si="6"/>
        <v>4.5583071037999296</v>
      </c>
      <c r="K264" s="11">
        <f t="shared" si="6"/>
        <v>2.8557928373243899</v>
      </c>
      <c r="L264" s="11">
        <f t="shared" si="6"/>
        <v>145.78204863131799</v>
      </c>
      <c r="M264" s="12" t="s">
        <v>154</v>
      </c>
      <c r="N264" s="12" t="s">
        <v>186</v>
      </c>
    </row>
    <row r="265" spans="1:14" x14ac:dyDescent="0.2">
      <c r="A265" s="5" t="str">
        <f t="shared" si="5"/>
        <v>Gynae - Cervix32002-20066</v>
      </c>
      <c r="B265" s="11" t="s">
        <v>115</v>
      </c>
      <c r="C265" s="11">
        <v>3</v>
      </c>
      <c r="D265" s="11" t="s">
        <v>137</v>
      </c>
      <c r="E265" s="11">
        <v>6</v>
      </c>
      <c r="F265" s="11">
        <f t="shared" si="6"/>
        <v>4322</v>
      </c>
      <c r="G265" s="11">
        <f t="shared" si="6"/>
        <v>3.3789594493593902</v>
      </c>
      <c r="H265" s="11">
        <f t="shared" si="6"/>
        <v>2.59133978392012</v>
      </c>
      <c r="I265" s="11">
        <f t="shared" si="6"/>
        <v>2.5140827460500299</v>
      </c>
      <c r="J265" s="11">
        <f t="shared" si="6"/>
        <v>2.6685968217902198</v>
      </c>
      <c r="K265" s="11">
        <f t="shared" si="6"/>
        <v>0</v>
      </c>
      <c r="L265" s="11">
        <f t="shared" si="6"/>
        <v>334.63227416675198</v>
      </c>
      <c r="M265" s="12" t="s">
        <v>154</v>
      </c>
      <c r="N265" s="12" t="s">
        <v>186</v>
      </c>
    </row>
    <row r="266" spans="1:14" x14ac:dyDescent="0.2">
      <c r="A266" s="5" t="str">
        <f t="shared" si="5"/>
        <v>Gynae - Cervix32007-20111</v>
      </c>
      <c r="B266" s="11" t="s">
        <v>116</v>
      </c>
      <c r="C266" s="11">
        <v>3</v>
      </c>
      <c r="D266" s="11" t="s">
        <v>137</v>
      </c>
      <c r="E266" s="11">
        <v>1</v>
      </c>
      <c r="F266" s="11">
        <f t="shared" si="6"/>
        <v>520</v>
      </c>
      <c r="G266" s="11">
        <f t="shared" si="6"/>
        <v>1.99805220649132</v>
      </c>
      <c r="H266" s="11">
        <f t="shared" si="6"/>
        <v>1.4813256838422399</v>
      </c>
      <c r="I266" s="11">
        <f t="shared" si="6"/>
        <v>1.3540032439607499</v>
      </c>
      <c r="J266" s="11">
        <f t="shared" si="6"/>
        <v>1.60864812372373</v>
      </c>
      <c r="K266" s="11">
        <f t="shared" si="6"/>
        <v>1</v>
      </c>
      <c r="L266" s="11">
        <f t="shared" si="6"/>
        <v>0</v>
      </c>
      <c r="M266" s="12" t="s">
        <v>154</v>
      </c>
      <c r="N266" s="12" t="s">
        <v>186</v>
      </c>
    </row>
    <row r="267" spans="1:14" x14ac:dyDescent="0.2">
      <c r="A267" s="5" t="str">
        <f t="shared" si="5"/>
        <v>Gynae - Cervix32007-20112</v>
      </c>
      <c r="B267" s="11" t="s">
        <v>116</v>
      </c>
      <c r="C267" s="11">
        <v>3</v>
      </c>
      <c r="D267" s="11" t="s">
        <v>137</v>
      </c>
      <c r="E267" s="11">
        <v>2</v>
      </c>
      <c r="F267" s="11">
        <f t="shared" si="6"/>
        <v>628</v>
      </c>
      <c r="G267" s="11">
        <f t="shared" si="6"/>
        <v>2.39064711848222</v>
      </c>
      <c r="H267" s="11">
        <f t="shared" si="6"/>
        <v>1.72081637538407</v>
      </c>
      <c r="I267" s="11">
        <f t="shared" si="6"/>
        <v>1.5862269993664999</v>
      </c>
      <c r="J267" s="11">
        <f t="shared" si="6"/>
        <v>1.85540575140164</v>
      </c>
      <c r="K267" s="11">
        <f t="shared" si="6"/>
        <v>1.1616732188971699</v>
      </c>
      <c r="L267" s="11">
        <f t="shared" si="6"/>
        <v>14.76542038465</v>
      </c>
      <c r="M267" s="12" t="s">
        <v>154</v>
      </c>
      <c r="N267" s="12" t="s">
        <v>186</v>
      </c>
    </row>
    <row r="268" spans="1:14" x14ac:dyDescent="0.2">
      <c r="A268" s="5" t="str">
        <f t="shared" si="5"/>
        <v>Gynae - Cervix32007-20113</v>
      </c>
      <c r="B268" s="11" t="s">
        <v>116</v>
      </c>
      <c r="C268" s="11">
        <v>3</v>
      </c>
      <c r="D268" s="11" t="s">
        <v>137</v>
      </c>
      <c r="E268" s="11">
        <v>3</v>
      </c>
      <c r="F268" s="11">
        <f t="shared" si="6"/>
        <v>730</v>
      </c>
      <c r="G268" s="11">
        <f t="shared" si="6"/>
        <v>2.7714853038954499</v>
      </c>
      <c r="H268" s="11">
        <f t="shared" si="6"/>
        <v>2.0482563199283099</v>
      </c>
      <c r="I268" s="11">
        <f t="shared" si="6"/>
        <v>1.8996699595295199</v>
      </c>
      <c r="J268" s="11">
        <f t="shared" si="6"/>
        <v>2.1968426803271002</v>
      </c>
      <c r="K268" s="11">
        <f t="shared" si="6"/>
        <v>1.38271842733164</v>
      </c>
      <c r="L268" s="11">
        <f t="shared" si="6"/>
        <v>36.992271664698002</v>
      </c>
      <c r="M268" s="12" t="s">
        <v>154</v>
      </c>
      <c r="N268" s="12" t="s">
        <v>186</v>
      </c>
    </row>
    <row r="269" spans="1:14" x14ac:dyDescent="0.2">
      <c r="A269" s="5" t="str">
        <f t="shared" si="5"/>
        <v>Gynae - Cervix32007-20114</v>
      </c>
      <c r="B269" s="11" t="s">
        <v>116</v>
      </c>
      <c r="C269" s="11">
        <v>3</v>
      </c>
      <c r="D269" s="11" t="s">
        <v>137</v>
      </c>
      <c r="E269" s="11">
        <v>4</v>
      </c>
      <c r="F269" s="11">
        <f t="shared" si="6"/>
        <v>907</v>
      </c>
      <c r="G269" s="11">
        <f t="shared" si="6"/>
        <v>3.4387839398401598</v>
      </c>
      <c r="H269" s="11">
        <f t="shared" si="6"/>
        <v>2.74934999050335</v>
      </c>
      <c r="I269" s="11">
        <f t="shared" si="6"/>
        <v>2.5704202811010202</v>
      </c>
      <c r="J269" s="11">
        <f t="shared" si="6"/>
        <v>2.9282796999056799</v>
      </c>
      <c r="K269" s="11">
        <f t="shared" si="6"/>
        <v>1.85600642754814</v>
      </c>
      <c r="L269" s="11">
        <f t="shared" si="6"/>
        <v>78.969349517617999</v>
      </c>
      <c r="M269" s="12" t="s">
        <v>154</v>
      </c>
      <c r="N269" s="12" t="s">
        <v>186</v>
      </c>
    </row>
    <row r="270" spans="1:14" x14ac:dyDescent="0.2">
      <c r="A270" s="5" t="str">
        <f t="shared" si="5"/>
        <v>Gynae - Cervix32007-20115</v>
      </c>
      <c r="B270" s="11" t="s">
        <v>116</v>
      </c>
      <c r="C270" s="11">
        <v>3</v>
      </c>
      <c r="D270" s="11" t="s">
        <v>137</v>
      </c>
      <c r="E270" s="11">
        <v>5</v>
      </c>
      <c r="F270" s="11">
        <f t="shared" si="6"/>
        <v>1037</v>
      </c>
      <c r="G270" s="11">
        <f t="shared" si="6"/>
        <v>3.9329745287371098</v>
      </c>
      <c r="H270" s="11">
        <f t="shared" si="6"/>
        <v>3.6732200644769</v>
      </c>
      <c r="I270" s="11">
        <f t="shared" si="6"/>
        <v>3.4496500056495898</v>
      </c>
      <c r="J270" s="11">
        <f t="shared" si="6"/>
        <v>3.8967901233042102</v>
      </c>
      <c r="K270" s="11">
        <f t="shared" si="6"/>
        <v>2.4796843155715398</v>
      </c>
      <c r="L270" s="11">
        <f t="shared" si="6"/>
        <v>118.64585832018599</v>
      </c>
      <c r="M270" s="12" t="s">
        <v>154</v>
      </c>
      <c r="N270" s="12" t="s">
        <v>186</v>
      </c>
    </row>
    <row r="271" spans="1:14" x14ac:dyDescent="0.2">
      <c r="A271" s="5" t="str">
        <f t="shared" si="5"/>
        <v>Gynae - Cervix32007-20116</v>
      </c>
      <c r="B271" s="11" t="s">
        <v>116</v>
      </c>
      <c r="C271" s="11">
        <v>3</v>
      </c>
      <c r="D271" s="11" t="s">
        <v>137</v>
      </c>
      <c r="E271" s="11">
        <v>6</v>
      </c>
      <c r="F271" s="11">
        <f t="shared" si="6"/>
        <v>3822</v>
      </c>
      <c r="G271" s="11">
        <f t="shared" si="6"/>
        <v>2.9091968419975598</v>
      </c>
      <c r="H271" s="11">
        <f t="shared" si="6"/>
        <v>2.2616359911909898</v>
      </c>
      <c r="I271" s="11">
        <f t="shared" si="6"/>
        <v>2.18993363340322</v>
      </c>
      <c r="J271" s="11">
        <f t="shared" si="6"/>
        <v>2.33333834897876</v>
      </c>
      <c r="K271" s="11">
        <f t="shared" si="6"/>
        <v>0</v>
      </c>
      <c r="L271" s="11">
        <f t="shared" si="6"/>
        <v>249.37289988715199</v>
      </c>
      <c r="M271" s="12" t="s">
        <v>154</v>
      </c>
      <c r="N271" s="12" t="s">
        <v>186</v>
      </c>
    </row>
    <row r="272" spans="1:14" x14ac:dyDescent="0.2">
      <c r="A272" s="5" t="str">
        <f t="shared" si="5"/>
        <v>LowerGI - Colorectum12002-20061</v>
      </c>
      <c r="B272" s="3" t="s">
        <v>115</v>
      </c>
      <c r="C272" s="3">
        <v>1</v>
      </c>
      <c r="D272" s="3" t="s">
        <v>159</v>
      </c>
      <c r="E272" s="3">
        <v>1</v>
      </c>
      <c r="F272" s="3">
        <v>6542</v>
      </c>
      <c r="G272" s="3">
        <v>26.341887010860599</v>
      </c>
      <c r="H272" s="3">
        <v>20.538724635502501</v>
      </c>
      <c r="I272" s="3">
        <v>20.0410170340047</v>
      </c>
      <c r="J272" s="3">
        <v>21.036432237000302</v>
      </c>
      <c r="K272" s="3">
        <v>1</v>
      </c>
      <c r="L272" s="3">
        <v>0</v>
      </c>
      <c r="M272" s="6" t="s">
        <v>100</v>
      </c>
      <c r="N272" s="6" t="s">
        <v>179</v>
      </c>
    </row>
    <row r="273" spans="1:14" x14ac:dyDescent="0.2">
      <c r="A273" s="5" t="str">
        <f t="shared" si="5"/>
        <v>LowerGI - Colorectum12002-20062</v>
      </c>
      <c r="B273" s="3" t="s">
        <v>115</v>
      </c>
      <c r="C273" s="3">
        <v>1</v>
      </c>
      <c r="D273" s="3" t="s">
        <v>159</v>
      </c>
      <c r="E273" s="3">
        <v>2</v>
      </c>
      <c r="F273" s="3">
        <v>7170</v>
      </c>
      <c r="G273" s="3">
        <v>29.161117615084201</v>
      </c>
      <c r="H273" s="3">
        <v>21.113619340300499</v>
      </c>
      <c r="I273" s="3">
        <v>20.6249003882571</v>
      </c>
      <c r="J273" s="3">
        <v>21.602338292343902</v>
      </c>
      <c r="K273" s="3">
        <v>1.0279907693881001</v>
      </c>
      <c r="L273" s="3">
        <v>33.623143015819998</v>
      </c>
      <c r="M273" s="6" t="s">
        <v>100</v>
      </c>
      <c r="N273" s="6" t="s">
        <v>179</v>
      </c>
    </row>
    <row r="274" spans="1:14" x14ac:dyDescent="0.2">
      <c r="A274" s="5" t="str">
        <f t="shared" si="5"/>
        <v>LowerGI - Colorectum12002-20063</v>
      </c>
      <c r="B274" s="3" t="s">
        <v>115</v>
      </c>
      <c r="C274" s="3">
        <v>1</v>
      </c>
      <c r="D274" s="3" t="s">
        <v>159</v>
      </c>
      <c r="E274" s="3">
        <v>3</v>
      </c>
      <c r="F274" s="3">
        <v>7399</v>
      </c>
      <c r="G274" s="3">
        <v>30.2053358650459</v>
      </c>
      <c r="H274" s="3">
        <v>22.459636652944901</v>
      </c>
      <c r="I274" s="3">
        <v>21.947869646246801</v>
      </c>
      <c r="J274" s="3">
        <v>22.971403659642998</v>
      </c>
      <c r="K274" s="3">
        <v>1.0935263533414299</v>
      </c>
      <c r="L274" s="3">
        <v>125.63091571021199</v>
      </c>
      <c r="M274" s="6" t="s">
        <v>100</v>
      </c>
      <c r="N274" s="6" t="s">
        <v>179</v>
      </c>
    </row>
    <row r="275" spans="1:14" x14ac:dyDescent="0.2">
      <c r="A275" s="5" t="str">
        <f t="shared" si="5"/>
        <v>LowerGI - Colorectum12002-20064</v>
      </c>
      <c r="B275" s="3" t="s">
        <v>115</v>
      </c>
      <c r="C275" s="3">
        <v>1</v>
      </c>
      <c r="D275" s="3" t="s">
        <v>159</v>
      </c>
      <c r="E275" s="3">
        <v>4</v>
      </c>
      <c r="F275" s="3">
        <v>7100</v>
      </c>
      <c r="G275" s="3">
        <v>28.998258429946901</v>
      </c>
      <c r="H275" s="3">
        <v>24.272700160913701</v>
      </c>
      <c r="I275" s="3">
        <v>23.708094812135801</v>
      </c>
      <c r="J275" s="3">
        <v>24.8373055096916</v>
      </c>
      <c r="K275" s="3">
        <v>1.18180172292474</v>
      </c>
      <c r="L275" s="3">
        <v>203.60360458733001</v>
      </c>
      <c r="M275" s="6" t="s">
        <v>100</v>
      </c>
      <c r="N275" s="6" t="s">
        <v>179</v>
      </c>
    </row>
    <row r="276" spans="1:14" x14ac:dyDescent="0.2">
      <c r="A276" s="5" t="str">
        <f t="shared" si="5"/>
        <v>LowerGI - Colorectum12002-20065</v>
      </c>
      <c r="B276" s="3" t="s">
        <v>115</v>
      </c>
      <c r="C276" s="3">
        <v>1</v>
      </c>
      <c r="D276" s="3" t="s">
        <v>159</v>
      </c>
      <c r="E276" s="3">
        <v>5</v>
      </c>
      <c r="F276" s="3">
        <v>6414</v>
      </c>
      <c r="G276" s="3">
        <v>26.136306912124098</v>
      </c>
      <c r="H276" s="3">
        <v>26.3121917124958</v>
      </c>
      <c r="I276" s="3">
        <v>25.668246945377401</v>
      </c>
      <c r="J276" s="3">
        <v>26.956136479614202</v>
      </c>
      <c r="K276" s="3">
        <v>1.2811015376784101</v>
      </c>
      <c r="L276" s="3">
        <v>272.13006167658602</v>
      </c>
      <c r="M276" s="6" t="s">
        <v>100</v>
      </c>
      <c r="N276" s="6" t="s">
        <v>179</v>
      </c>
    </row>
    <row r="277" spans="1:14" x14ac:dyDescent="0.2">
      <c r="A277" s="5" t="str">
        <f t="shared" si="5"/>
        <v>LowerGI - Colorectum12002-20066</v>
      </c>
      <c r="B277" s="3" t="s">
        <v>115</v>
      </c>
      <c r="C277" s="3">
        <v>1</v>
      </c>
      <c r="D277" s="3" t="s">
        <v>159</v>
      </c>
      <c r="E277" s="3">
        <v>6</v>
      </c>
      <c r="F277" s="3">
        <v>34625</v>
      </c>
      <c r="G277" s="3">
        <v>28.163461985979801</v>
      </c>
      <c r="H277" s="3">
        <v>22.7152628496418</v>
      </c>
      <c r="I277" s="3">
        <v>22.475997974785699</v>
      </c>
      <c r="J277" s="3">
        <v>22.954527724497702</v>
      </c>
      <c r="K277" s="3">
        <v>0</v>
      </c>
      <c r="L277" s="3">
        <v>634.98772498994799</v>
      </c>
      <c r="M277" s="6" t="s">
        <v>100</v>
      </c>
      <c r="N277" s="6" t="s">
        <v>179</v>
      </c>
    </row>
    <row r="278" spans="1:14" x14ac:dyDescent="0.2">
      <c r="A278" s="5" t="str">
        <f t="shared" si="5"/>
        <v>LowerGI - Colorectum12007-20111</v>
      </c>
      <c r="B278" s="3" t="s">
        <v>116</v>
      </c>
      <c r="C278" s="3">
        <v>1</v>
      </c>
      <c r="D278" s="3" t="s">
        <v>159</v>
      </c>
      <c r="E278" s="3">
        <v>1</v>
      </c>
      <c r="F278" s="3">
        <v>6805</v>
      </c>
      <c r="G278" s="3">
        <v>26.5135982030755</v>
      </c>
      <c r="H278" s="3">
        <v>18.504452651754999</v>
      </c>
      <c r="I278" s="3">
        <v>18.0647913412352</v>
      </c>
      <c r="J278" s="3">
        <v>18.944113962274798</v>
      </c>
      <c r="K278" s="3">
        <v>1</v>
      </c>
      <c r="L278" s="3">
        <v>0</v>
      </c>
      <c r="M278" s="6" t="s">
        <v>100</v>
      </c>
      <c r="N278" s="6" t="s">
        <v>179</v>
      </c>
    </row>
    <row r="279" spans="1:14" x14ac:dyDescent="0.2">
      <c r="A279" s="5" t="str">
        <f t="shared" si="5"/>
        <v>LowerGI - Colorectum12007-20112</v>
      </c>
      <c r="B279" s="3" t="s">
        <v>116</v>
      </c>
      <c r="C279" s="3">
        <v>1</v>
      </c>
      <c r="D279" s="3" t="s">
        <v>159</v>
      </c>
      <c r="E279" s="3">
        <v>2</v>
      </c>
      <c r="F279" s="3">
        <v>7632</v>
      </c>
      <c r="G279" s="3">
        <v>29.953436770284799</v>
      </c>
      <c r="H279" s="3">
        <v>19.7495057685456</v>
      </c>
      <c r="I279" s="3">
        <v>19.306414571033301</v>
      </c>
      <c r="J279" s="3">
        <v>20.192596966057899</v>
      </c>
      <c r="K279" s="3">
        <v>1.06728397430727</v>
      </c>
      <c r="L279" s="3">
        <v>94.588030550224005</v>
      </c>
      <c r="M279" s="6" t="s">
        <v>100</v>
      </c>
      <c r="N279" s="6" t="s">
        <v>179</v>
      </c>
    </row>
    <row r="280" spans="1:14" x14ac:dyDescent="0.2">
      <c r="A280" s="5" t="str">
        <f t="shared" si="5"/>
        <v>LowerGI - Colorectum12007-20113</v>
      </c>
      <c r="B280" s="3" t="s">
        <v>116</v>
      </c>
      <c r="C280" s="3">
        <v>1</v>
      </c>
      <c r="D280" s="3" t="s">
        <v>159</v>
      </c>
      <c r="E280" s="3">
        <v>3</v>
      </c>
      <c r="F280" s="3">
        <v>7338</v>
      </c>
      <c r="G280" s="3">
        <v>28.8151099556794</v>
      </c>
      <c r="H280" s="3">
        <v>20.407474373762099</v>
      </c>
      <c r="I280" s="3">
        <v>19.940539321139902</v>
      </c>
      <c r="J280" s="3">
        <v>20.8744094263843</v>
      </c>
      <c r="K280" s="3">
        <v>1.10284128678763</v>
      </c>
      <c r="L280" s="3">
        <v>125.876904006202</v>
      </c>
      <c r="M280" s="6" t="s">
        <v>100</v>
      </c>
      <c r="N280" s="6" t="s">
        <v>179</v>
      </c>
    </row>
    <row r="281" spans="1:14" x14ac:dyDescent="0.2">
      <c r="A281" s="5" t="str">
        <f t="shared" si="5"/>
        <v>LowerGI - Colorectum12007-20114</v>
      </c>
      <c r="B281" s="3" t="s">
        <v>116</v>
      </c>
      <c r="C281" s="3">
        <v>1</v>
      </c>
      <c r="D281" s="3" t="s">
        <v>159</v>
      </c>
      <c r="E281" s="3">
        <v>4</v>
      </c>
      <c r="F281" s="3">
        <v>6904</v>
      </c>
      <c r="G281" s="3">
        <v>27.105002400151101</v>
      </c>
      <c r="H281" s="3">
        <v>22.039111113069399</v>
      </c>
      <c r="I281" s="3">
        <v>21.5192351301781</v>
      </c>
      <c r="J281" s="3">
        <v>22.558987095960699</v>
      </c>
      <c r="K281" s="3">
        <v>1.19101664490353</v>
      </c>
      <c r="L281" s="3">
        <v>207.673734732116</v>
      </c>
      <c r="M281" s="6" t="s">
        <v>100</v>
      </c>
      <c r="N281" s="6" t="s">
        <v>179</v>
      </c>
    </row>
    <row r="282" spans="1:14" x14ac:dyDescent="0.2">
      <c r="A282" s="5" t="str">
        <f t="shared" si="5"/>
        <v>LowerGI - Colorectum12007-20115</v>
      </c>
      <c r="B282" s="3" t="s">
        <v>116</v>
      </c>
      <c r="C282" s="3">
        <v>1</v>
      </c>
      <c r="D282" s="3" t="s">
        <v>159</v>
      </c>
      <c r="E282" s="3">
        <v>5</v>
      </c>
      <c r="F282" s="3">
        <v>6120</v>
      </c>
      <c r="G282" s="3">
        <v>24.104499148091101</v>
      </c>
      <c r="H282" s="3">
        <v>24.001002119843399</v>
      </c>
      <c r="I282" s="3">
        <v>23.3996764612865</v>
      </c>
      <c r="J282" s="3">
        <v>24.602327778400301</v>
      </c>
      <c r="K282" s="3">
        <v>1.29703928949053</v>
      </c>
      <c r="L282" s="3">
        <v>267.83640507945</v>
      </c>
      <c r="M282" s="6" t="s">
        <v>100</v>
      </c>
      <c r="N282" s="6" t="s">
        <v>179</v>
      </c>
    </row>
    <row r="283" spans="1:14" x14ac:dyDescent="0.2">
      <c r="A283" s="5" t="str">
        <f t="shared" si="5"/>
        <v>LowerGI - Colorectum12007-20116</v>
      </c>
      <c r="B283" s="3" t="s">
        <v>116</v>
      </c>
      <c r="C283" s="3">
        <v>1</v>
      </c>
      <c r="D283" s="3" t="s">
        <v>159</v>
      </c>
      <c r="E283" s="3">
        <v>6</v>
      </c>
      <c r="F283" s="3">
        <v>34799</v>
      </c>
      <c r="G283" s="3">
        <v>27.299287361434899</v>
      </c>
      <c r="H283" s="3">
        <v>20.693792454568399</v>
      </c>
      <c r="I283" s="3">
        <v>20.476365802617799</v>
      </c>
      <c r="J283" s="3">
        <v>20.911219106518999</v>
      </c>
      <c r="K283" s="3">
        <v>0</v>
      </c>
      <c r="L283" s="3">
        <v>695.97507436799197</v>
      </c>
      <c r="M283" s="6" t="s">
        <v>100</v>
      </c>
      <c r="N283" s="6" t="s">
        <v>179</v>
      </c>
    </row>
    <row r="284" spans="1:14" x14ac:dyDescent="0.2">
      <c r="A284" s="5" t="str">
        <f t="shared" si="5"/>
        <v>LowerGI - Colorectum22002-20061</v>
      </c>
      <c r="B284" s="3" t="s">
        <v>115</v>
      </c>
      <c r="C284" s="3">
        <v>2</v>
      </c>
      <c r="D284" s="3" t="s">
        <v>159</v>
      </c>
      <c r="E284" s="3">
        <v>1</v>
      </c>
      <c r="F284" s="3">
        <v>5354</v>
      </c>
      <c r="G284" s="3">
        <v>21.174839750086299</v>
      </c>
      <c r="H284" s="3">
        <v>12.8945689261623</v>
      </c>
      <c r="I284" s="3">
        <v>12.549167826506199</v>
      </c>
      <c r="J284" s="3">
        <v>13.239970025818399</v>
      </c>
      <c r="K284" s="3">
        <v>1</v>
      </c>
      <c r="L284" s="3">
        <v>0</v>
      </c>
      <c r="M284" s="6" t="s">
        <v>100</v>
      </c>
      <c r="N284" s="6" t="s">
        <v>179</v>
      </c>
    </row>
    <row r="285" spans="1:14" x14ac:dyDescent="0.2">
      <c r="A285" s="5" t="str">
        <f t="shared" si="5"/>
        <v>LowerGI - Colorectum22002-20062</v>
      </c>
      <c r="B285" s="3" t="s">
        <v>115</v>
      </c>
      <c r="C285" s="3">
        <v>2</v>
      </c>
      <c r="D285" s="3" t="s">
        <v>159</v>
      </c>
      <c r="E285" s="3">
        <v>2</v>
      </c>
      <c r="F285" s="3">
        <v>6549</v>
      </c>
      <c r="G285" s="3">
        <v>25.666430695405101</v>
      </c>
      <c r="H285" s="3">
        <v>13.7836166787378</v>
      </c>
      <c r="I285" s="3">
        <v>13.4497817587339</v>
      </c>
      <c r="J285" s="3">
        <v>14.117451598741701</v>
      </c>
      <c r="K285" s="3">
        <v>1.0689474582412499</v>
      </c>
      <c r="L285" s="3">
        <v>80.890810760839997</v>
      </c>
      <c r="M285" s="6" t="s">
        <v>100</v>
      </c>
      <c r="N285" s="6" t="s">
        <v>179</v>
      </c>
    </row>
    <row r="286" spans="1:14" x14ac:dyDescent="0.2">
      <c r="A286" s="5" t="str">
        <f t="shared" si="5"/>
        <v>LowerGI - Colorectum22002-20063</v>
      </c>
      <c r="B286" s="3" t="s">
        <v>115</v>
      </c>
      <c r="C286" s="3">
        <v>2</v>
      </c>
      <c r="D286" s="3" t="s">
        <v>159</v>
      </c>
      <c r="E286" s="3">
        <v>3</v>
      </c>
      <c r="F286" s="3">
        <v>6728</v>
      </c>
      <c r="G286" s="3">
        <v>26.2479950206836</v>
      </c>
      <c r="H286" s="3">
        <v>13.9657942046275</v>
      </c>
      <c r="I286" s="3">
        <v>13.6320769070064</v>
      </c>
      <c r="J286" s="3">
        <v>14.299511502248601</v>
      </c>
      <c r="K286" s="3">
        <v>1.08307569524808</v>
      </c>
      <c r="L286" s="3">
        <v>84.737481930078005</v>
      </c>
      <c r="M286" s="6" t="s">
        <v>100</v>
      </c>
      <c r="N286" s="6" t="s">
        <v>179</v>
      </c>
    </row>
    <row r="287" spans="1:14" x14ac:dyDescent="0.2">
      <c r="A287" s="5" t="str">
        <f t="shared" si="5"/>
        <v>LowerGI - Colorectum22002-20064</v>
      </c>
      <c r="B287" s="3" t="s">
        <v>115</v>
      </c>
      <c r="C287" s="3">
        <v>2</v>
      </c>
      <c r="D287" s="3" t="s">
        <v>159</v>
      </c>
      <c r="E287" s="3">
        <v>4</v>
      </c>
      <c r="F287" s="3">
        <v>6404</v>
      </c>
      <c r="G287" s="3">
        <v>24.894241263060099</v>
      </c>
      <c r="H287" s="3">
        <v>14.437358050854399</v>
      </c>
      <c r="I287" s="3">
        <v>14.083753262844301</v>
      </c>
      <c r="J287" s="3">
        <v>14.7909628388645</v>
      </c>
      <c r="K287" s="3">
        <v>1.1196464289365999</v>
      </c>
      <c r="L287" s="3">
        <v>101.960534069742</v>
      </c>
      <c r="M287" s="6" t="s">
        <v>100</v>
      </c>
      <c r="N287" s="6" t="s">
        <v>179</v>
      </c>
    </row>
    <row r="288" spans="1:14" x14ac:dyDescent="0.2">
      <c r="A288" s="5" t="str">
        <f t="shared" si="5"/>
        <v>LowerGI - Colorectum22002-20065</v>
      </c>
      <c r="B288" s="3" t="s">
        <v>115</v>
      </c>
      <c r="C288" s="3">
        <v>2</v>
      </c>
      <c r="D288" s="3" t="s">
        <v>159</v>
      </c>
      <c r="E288" s="3">
        <v>5</v>
      </c>
      <c r="F288" s="3">
        <v>5198</v>
      </c>
      <c r="G288" s="3">
        <v>20.185312664784799</v>
      </c>
      <c r="H288" s="3">
        <v>14.6480989726341</v>
      </c>
      <c r="I288" s="3">
        <v>14.2498825198342</v>
      </c>
      <c r="J288" s="3">
        <v>15.046315425434001</v>
      </c>
      <c r="K288" s="3">
        <v>1.13598981528681</v>
      </c>
      <c r="L288" s="3">
        <v>89.569742937716001</v>
      </c>
      <c r="M288" s="6" t="s">
        <v>100</v>
      </c>
      <c r="N288" s="6" t="s">
        <v>179</v>
      </c>
    </row>
    <row r="289" spans="1:14" x14ac:dyDescent="0.2">
      <c r="A289" s="5" t="str">
        <f t="shared" si="5"/>
        <v>LowerGI - Colorectum22002-20066</v>
      </c>
      <c r="B289" s="3" t="s">
        <v>115</v>
      </c>
      <c r="C289" s="3">
        <v>2</v>
      </c>
      <c r="D289" s="3" t="s">
        <v>159</v>
      </c>
      <c r="E289" s="3">
        <v>6</v>
      </c>
      <c r="F289" s="3">
        <v>30233</v>
      </c>
      <c r="G289" s="3">
        <v>23.6362982490704</v>
      </c>
      <c r="H289" s="3">
        <v>13.908619898834999</v>
      </c>
      <c r="I289" s="3">
        <v>13.7518367119365</v>
      </c>
      <c r="J289" s="3">
        <v>14.0654030857335</v>
      </c>
      <c r="K289" s="3">
        <v>0</v>
      </c>
      <c r="L289" s="3">
        <v>357.15856969837597</v>
      </c>
      <c r="M289" s="6" t="s">
        <v>100</v>
      </c>
      <c r="N289" s="6" t="s">
        <v>179</v>
      </c>
    </row>
    <row r="290" spans="1:14" x14ac:dyDescent="0.2">
      <c r="A290" s="5" t="str">
        <f t="shared" si="5"/>
        <v>LowerGI - Colorectum22007-20111</v>
      </c>
      <c r="B290" s="3" t="s">
        <v>116</v>
      </c>
      <c r="C290" s="3">
        <v>2</v>
      </c>
      <c r="D290" s="3" t="s">
        <v>159</v>
      </c>
      <c r="E290" s="3">
        <v>1</v>
      </c>
      <c r="F290" s="3">
        <v>5632</v>
      </c>
      <c r="G290" s="3">
        <v>21.640442359536699</v>
      </c>
      <c r="H290" s="3">
        <v>12.119402993862799</v>
      </c>
      <c r="I290" s="3">
        <v>11.802879482351299</v>
      </c>
      <c r="J290" s="3">
        <v>12.435926505374301</v>
      </c>
      <c r="K290" s="3">
        <v>1</v>
      </c>
      <c r="L290" s="3">
        <v>0</v>
      </c>
      <c r="M290" s="6" t="s">
        <v>100</v>
      </c>
      <c r="N290" s="6" t="s">
        <v>179</v>
      </c>
    </row>
    <row r="291" spans="1:14" x14ac:dyDescent="0.2">
      <c r="A291" s="5" t="str">
        <f t="shared" si="5"/>
        <v>LowerGI - Colorectum22007-20112</v>
      </c>
      <c r="B291" s="3" t="s">
        <v>116</v>
      </c>
      <c r="C291" s="3">
        <v>2</v>
      </c>
      <c r="D291" s="3" t="s">
        <v>159</v>
      </c>
      <c r="E291" s="3">
        <v>2</v>
      </c>
      <c r="F291" s="3">
        <v>6313</v>
      </c>
      <c r="G291" s="3">
        <v>24.032094361430399</v>
      </c>
      <c r="H291" s="3">
        <v>12.171922380029001</v>
      </c>
      <c r="I291" s="3">
        <v>11.871662469463599</v>
      </c>
      <c r="J291" s="3">
        <v>12.4721822905944</v>
      </c>
      <c r="K291" s="3">
        <v>1.00433349614604</v>
      </c>
      <c r="L291" s="3">
        <v>1.0155292897399799</v>
      </c>
      <c r="M291" s="6" t="s">
        <v>100</v>
      </c>
      <c r="N291" s="6" t="s">
        <v>179</v>
      </c>
    </row>
    <row r="292" spans="1:14" x14ac:dyDescent="0.2">
      <c r="A292" s="5" t="str">
        <f t="shared" si="5"/>
        <v>LowerGI - Colorectum22007-20113</v>
      </c>
      <c r="B292" s="3" t="s">
        <v>116</v>
      </c>
      <c r="C292" s="3">
        <v>2</v>
      </c>
      <c r="D292" s="3" t="s">
        <v>159</v>
      </c>
      <c r="E292" s="3">
        <v>3</v>
      </c>
      <c r="F292" s="3">
        <v>6529</v>
      </c>
      <c r="G292" s="3">
        <v>24.787708971415601</v>
      </c>
      <c r="H292" s="3">
        <v>12.9930282725628</v>
      </c>
      <c r="I292" s="3">
        <v>12.677859543412501</v>
      </c>
      <c r="J292" s="3">
        <v>13.308197001713101</v>
      </c>
      <c r="K292" s="3">
        <v>1.07208484437249</v>
      </c>
      <c r="L292" s="3">
        <v>60.570408182256003</v>
      </c>
      <c r="M292" s="6" t="s">
        <v>100</v>
      </c>
      <c r="N292" s="6" t="s">
        <v>179</v>
      </c>
    </row>
    <row r="293" spans="1:14" x14ac:dyDescent="0.2">
      <c r="A293" s="5" t="str">
        <f t="shared" si="5"/>
        <v>LowerGI - Colorectum22007-20114</v>
      </c>
      <c r="B293" s="3" t="s">
        <v>116</v>
      </c>
      <c r="C293" s="3">
        <v>2</v>
      </c>
      <c r="D293" s="3" t="s">
        <v>159</v>
      </c>
      <c r="E293" s="3">
        <v>4</v>
      </c>
      <c r="F293" s="3">
        <v>6096</v>
      </c>
      <c r="G293" s="3">
        <v>23.112267802939002</v>
      </c>
      <c r="H293" s="3">
        <v>13.289998565308</v>
      </c>
      <c r="I293" s="3">
        <v>12.956373611819</v>
      </c>
      <c r="J293" s="3">
        <v>13.623623518797</v>
      </c>
      <c r="K293" s="3">
        <v>1.09658855077581</v>
      </c>
      <c r="L293" s="3">
        <v>84.246313034028006</v>
      </c>
      <c r="M293" s="6" t="s">
        <v>100</v>
      </c>
      <c r="N293" s="6" t="s">
        <v>179</v>
      </c>
    </row>
    <row r="294" spans="1:14" x14ac:dyDescent="0.2">
      <c r="A294" s="5" t="str">
        <f t="shared" si="5"/>
        <v>LowerGI - Colorectum22007-20115</v>
      </c>
      <c r="B294" s="3" t="s">
        <v>116</v>
      </c>
      <c r="C294" s="3">
        <v>2</v>
      </c>
      <c r="D294" s="3" t="s">
        <v>159</v>
      </c>
      <c r="E294" s="3">
        <v>5</v>
      </c>
      <c r="F294" s="3">
        <v>5006</v>
      </c>
      <c r="G294" s="3">
        <v>18.985988901502399</v>
      </c>
      <c r="H294" s="3">
        <v>13.9908007393588</v>
      </c>
      <c r="I294" s="3">
        <v>13.603228002260201</v>
      </c>
      <c r="J294" s="3">
        <v>14.3783734764574</v>
      </c>
      <c r="K294" s="3">
        <v>1.15441336066172</v>
      </c>
      <c r="L294" s="3">
        <v>95.589418540343999</v>
      </c>
      <c r="M294" s="6" t="s">
        <v>100</v>
      </c>
      <c r="N294" s="6" t="s">
        <v>179</v>
      </c>
    </row>
    <row r="295" spans="1:14" x14ac:dyDescent="0.2">
      <c r="A295" s="5" t="str">
        <f t="shared" si="5"/>
        <v>LowerGI - Colorectum22007-20116</v>
      </c>
      <c r="B295" s="3" t="s">
        <v>116</v>
      </c>
      <c r="C295" s="3">
        <v>2</v>
      </c>
      <c r="D295" s="3" t="s">
        <v>159</v>
      </c>
      <c r="E295" s="3">
        <v>6</v>
      </c>
      <c r="F295" s="3">
        <v>29576</v>
      </c>
      <c r="G295" s="3">
        <v>22.512403401077901</v>
      </c>
      <c r="H295" s="3">
        <v>12.830532153036801</v>
      </c>
      <c r="I295" s="3">
        <v>12.684303990799499</v>
      </c>
      <c r="J295" s="3">
        <v>12.976760315274101</v>
      </c>
      <c r="K295" s="3">
        <v>0</v>
      </c>
      <c r="L295" s="3">
        <v>241.42166904636798</v>
      </c>
      <c r="M295" s="6" t="s">
        <v>100</v>
      </c>
      <c r="N295" s="6" t="s">
        <v>179</v>
      </c>
    </row>
    <row r="296" spans="1:14" x14ac:dyDescent="0.2">
      <c r="A296" s="5" t="str">
        <f t="shared" si="5"/>
        <v>LowerGI - Colorectum32002-20061</v>
      </c>
      <c r="B296" s="3" t="s">
        <v>115</v>
      </c>
      <c r="C296" s="3">
        <v>3</v>
      </c>
      <c r="D296" s="3" t="s">
        <v>159</v>
      </c>
      <c r="E296" s="3">
        <v>1</v>
      </c>
      <c r="F296" s="3">
        <v>11896</v>
      </c>
      <c r="G296" s="3">
        <v>23.735179878185999</v>
      </c>
      <c r="H296" s="3">
        <v>16.3530110914235</v>
      </c>
      <c r="I296" s="3">
        <v>16.059142396063599</v>
      </c>
      <c r="J296" s="3">
        <v>16.646879786783401</v>
      </c>
      <c r="K296" s="3">
        <v>1</v>
      </c>
      <c r="L296" s="3">
        <v>0</v>
      </c>
      <c r="M296" s="6" t="s">
        <v>100</v>
      </c>
      <c r="N296" s="6" t="s">
        <v>179</v>
      </c>
    </row>
    <row r="297" spans="1:14" x14ac:dyDescent="0.2">
      <c r="A297" s="5" t="str">
        <f t="shared" si="5"/>
        <v>LowerGI - Colorectum32002-20062</v>
      </c>
      <c r="B297" s="3" t="s">
        <v>115</v>
      </c>
      <c r="C297" s="3">
        <v>3</v>
      </c>
      <c r="D297" s="3" t="s">
        <v>159</v>
      </c>
      <c r="E297" s="3">
        <v>2</v>
      </c>
      <c r="F297" s="3">
        <v>13719</v>
      </c>
      <c r="G297" s="3">
        <v>27.381400454748</v>
      </c>
      <c r="H297" s="3">
        <v>17.048643514354001</v>
      </c>
      <c r="I297" s="3">
        <v>16.763354746641799</v>
      </c>
      <c r="J297" s="3">
        <v>17.333932282066201</v>
      </c>
      <c r="K297" s="3">
        <v>1.04253849147668</v>
      </c>
      <c r="L297" s="3">
        <v>101.581578619648</v>
      </c>
      <c r="M297" s="6" t="s">
        <v>100</v>
      </c>
      <c r="N297" s="6" t="s">
        <v>179</v>
      </c>
    </row>
    <row r="298" spans="1:14" x14ac:dyDescent="0.2">
      <c r="A298" s="5" t="str">
        <f t="shared" si="5"/>
        <v>LowerGI - Colorectum32002-20063</v>
      </c>
      <c r="B298" s="3" t="s">
        <v>115</v>
      </c>
      <c r="C298" s="3">
        <v>3</v>
      </c>
      <c r="D298" s="3" t="s">
        <v>159</v>
      </c>
      <c r="E298" s="3">
        <v>3</v>
      </c>
      <c r="F298" s="3">
        <v>14127</v>
      </c>
      <c r="G298" s="3">
        <v>28.1817948597539</v>
      </c>
      <c r="H298" s="3">
        <v>17.6556284939102</v>
      </c>
      <c r="I298" s="3">
        <v>17.364480179120001</v>
      </c>
      <c r="J298" s="3">
        <v>17.946776808700399</v>
      </c>
      <c r="K298" s="3">
        <v>1.07965611930453</v>
      </c>
      <c r="L298" s="3">
        <v>184.34265943494799</v>
      </c>
      <c r="M298" s="6" t="s">
        <v>100</v>
      </c>
      <c r="N298" s="6" t="s">
        <v>179</v>
      </c>
    </row>
    <row r="299" spans="1:14" x14ac:dyDescent="0.2">
      <c r="A299" s="5" t="str">
        <f t="shared" si="5"/>
        <v>LowerGI - Colorectum32002-20064</v>
      </c>
      <c r="B299" s="3" t="s">
        <v>115</v>
      </c>
      <c r="C299" s="3">
        <v>3</v>
      </c>
      <c r="D299" s="3" t="s">
        <v>159</v>
      </c>
      <c r="E299" s="3">
        <v>4</v>
      </c>
      <c r="F299" s="3">
        <v>13504</v>
      </c>
      <c r="G299" s="3">
        <v>26.895547563991201</v>
      </c>
      <c r="H299" s="3">
        <v>18.658825433067701</v>
      </c>
      <c r="I299" s="3">
        <v>18.3441164364638</v>
      </c>
      <c r="J299" s="3">
        <v>18.973534429671599</v>
      </c>
      <c r="K299" s="3">
        <v>1.1410024324421499</v>
      </c>
      <c r="L299" s="3">
        <v>271.57530757260798</v>
      </c>
      <c r="M299" s="6" t="s">
        <v>100</v>
      </c>
      <c r="N299" s="6" t="s">
        <v>179</v>
      </c>
    </row>
    <row r="300" spans="1:14" x14ac:dyDescent="0.2">
      <c r="A300" s="5" t="str">
        <f t="shared" si="5"/>
        <v>LowerGI - Colorectum32002-20065</v>
      </c>
      <c r="B300" s="3" t="s">
        <v>115</v>
      </c>
      <c r="C300" s="3">
        <v>3</v>
      </c>
      <c r="D300" s="3" t="s">
        <v>159</v>
      </c>
      <c r="E300" s="3">
        <v>5</v>
      </c>
      <c r="F300" s="3">
        <v>11612</v>
      </c>
      <c r="G300" s="3">
        <v>23.0891721644958</v>
      </c>
      <c r="H300" s="3">
        <v>19.695384558392</v>
      </c>
      <c r="I300" s="3">
        <v>19.337150376620698</v>
      </c>
      <c r="J300" s="3">
        <v>20.053618740163301</v>
      </c>
      <c r="K300" s="3">
        <v>1.2043888705439301</v>
      </c>
      <c r="L300" s="3">
        <v>336.01622395036202</v>
      </c>
      <c r="M300" s="6" t="s">
        <v>100</v>
      </c>
      <c r="N300" s="6" t="s">
        <v>179</v>
      </c>
    </row>
    <row r="301" spans="1:14" x14ac:dyDescent="0.2">
      <c r="A301" s="5" t="str">
        <f t="shared" si="5"/>
        <v>LowerGI - Colorectum32002-20066</v>
      </c>
      <c r="B301" s="3" t="s">
        <v>115</v>
      </c>
      <c r="C301" s="3">
        <v>3</v>
      </c>
      <c r="D301" s="3" t="s">
        <v>159</v>
      </c>
      <c r="E301" s="3">
        <v>6</v>
      </c>
      <c r="F301" s="3">
        <v>64858</v>
      </c>
      <c r="G301" s="3">
        <v>25.855067108804299</v>
      </c>
      <c r="H301" s="3">
        <v>17.773096181966199</v>
      </c>
      <c r="I301" s="3">
        <v>17.636311524782599</v>
      </c>
      <c r="J301" s="3">
        <v>17.9098808391498</v>
      </c>
      <c r="K301" s="3">
        <v>0</v>
      </c>
      <c r="L301" s="3">
        <v>893.51576957756606</v>
      </c>
      <c r="M301" s="6" t="s">
        <v>100</v>
      </c>
      <c r="N301" s="6" t="s">
        <v>179</v>
      </c>
    </row>
    <row r="302" spans="1:14" x14ac:dyDescent="0.2">
      <c r="A302" s="5" t="str">
        <f t="shared" si="5"/>
        <v>LowerGI - Colorectum32007-20111</v>
      </c>
      <c r="B302" s="3" t="s">
        <v>116</v>
      </c>
      <c r="C302" s="3">
        <v>3</v>
      </c>
      <c r="D302" s="3" t="s">
        <v>159</v>
      </c>
      <c r="E302" s="3">
        <v>1</v>
      </c>
      <c r="F302" s="3">
        <v>12437</v>
      </c>
      <c r="G302" s="3">
        <v>24.060085328279101</v>
      </c>
      <c r="H302" s="3">
        <v>15.0795397558873</v>
      </c>
      <c r="I302" s="3">
        <v>14.8145150624718</v>
      </c>
      <c r="J302" s="3">
        <v>15.3445644493028</v>
      </c>
      <c r="K302" s="3">
        <v>1</v>
      </c>
      <c r="L302" s="3">
        <v>0</v>
      </c>
      <c r="M302" s="6" t="s">
        <v>100</v>
      </c>
      <c r="N302" s="6" t="s">
        <v>179</v>
      </c>
    </row>
    <row r="303" spans="1:14" x14ac:dyDescent="0.2">
      <c r="A303" s="5" t="str">
        <f t="shared" si="5"/>
        <v>LowerGI - Colorectum32007-20112</v>
      </c>
      <c r="B303" s="3" t="s">
        <v>116</v>
      </c>
      <c r="C303" s="3">
        <v>3</v>
      </c>
      <c r="D303" s="3" t="s">
        <v>159</v>
      </c>
      <c r="E303" s="3">
        <v>2</v>
      </c>
      <c r="F303" s="3">
        <v>13945</v>
      </c>
      <c r="G303" s="3">
        <v>26.947596731388899</v>
      </c>
      <c r="H303" s="3">
        <v>15.5979126782112</v>
      </c>
      <c r="I303" s="3">
        <v>15.339023857773901</v>
      </c>
      <c r="J303" s="3">
        <v>15.856801498648499</v>
      </c>
      <c r="K303" s="3">
        <v>1.03437591138162</v>
      </c>
      <c r="L303" s="3">
        <v>85.329826386312106</v>
      </c>
      <c r="M303" s="6" t="s">
        <v>100</v>
      </c>
      <c r="N303" s="6" t="s">
        <v>179</v>
      </c>
    </row>
    <row r="304" spans="1:14" x14ac:dyDescent="0.2">
      <c r="A304" s="5" t="str">
        <f t="shared" si="5"/>
        <v>LowerGI - Colorectum32007-20113</v>
      </c>
      <c r="B304" s="3" t="s">
        <v>116</v>
      </c>
      <c r="C304" s="3">
        <v>3</v>
      </c>
      <c r="D304" s="3" t="s">
        <v>159</v>
      </c>
      <c r="E304" s="3">
        <v>3</v>
      </c>
      <c r="F304" s="3">
        <v>13867</v>
      </c>
      <c r="G304" s="3">
        <v>26.767442119484201</v>
      </c>
      <c r="H304" s="3">
        <v>16.294580348028799</v>
      </c>
      <c r="I304" s="3">
        <v>16.023368914858299</v>
      </c>
      <c r="J304" s="3">
        <v>16.565791781199302</v>
      </c>
      <c r="K304" s="3">
        <v>1.0805754427397001</v>
      </c>
      <c r="L304" s="3">
        <v>166.63762787455599</v>
      </c>
      <c r="M304" s="6" t="s">
        <v>100</v>
      </c>
      <c r="N304" s="6" t="s">
        <v>179</v>
      </c>
    </row>
    <row r="305" spans="1:14" x14ac:dyDescent="0.2">
      <c r="A305" s="5" t="str">
        <f t="shared" si="5"/>
        <v>LowerGI - Colorectum32007-20114</v>
      </c>
      <c r="B305" s="3" t="s">
        <v>116</v>
      </c>
      <c r="C305" s="3">
        <v>3</v>
      </c>
      <c r="D305" s="3" t="s">
        <v>159</v>
      </c>
      <c r="E305" s="3">
        <v>4</v>
      </c>
      <c r="F305" s="3">
        <v>13000</v>
      </c>
      <c r="G305" s="3">
        <v>25.073815383734701</v>
      </c>
      <c r="H305" s="3">
        <v>17.127360449435301</v>
      </c>
      <c r="I305" s="3">
        <v>16.832935348333201</v>
      </c>
      <c r="J305" s="3">
        <v>17.4217855505374</v>
      </c>
      <c r="K305" s="3">
        <v>1.1358012728968401</v>
      </c>
      <c r="L305" s="3">
        <v>265.57212800418199</v>
      </c>
      <c r="M305" s="6" t="s">
        <v>100</v>
      </c>
      <c r="N305" s="6" t="s">
        <v>179</v>
      </c>
    </row>
    <row r="306" spans="1:14" x14ac:dyDescent="0.2">
      <c r="A306" s="5" t="str">
        <f t="shared" si="5"/>
        <v>LowerGI - Colorectum32007-20115</v>
      </c>
      <c r="B306" s="3" t="s">
        <v>116</v>
      </c>
      <c r="C306" s="3">
        <v>3</v>
      </c>
      <c r="D306" s="3" t="s">
        <v>159</v>
      </c>
      <c r="E306" s="3">
        <v>5</v>
      </c>
      <c r="F306" s="3">
        <v>11126</v>
      </c>
      <c r="G306" s="3">
        <v>21.496915262216699</v>
      </c>
      <c r="H306" s="3">
        <v>18.403541295287301</v>
      </c>
      <c r="I306" s="3">
        <v>18.061571346313599</v>
      </c>
      <c r="J306" s="3">
        <v>18.745511244260999</v>
      </c>
      <c r="K306" s="3">
        <v>1.2204312328632101</v>
      </c>
      <c r="L306" s="3">
        <v>342.632319845876</v>
      </c>
      <c r="M306" s="6" t="s">
        <v>100</v>
      </c>
      <c r="N306" s="6" t="s">
        <v>179</v>
      </c>
    </row>
    <row r="307" spans="1:14" x14ac:dyDescent="0.2">
      <c r="A307" s="5" t="str">
        <f t="shared" si="5"/>
        <v>LowerGI - Colorectum32007-20116</v>
      </c>
      <c r="B307" s="3" t="s">
        <v>116</v>
      </c>
      <c r="C307" s="3">
        <v>3</v>
      </c>
      <c r="D307" s="3" t="s">
        <v>159</v>
      </c>
      <c r="E307" s="3">
        <v>6</v>
      </c>
      <c r="F307" s="3">
        <v>64375</v>
      </c>
      <c r="G307" s="3">
        <v>24.8697445439335</v>
      </c>
      <c r="H307" s="3">
        <v>16.3565573030241</v>
      </c>
      <c r="I307" s="3">
        <v>16.230203199787098</v>
      </c>
      <c r="J307" s="3">
        <v>16.482911406261099</v>
      </c>
      <c r="K307" s="3">
        <v>0</v>
      </c>
      <c r="L307" s="3">
        <v>860.17190211092611</v>
      </c>
      <c r="M307" s="6" t="s">
        <v>100</v>
      </c>
      <c r="N307" s="6" t="s">
        <v>179</v>
      </c>
    </row>
    <row r="308" spans="1:14" x14ac:dyDescent="0.2">
      <c r="A308" s="5" t="str">
        <f t="shared" si="5"/>
        <v>Head&amp;Neck - Larynx12002-20061</v>
      </c>
      <c r="B308" s="3" t="s">
        <v>115</v>
      </c>
      <c r="C308" s="3">
        <v>1</v>
      </c>
      <c r="D308" s="3" t="s">
        <v>123</v>
      </c>
      <c r="E308" s="3">
        <v>1</v>
      </c>
      <c r="F308" s="3">
        <v>286</v>
      </c>
      <c r="G308" s="3">
        <v>1.1516019084540099</v>
      </c>
      <c r="H308" s="3">
        <v>0.90805348664080598</v>
      </c>
      <c r="I308" s="3">
        <v>0.80281260319793002</v>
      </c>
      <c r="J308" s="3">
        <v>1.0132943700836801</v>
      </c>
      <c r="K308" s="3">
        <v>1</v>
      </c>
      <c r="L308" s="3">
        <v>0</v>
      </c>
      <c r="M308" s="6" t="s">
        <v>100</v>
      </c>
      <c r="N308" s="6" t="s">
        <v>165</v>
      </c>
    </row>
    <row r="309" spans="1:14" x14ac:dyDescent="0.2">
      <c r="A309" s="5" t="str">
        <f t="shared" si="5"/>
        <v>Head&amp;Neck - Larynx12002-20062</v>
      </c>
      <c r="B309" s="3" t="s">
        <v>115</v>
      </c>
      <c r="C309" s="3">
        <v>1</v>
      </c>
      <c r="D309" s="3" t="s">
        <v>123</v>
      </c>
      <c r="E309" s="3">
        <v>2</v>
      </c>
      <c r="F309" s="3">
        <v>382</v>
      </c>
      <c r="G309" s="3">
        <v>1.5536327655456299</v>
      </c>
      <c r="H309" s="3">
        <v>1.1390342993342</v>
      </c>
      <c r="I309" s="3">
        <v>1.0248092927052399</v>
      </c>
      <c r="J309" s="3">
        <v>1.25325930596316</v>
      </c>
      <c r="K309" s="3">
        <v>1.25436917108029</v>
      </c>
      <c r="L309" s="3">
        <v>14.895248087494</v>
      </c>
      <c r="M309" s="6" t="s">
        <v>100</v>
      </c>
      <c r="N309" s="6" t="s">
        <v>165</v>
      </c>
    </row>
    <row r="310" spans="1:14" x14ac:dyDescent="0.2">
      <c r="A310" s="5" t="str">
        <f t="shared" si="5"/>
        <v>Head&amp;Neck - Larynx12002-20063</v>
      </c>
      <c r="B310" s="3" t="s">
        <v>115</v>
      </c>
      <c r="C310" s="3">
        <v>1</v>
      </c>
      <c r="D310" s="3" t="s">
        <v>123</v>
      </c>
      <c r="E310" s="3">
        <v>3</v>
      </c>
      <c r="F310" s="3">
        <v>443</v>
      </c>
      <c r="G310" s="3">
        <v>1.8084827393181899</v>
      </c>
      <c r="H310" s="3">
        <v>1.38999646278432</v>
      </c>
      <c r="I310" s="3">
        <v>1.26055664189399</v>
      </c>
      <c r="J310" s="3">
        <v>1.51943628367465</v>
      </c>
      <c r="K310" s="3">
        <v>1.5307429388618801</v>
      </c>
      <c r="L310" s="3">
        <v>29.009309741911999</v>
      </c>
      <c r="M310" s="6" t="s">
        <v>100</v>
      </c>
      <c r="N310" s="6" t="s">
        <v>165</v>
      </c>
    </row>
    <row r="311" spans="1:14" x14ac:dyDescent="0.2">
      <c r="A311" s="5" t="str">
        <f t="shared" si="5"/>
        <v>Head&amp;Neck - Larynx12002-20064</v>
      </c>
      <c r="B311" s="3" t="s">
        <v>115</v>
      </c>
      <c r="C311" s="3">
        <v>1</v>
      </c>
      <c r="D311" s="3" t="s">
        <v>123</v>
      </c>
      <c r="E311" s="3">
        <v>4</v>
      </c>
      <c r="F311" s="3">
        <v>650</v>
      </c>
      <c r="G311" s="3">
        <v>2.6547701379528799</v>
      </c>
      <c r="H311" s="3">
        <v>2.3523197818286201</v>
      </c>
      <c r="I311" s="3">
        <v>2.1714792590538599</v>
      </c>
      <c r="J311" s="3">
        <v>2.5331603046033799</v>
      </c>
      <c r="K311" s="3">
        <v>2.5905079562335498</v>
      </c>
      <c r="L311" s="3">
        <v>74.912547055971999</v>
      </c>
      <c r="M311" s="6" t="s">
        <v>100</v>
      </c>
      <c r="N311" s="6" t="s">
        <v>165</v>
      </c>
    </row>
    <row r="312" spans="1:14" x14ac:dyDescent="0.2">
      <c r="A312" s="5" t="str">
        <f t="shared" si="5"/>
        <v>Head&amp;Neck - Larynx12002-20065</v>
      </c>
      <c r="B312" s="3" t="s">
        <v>115</v>
      </c>
      <c r="C312" s="3">
        <v>1</v>
      </c>
      <c r="D312" s="3" t="s">
        <v>123</v>
      </c>
      <c r="E312" s="3">
        <v>5</v>
      </c>
      <c r="F312" s="3">
        <v>790</v>
      </c>
      <c r="G312" s="3">
        <v>3.2191584753006</v>
      </c>
      <c r="H312" s="3">
        <v>3.4817919310956902</v>
      </c>
      <c r="I312" s="3">
        <v>3.2389937996053102</v>
      </c>
      <c r="J312" s="3">
        <v>3.7245900625860702</v>
      </c>
      <c r="K312" s="3">
        <v>3.8343467453398601</v>
      </c>
      <c r="L312" s="3">
        <v>112.42099476074</v>
      </c>
      <c r="M312" s="6" t="s">
        <v>100</v>
      </c>
      <c r="N312" s="6" t="s">
        <v>165</v>
      </c>
    </row>
    <row r="313" spans="1:14" x14ac:dyDescent="0.2">
      <c r="A313" s="5" t="str">
        <f t="shared" si="5"/>
        <v>Head&amp;Neck - Larynx12002-20066</v>
      </c>
      <c r="B313" s="3" t="s">
        <v>115</v>
      </c>
      <c r="C313" s="3">
        <v>1</v>
      </c>
      <c r="D313" s="3" t="s">
        <v>123</v>
      </c>
      <c r="E313" s="3">
        <v>6</v>
      </c>
      <c r="F313" s="3">
        <v>2551</v>
      </c>
      <c r="G313" s="3">
        <v>2.0749456036457601</v>
      </c>
      <c r="H313" s="3">
        <v>1.74355458909857</v>
      </c>
      <c r="I313" s="3">
        <v>1.6758939039354599</v>
      </c>
      <c r="J313" s="3">
        <v>1.8112152742616801</v>
      </c>
      <c r="K313" s="3">
        <v>0</v>
      </c>
      <c r="L313" s="3">
        <v>231.238099646118</v>
      </c>
      <c r="M313" s="6" t="s">
        <v>100</v>
      </c>
      <c r="N313" s="6" t="s">
        <v>165</v>
      </c>
    </row>
    <row r="314" spans="1:14" x14ac:dyDescent="0.2">
      <c r="A314" s="5" t="str">
        <f t="shared" si="5"/>
        <v>Head&amp;Neck - Larynx12007-20111</v>
      </c>
      <c r="B314" s="3" t="s">
        <v>116</v>
      </c>
      <c r="C314" s="3">
        <v>1</v>
      </c>
      <c r="D314" s="3" t="s">
        <v>123</v>
      </c>
      <c r="E314" s="3">
        <v>1</v>
      </c>
      <c r="F314" s="3">
        <v>291</v>
      </c>
      <c r="G314" s="3">
        <v>1.13379236988905</v>
      </c>
      <c r="H314" s="3">
        <v>0.78674931150809901</v>
      </c>
      <c r="I314" s="3">
        <v>0.69635399111529295</v>
      </c>
      <c r="J314" s="3">
        <v>0.87714463190090497</v>
      </c>
      <c r="K314" s="3">
        <v>1</v>
      </c>
      <c r="L314" s="3">
        <v>0</v>
      </c>
      <c r="M314" s="6" t="s">
        <v>100</v>
      </c>
      <c r="N314" s="6" t="s">
        <v>165</v>
      </c>
    </row>
    <row r="315" spans="1:14" x14ac:dyDescent="0.2">
      <c r="A315" s="5" t="str">
        <f t="shared" ref="A315:A378" si="7">D315&amp;C315&amp;B315&amp;E315</f>
        <v>Head&amp;Neck - Larynx12007-20112</v>
      </c>
      <c r="B315" s="3" t="s">
        <v>116</v>
      </c>
      <c r="C315" s="3">
        <v>1</v>
      </c>
      <c r="D315" s="3" t="s">
        <v>123</v>
      </c>
      <c r="E315" s="3">
        <v>2</v>
      </c>
      <c r="F315" s="3">
        <v>349</v>
      </c>
      <c r="G315" s="3">
        <v>1.36972607872503</v>
      </c>
      <c r="H315" s="3">
        <v>0.95229900554565505</v>
      </c>
      <c r="I315" s="3">
        <v>0.85238722729868799</v>
      </c>
      <c r="J315" s="3">
        <v>1.05221078379262</v>
      </c>
      <c r="K315" s="3">
        <v>1.2104224199703699</v>
      </c>
      <c r="L315" s="3">
        <v>7.7948427798199997</v>
      </c>
      <c r="M315" s="6" t="s">
        <v>100</v>
      </c>
      <c r="N315" s="6" t="s">
        <v>165</v>
      </c>
    </row>
    <row r="316" spans="1:14" x14ac:dyDescent="0.2">
      <c r="A316" s="5" t="str">
        <f t="shared" si="7"/>
        <v>Head&amp;Neck - Larynx12007-20113</v>
      </c>
      <c r="B316" s="3" t="s">
        <v>116</v>
      </c>
      <c r="C316" s="3">
        <v>1</v>
      </c>
      <c r="D316" s="3" t="s">
        <v>123</v>
      </c>
      <c r="E316" s="3">
        <v>3</v>
      </c>
      <c r="F316" s="3">
        <v>529</v>
      </c>
      <c r="G316" s="3">
        <v>2.0772953347716498</v>
      </c>
      <c r="H316" s="3">
        <v>1.5545354142172401</v>
      </c>
      <c r="I316" s="3">
        <v>1.4220619615274199</v>
      </c>
      <c r="J316" s="3">
        <v>1.68700886690706</v>
      </c>
      <c r="K316" s="3">
        <v>1.9758967583173299</v>
      </c>
      <c r="L316" s="3">
        <v>47.765663448925999</v>
      </c>
      <c r="M316" s="6" t="s">
        <v>100</v>
      </c>
      <c r="N316" s="6" t="s">
        <v>165</v>
      </c>
    </row>
    <row r="317" spans="1:14" x14ac:dyDescent="0.2">
      <c r="A317" s="5" t="str">
        <f t="shared" si="7"/>
        <v>Head&amp;Neck - Larynx12007-20114</v>
      </c>
      <c r="B317" s="3" t="s">
        <v>116</v>
      </c>
      <c r="C317" s="3">
        <v>1</v>
      </c>
      <c r="D317" s="3" t="s">
        <v>123</v>
      </c>
      <c r="E317" s="3">
        <v>4</v>
      </c>
      <c r="F317" s="3">
        <v>614</v>
      </c>
      <c r="G317" s="3">
        <v>2.4105549643239801</v>
      </c>
      <c r="H317" s="3">
        <v>2.1158503564410398</v>
      </c>
      <c r="I317" s="3">
        <v>1.94848836505418</v>
      </c>
      <c r="J317" s="3">
        <v>2.2832123478279001</v>
      </c>
      <c r="K317" s="3">
        <v>2.6893577477496802</v>
      </c>
      <c r="L317" s="3">
        <v>72.33527436704</v>
      </c>
      <c r="M317" s="6" t="s">
        <v>100</v>
      </c>
      <c r="N317" s="6" t="s">
        <v>165</v>
      </c>
    </row>
    <row r="318" spans="1:14" x14ac:dyDescent="0.2">
      <c r="A318" s="5" t="str">
        <f t="shared" si="7"/>
        <v>Head&amp;Neck - Larynx12007-20115</v>
      </c>
      <c r="B318" s="3" t="s">
        <v>116</v>
      </c>
      <c r="C318" s="3">
        <v>1</v>
      </c>
      <c r="D318" s="3" t="s">
        <v>123</v>
      </c>
      <c r="E318" s="3">
        <v>5</v>
      </c>
      <c r="F318" s="3">
        <v>741</v>
      </c>
      <c r="G318" s="3">
        <v>2.9185349458718099</v>
      </c>
      <c r="H318" s="3">
        <v>3.1290267340648601</v>
      </c>
      <c r="I318" s="3">
        <v>2.9037293023005599</v>
      </c>
      <c r="J318" s="3">
        <v>3.3543241658291598</v>
      </c>
      <c r="K318" s="3">
        <v>3.97715852851133</v>
      </c>
      <c r="L318" s="3">
        <v>107.247863281656</v>
      </c>
      <c r="M318" s="6" t="s">
        <v>100</v>
      </c>
      <c r="N318" s="6" t="s">
        <v>165</v>
      </c>
    </row>
    <row r="319" spans="1:14" x14ac:dyDescent="0.2">
      <c r="A319" s="5" t="str">
        <f t="shared" si="7"/>
        <v>Head&amp;Neck - Larynx12007-20116</v>
      </c>
      <c r="B319" s="3" t="s">
        <v>116</v>
      </c>
      <c r="C319" s="3">
        <v>1</v>
      </c>
      <c r="D319" s="3" t="s">
        <v>123</v>
      </c>
      <c r="E319" s="3">
        <v>6</v>
      </c>
      <c r="F319" s="3">
        <v>2524</v>
      </c>
      <c r="G319" s="3">
        <v>1.98003969367688</v>
      </c>
      <c r="H319" s="3">
        <v>1.59043138592377</v>
      </c>
      <c r="I319" s="3">
        <v>1.5283835936186001</v>
      </c>
      <c r="J319" s="3">
        <v>1.6524791782289401</v>
      </c>
      <c r="K319" s="3">
        <v>0</v>
      </c>
      <c r="L319" s="3">
        <v>235.143643877442</v>
      </c>
      <c r="M319" s="6" t="s">
        <v>100</v>
      </c>
      <c r="N319" s="6" t="s">
        <v>165</v>
      </c>
    </row>
    <row r="320" spans="1:14" x14ac:dyDescent="0.2">
      <c r="A320" s="5" t="str">
        <f t="shared" si="7"/>
        <v>Head&amp;Neck - Larynx22002-20061</v>
      </c>
      <c r="B320" s="3" t="s">
        <v>115</v>
      </c>
      <c r="C320" s="3">
        <v>2</v>
      </c>
      <c r="D320" s="3" t="s">
        <v>123</v>
      </c>
      <c r="E320" s="3">
        <v>1</v>
      </c>
      <c r="F320" s="3">
        <v>65</v>
      </c>
      <c r="G320" s="3">
        <v>0.25707220466111502</v>
      </c>
      <c r="H320" s="3">
        <v>0.164093985906378</v>
      </c>
      <c r="I320" s="3">
        <v>0.124201412086796</v>
      </c>
      <c r="J320" s="3">
        <v>0.20398655972596</v>
      </c>
      <c r="K320" s="3">
        <v>1</v>
      </c>
      <c r="L320" s="3">
        <v>0</v>
      </c>
      <c r="M320" s="6" t="s">
        <v>100</v>
      </c>
      <c r="N320" s="6" t="s">
        <v>165</v>
      </c>
    </row>
    <row r="321" spans="1:14" x14ac:dyDescent="0.2">
      <c r="A321" s="5" t="str">
        <f t="shared" si="7"/>
        <v>Head&amp;Neck - Larynx22002-20062</v>
      </c>
      <c r="B321" s="3" t="s">
        <v>115</v>
      </c>
      <c r="C321" s="3">
        <v>2</v>
      </c>
      <c r="D321" s="3" t="s">
        <v>123</v>
      </c>
      <c r="E321" s="3">
        <v>2</v>
      </c>
      <c r="F321" s="3">
        <v>105</v>
      </c>
      <c r="G321" s="3">
        <v>0.41150942480035602</v>
      </c>
      <c r="H321" s="3">
        <v>0.249219446762762</v>
      </c>
      <c r="I321" s="3">
        <v>0.201549644612671</v>
      </c>
      <c r="J321" s="3">
        <v>0.29688924891285301</v>
      </c>
      <c r="K321" s="3">
        <v>1.5187603944543799</v>
      </c>
      <c r="L321" s="3">
        <v>5.4837156840499999</v>
      </c>
      <c r="M321" s="6" t="s">
        <v>100</v>
      </c>
      <c r="N321" s="6" t="s">
        <v>165</v>
      </c>
    </row>
    <row r="322" spans="1:14" x14ac:dyDescent="0.2">
      <c r="A322" s="5" t="str">
        <f t="shared" si="7"/>
        <v>Head&amp;Neck - Larynx22002-20063</v>
      </c>
      <c r="B322" s="3" t="s">
        <v>115</v>
      </c>
      <c r="C322" s="3">
        <v>2</v>
      </c>
      <c r="D322" s="3" t="s">
        <v>123</v>
      </c>
      <c r="E322" s="3">
        <v>3</v>
      </c>
      <c r="F322" s="3">
        <v>126</v>
      </c>
      <c r="G322" s="3">
        <v>0.491564710553824</v>
      </c>
      <c r="H322" s="3">
        <v>0.29147099297488199</v>
      </c>
      <c r="I322" s="3">
        <v>0.24057704525979101</v>
      </c>
      <c r="J322" s="3">
        <v>0.34236494068997297</v>
      </c>
      <c r="K322" s="3">
        <v>1.77624421373479</v>
      </c>
      <c r="L322" s="3">
        <v>9.0814165136940002</v>
      </c>
      <c r="M322" s="6" t="s">
        <v>100</v>
      </c>
      <c r="N322" s="6" t="s">
        <v>165</v>
      </c>
    </row>
    <row r="323" spans="1:14" x14ac:dyDescent="0.2">
      <c r="A323" s="5" t="str">
        <f t="shared" si="7"/>
        <v>Head&amp;Neck - Larynx22002-20064</v>
      </c>
      <c r="B323" s="3" t="s">
        <v>115</v>
      </c>
      <c r="C323" s="3">
        <v>2</v>
      </c>
      <c r="D323" s="3" t="s">
        <v>123</v>
      </c>
      <c r="E323" s="3">
        <v>4</v>
      </c>
      <c r="F323" s="3">
        <v>149</v>
      </c>
      <c r="G323" s="3">
        <v>0.57920704999936801</v>
      </c>
      <c r="H323" s="3">
        <v>0.37761031396314798</v>
      </c>
      <c r="I323" s="3">
        <v>0.31697763111084598</v>
      </c>
      <c r="J323" s="3">
        <v>0.43824299681544998</v>
      </c>
      <c r="K323" s="3">
        <v>2.30118314134066</v>
      </c>
      <c r="L323" s="3">
        <v>14.950690013878001</v>
      </c>
      <c r="M323" s="6" t="s">
        <v>100</v>
      </c>
      <c r="N323" s="6" t="s">
        <v>165</v>
      </c>
    </row>
    <row r="324" spans="1:14" x14ac:dyDescent="0.2">
      <c r="A324" s="5" t="str">
        <f t="shared" si="7"/>
        <v>Head&amp;Neck - Larynx22002-20065</v>
      </c>
      <c r="B324" s="3" t="s">
        <v>115</v>
      </c>
      <c r="C324" s="3">
        <v>2</v>
      </c>
      <c r="D324" s="3" t="s">
        <v>123</v>
      </c>
      <c r="E324" s="3">
        <v>5</v>
      </c>
      <c r="F324" s="3">
        <v>228</v>
      </c>
      <c r="G324" s="3">
        <v>0.88538885870929596</v>
      </c>
      <c r="H324" s="3">
        <v>0.77533545227519995</v>
      </c>
      <c r="I324" s="3">
        <v>0.67469367665161994</v>
      </c>
      <c r="J324" s="3">
        <v>0.87597722789877996</v>
      </c>
      <c r="K324" s="3">
        <v>4.7249474012872099</v>
      </c>
      <c r="L324" s="3">
        <v>32.399486655925998</v>
      </c>
      <c r="M324" s="6" t="s">
        <v>100</v>
      </c>
      <c r="N324" s="6" t="s">
        <v>165</v>
      </c>
    </row>
    <row r="325" spans="1:14" x14ac:dyDescent="0.2">
      <c r="A325" s="5" t="str">
        <f t="shared" si="7"/>
        <v>Head&amp;Neck - Larynx22002-20066</v>
      </c>
      <c r="B325" s="3" t="s">
        <v>115</v>
      </c>
      <c r="C325" s="3">
        <v>2</v>
      </c>
      <c r="D325" s="3" t="s">
        <v>123</v>
      </c>
      <c r="E325" s="3">
        <v>6</v>
      </c>
      <c r="F325" s="3">
        <v>673</v>
      </c>
      <c r="G325" s="3">
        <v>0.52615449084194099</v>
      </c>
      <c r="H325" s="3">
        <v>0.35239315112347502</v>
      </c>
      <c r="I325" s="3">
        <v>0.32576898598217102</v>
      </c>
      <c r="J325" s="3">
        <v>0.37901731626477903</v>
      </c>
      <c r="K325" s="3">
        <v>0</v>
      </c>
      <c r="L325" s="3">
        <v>61.915308867547999</v>
      </c>
      <c r="M325" s="6" t="s">
        <v>100</v>
      </c>
      <c r="N325" s="6" t="s">
        <v>165</v>
      </c>
    </row>
    <row r="326" spans="1:14" x14ac:dyDescent="0.2">
      <c r="A326" s="5" t="str">
        <f t="shared" si="7"/>
        <v>Head&amp;Neck - Larynx22007-20111</v>
      </c>
      <c r="B326" s="3" t="s">
        <v>116</v>
      </c>
      <c r="C326" s="3">
        <v>2</v>
      </c>
      <c r="D326" s="3" t="s">
        <v>123</v>
      </c>
      <c r="E326" s="3">
        <v>1</v>
      </c>
      <c r="F326" s="3">
        <v>86</v>
      </c>
      <c r="G326" s="3">
        <v>0.33044709568894898</v>
      </c>
      <c r="H326" s="3">
        <v>0.196266591999461</v>
      </c>
      <c r="I326" s="3">
        <v>0.15478520903058099</v>
      </c>
      <c r="J326" s="3">
        <v>0.23774797496834099</v>
      </c>
      <c r="K326" s="3">
        <v>1</v>
      </c>
      <c r="L326" s="3">
        <v>0</v>
      </c>
      <c r="M326" s="6" t="s">
        <v>100</v>
      </c>
      <c r="N326" s="6" t="s">
        <v>165</v>
      </c>
    </row>
    <row r="327" spans="1:14" x14ac:dyDescent="0.2">
      <c r="A327" s="5" t="str">
        <f t="shared" si="7"/>
        <v>Head&amp;Neck - Larynx22007-20112</v>
      </c>
      <c r="B327" s="3" t="s">
        <v>116</v>
      </c>
      <c r="C327" s="3">
        <v>2</v>
      </c>
      <c r="D327" s="3" t="s">
        <v>123</v>
      </c>
      <c r="E327" s="3">
        <v>2</v>
      </c>
      <c r="F327" s="3">
        <v>89</v>
      </c>
      <c r="G327" s="3">
        <v>0.33880190054923198</v>
      </c>
      <c r="H327" s="3">
        <v>0.186177757075255</v>
      </c>
      <c r="I327" s="3">
        <v>0.14749754362565001</v>
      </c>
      <c r="J327" s="3">
        <v>0.22485797052486001</v>
      </c>
      <c r="K327" s="3">
        <v>0.94859626989276702</v>
      </c>
      <c r="L327" s="3">
        <v>-2.2080384999840001</v>
      </c>
      <c r="M327" s="6" t="s">
        <v>100</v>
      </c>
      <c r="N327" s="6" t="s">
        <v>165</v>
      </c>
    </row>
    <row r="328" spans="1:14" x14ac:dyDescent="0.2">
      <c r="A328" s="5" t="str">
        <f t="shared" si="7"/>
        <v>Head&amp;Neck - Larynx22007-20113</v>
      </c>
      <c r="B328" s="3" t="s">
        <v>116</v>
      </c>
      <c r="C328" s="3">
        <v>2</v>
      </c>
      <c r="D328" s="3" t="s">
        <v>123</v>
      </c>
      <c r="E328" s="3">
        <v>3</v>
      </c>
      <c r="F328" s="3">
        <v>103</v>
      </c>
      <c r="G328" s="3">
        <v>0.391045186714016</v>
      </c>
      <c r="H328" s="3">
        <v>0.238010520721185</v>
      </c>
      <c r="I328" s="3">
        <v>0.192044848743953</v>
      </c>
      <c r="J328" s="3">
        <v>0.28397619269841701</v>
      </c>
      <c r="K328" s="3">
        <v>1.2126899351359799</v>
      </c>
      <c r="L328" s="3">
        <v>2.19377527845</v>
      </c>
      <c r="M328" s="6" t="s">
        <v>100</v>
      </c>
      <c r="N328" s="6" t="s">
        <v>165</v>
      </c>
    </row>
    <row r="329" spans="1:14" x14ac:dyDescent="0.2">
      <c r="A329" s="5" t="str">
        <f t="shared" si="7"/>
        <v>Head&amp;Neck - Larynx22007-20114</v>
      </c>
      <c r="B329" s="3" t="s">
        <v>116</v>
      </c>
      <c r="C329" s="3">
        <v>2</v>
      </c>
      <c r="D329" s="3" t="s">
        <v>123</v>
      </c>
      <c r="E329" s="3">
        <v>4</v>
      </c>
      <c r="F329" s="3">
        <v>154</v>
      </c>
      <c r="G329" s="3">
        <v>0.58387290709524198</v>
      </c>
      <c r="H329" s="3">
        <v>0.41103500156545097</v>
      </c>
      <c r="I329" s="3">
        <v>0.34611559868264002</v>
      </c>
      <c r="J329" s="3">
        <v>0.47595440444826198</v>
      </c>
      <c r="K329" s="3">
        <v>2.09426880743198</v>
      </c>
      <c r="L329" s="3">
        <v>13.28656907481</v>
      </c>
      <c r="M329" s="6" t="s">
        <v>100</v>
      </c>
      <c r="N329" s="6" t="s">
        <v>165</v>
      </c>
    </row>
    <row r="330" spans="1:14" x14ac:dyDescent="0.2">
      <c r="A330" s="5" t="str">
        <f t="shared" si="7"/>
        <v>Head&amp;Neck - Larynx22007-20115</v>
      </c>
      <c r="B330" s="3" t="s">
        <v>116</v>
      </c>
      <c r="C330" s="3">
        <v>2</v>
      </c>
      <c r="D330" s="3" t="s">
        <v>123</v>
      </c>
      <c r="E330" s="3">
        <v>5</v>
      </c>
      <c r="F330" s="3">
        <v>173</v>
      </c>
      <c r="G330" s="3">
        <v>0.65612786255691402</v>
      </c>
      <c r="H330" s="3">
        <v>0.58679085530715902</v>
      </c>
      <c r="I330" s="3">
        <v>0.49934960540727003</v>
      </c>
      <c r="J330" s="3">
        <v>0.67423210520704802</v>
      </c>
      <c r="K330" s="3">
        <v>2.9897643268232299</v>
      </c>
      <c r="L330" s="3">
        <v>18.577233782741999</v>
      </c>
      <c r="M330" s="6" t="s">
        <v>100</v>
      </c>
      <c r="N330" s="6" t="s">
        <v>165</v>
      </c>
    </row>
    <row r="331" spans="1:14" x14ac:dyDescent="0.2">
      <c r="A331" s="5" t="str">
        <f t="shared" si="7"/>
        <v>Head&amp;Neck - Larynx22007-20116</v>
      </c>
      <c r="B331" s="3" t="s">
        <v>116</v>
      </c>
      <c r="C331" s="3">
        <v>2</v>
      </c>
      <c r="D331" s="3" t="s">
        <v>123</v>
      </c>
      <c r="E331" s="3">
        <v>6</v>
      </c>
      <c r="F331" s="3">
        <v>605</v>
      </c>
      <c r="G331" s="3">
        <v>0.46050865761604498</v>
      </c>
      <c r="H331" s="3">
        <v>0.30465098086588599</v>
      </c>
      <c r="I331" s="3">
        <v>0.28037476644495701</v>
      </c>
      <c r="J331" s="3">
        <v>0.32892719528681502</v>
      </c>
      <c r="K331" s="3">
        <v>0</v>
      </c>
      <c r="L331" s="3">
        <v>31.849539636018001</v>
      </c>
      <c r="M331" s="6" t="s">
        <v>100</v>
      </c>
      <c r="N331" s="6" t="s">
        <v>165</v>
      </c>
    </row>
    <row r="332" spans="1:14" x14ac:dyDescent="0.2">
      <c r="A332" s="5" t="str">
        <f t="shared" si="7"/>
        <v>Head&amp;Neck - Larynx32002-20061</v>
      </c>
      <c r="B332" s="3" t="s">
        <v>115</v>
      </c>
      <c r="C332" s="3">
        <v>3</v>
      </c>
      <c r="D332" s="3" t="s">
        <v>123</v>
      </c>
      <c r="E332" s="3">
        <v>1</v>
      </c>
      <c r="F332" s="3">
        <v>351</v>
      </c>
      <c r="G332" s="3">
        <v>0.70032348161090197</v>
      </c>
      <c r="H332" s="3">
        <v>0.49448755021486701</v>
      </c>
      <c r="I332" s="3">
        <v>0.44275571626446902</v>
      </c>
      <c r="J332" s="3">
        <v>0.54621938416526505</v>
      </c>
      <c r="K332" s="3">
        <v>1</v>
      </c>
      <c r="L332" s="3">
        <v>0</v>
      </c>
      <c r="M332" s="6" t="s">
        <v>100</v>
      </c>
      <c r="N332" s="6" t="s">
        <v>165</v>
      </c>
    </row>
    <row r="333" spans="1:14" x14ac:dyDescent="0.2">
      <c r="A333" s="5" t="str">
        <f t="shared" si="7"/>
        <v>Head&amp;Neck - Larynx32002-20062</v>
      </c>
      <c r="B333" s="3" t="s">
        <v>115</v>
      </c>
      <c r="C333" s="3">
        <v>3</v>
      </c>
      <c r="D333" s="3" t="s">
        <v>123</v>
      </c>
      <c r="E333" s="3">
        <v>2</v>
      </c>
      <c r="F333" s="3">
        <v>487</v>
      </c>
      <c r="G333" s="3">
        <v>0.97199081722153802</v>
      </c>
      <c r="H333" s="3">
        <v>0.64448338735789101</v>
      </c>
      <c r="I333" s="3">
        <v>0.58724290064157003</v>
      </c>
      <c r="J333" s="3">
        <v>0.701723874074212</v>
      </c>
      <c r="K333" s="3">
        <v>1.30333592236619</v>
      </c>
      <c r="L333" s="3">
        <v>19.572291637431999</v>
      </c>
      <c r="M333" s="6" t="s">
        <v>100</v>
      </c>
      <c r="N333" s="6" t="s">
        <v>165</v>
      </c>
    </row>
    <row r="334" spans="1:14" x14ac:dyDescent="0.2">
      <c r="A334" s="5" t="str">
        <f t="shared" si="7"/>
        <v>Head&amp;Neck - Larynx32002-20063</v>
      </c>
      <c r="B334" s="3" t="s">
        <v>115</v>
      </c>
      <c r="C334" s="3">
        <v>3</v>
      </c>
      <c r="D334" s="3" t="s">
        <v>123</v>
      </c>
      <c r="E334" s="3">
        <v>3</v>
      </c>
      <c r="F334" s="3">
        <v>569</v>
      </c>
      <c r="G334" s="3">
        <v>1.1350917587031899</v>
      </c>
      <c r="H334" s="3">
        <v>0.77648901130079495</v>
      </c>
      <c r="I334" s="3">
        <v>0.71268687034482603</v>
      </c>
      <c r="J334" s="3">
        <v>0.84029115225676398</v>
      </c>
      <c r="K334" s="3">
        <v>1.5702903156275401</v>
      </c>
      <c r="L334" s="3">
        <v>36.394669169319997</v>
      </c>
      <c r="M334" s="6" t="s">
        <v>100</v>
      </c>
      <c r="N334" s="6" t="s">
        <v>165</v>
      </c>
    </row>
    <row r="335" spans="1:14" x14ac:dyDescent="0.2">
      <c r="A335" s="5" t="str">
        <f t="shared" si="7"/>
        <v>Head&amp;Neck - Larynx32002-20064</v>
      </c>
      <c r="B335" s="3" t="s">
        <v>115</v>
      </c>
      <c r="C335" s="3">
        <v>3</v>
      </c>
      <c r="D335" s="3" t="s">
        <v>123</v>
      </c>
      <c r="E335" s="3">
        <v>4</v>
      </c>
      <c r="F335" s="3">
        <v>799</v>
      </c>
      <c r="G335" s="3">
        <v>1.59134645317157</v>
      </c>
      <c r="H335" s="3">
        <v>1.2568350038553699</v>
      </c>
      <c r="I335" s="3">
        <v>1.1696862965836901</v>
      </c>
      <c r="J335" s="3">
        <v>1.3439837111270501</v>
      </c>
      <c r="K335" s="3">
        <v>2.54169190570975</v>
      </c>
      <c r="L335" s="3">
        <v>86.583146083062005</v>
      </c>
      <c r="M335" s="6" t="s">
        <v>100</v>
      </c>
      <c r="N335" s="6" t="s">
        <v>165</v>
      </c>
    </row>
    <row r="336" spans="1:14" x14ac:dyDescent="0.2">
      <c r="A336" s="5" t="str">
        <f t="shared" si="7"/>
        <v>Head&amp;Neck - Larynx32002-20065</v>
      </c>
      <c r="B336" s="3" t="s">
        <v>115</v>
      </c>
      <c r="C336" s="3">
        <v>3</v>
      </c>
      <c r="D336" s="3" t="s">
        <v>123</v>
      </c>
      <c r="E336" s="3">
        <v>5</v>
      </c>
      <c r="F336" s="3">
        <v>1018</v>
      </c>
      <c r="G336" s="3">
        <v>2.0241799227916499</v>
      </c>
      <c r="H336" s="3">
        <v>2.0069560595340499</v>
      </c>
      <c r="I336" s="3">
        <v>1.88366827555843</v>
      </c>
      <c r="J336" s="3">
        <v>2.1302438435096702</v>
      </c>
      <c r="K336" s="3">
        <v>4.0586584205446101</v>
      </c>
      <c r="L336" s="3">
        <v>143.42993172523799</v>
      </c>
      <c r="M336" s="6" t="s">
        <v>100</v>
      </c>
      <c r="N336" s="6" t="s">
        <v>165</v>
      </c>
    </row>
    <row r="337" spans="1:14" x14ac:dyDescent="0.2">
      <c r="A337" s="5" t="str">
        <f t="shared" si="7"/>
        <v>Head&amp;Neck - Larynx32002-20066</v>
      </c>
      <c r="B337" s="3" t="s">
        <v>115</v>
      </c>
      <c r="C337" s="3">
        <v>3</v>
      </c>
      <c r="D337" s="3" t="s">
        <v>123</v>
      </c>
      <c r="E337" s="3">
        <v>6</v>
      </c>
      <c r="F337" s="3">
        <v>3224</v>
      </c>
      <c r="G337" s="3">
        <v>1.2852190378794499</v>
      </c>
      <c r="H337" s="3">
        <v>0.97667765672060103</v>
      </c>
      <c r="I337" s="3">
        <v>0.94296369360485299</v>
      </c>
      <c r="J337" s="3">
        <v>1.0103916198363501</v>
      </c>
      <c r="K337" s="3">
        <v>0</v>
      </c>
      <c r="L337" s="3">
        <v>285.98003861505197</v>
      </c>
      <c r="M337" s="6" t="s">
        <v>100</v>
      </c>
      <c r="N337" s="6" t="s">
        <v>165</v>
      </c>
    </row>
    <row r="338" spans="1:14" x14ac:dyDescent="0.2">
      <c r="A338" s="5" t="str">
        <f t="shared" si="7"/>
        <v>Head&amp;Neck - Larynx32007-20111</v>
      </c>
      <c r="B338" s="3" t="s">
        <v>116</v>
      </c>
      <c r="C338" s="3">
        <v>3</v>
      </c>
      <c r="D338" s="3" t="s">
        <v>123</v>
      </c>
      <c r="E338" s="3">
        <v>1</v>
      </c>
      <c r="F338" s="3">
        <v>377</v>
      </c>
      <c r="G338" s="3">
        <v>0.72932798655312703</v>
      </c>
      <c r="H338" s="3">
        <v>0.45878941505769</v>
      </c>
      <c r="I338" s="3">
        <v>0.412476855290351</v>
      </c>
      <c r="J338" s="3">
        <v>0.50510197482502905</v>
      </c>
      <c r="K338" s="3">
        <v>1</v>
      </c>
      <c r="L338" s="3">
        <v>0</v>
      </c>
      <c r="M338" s="6" t="s">
        <v>100</v>
      </c>
      <c r="N338" s="6" t="s">
        <v>165</v>
      </c>
    </row>
    <row r="339" spans="1:14" x14ac:dyDescent="0.2">
      <c r="A339" s="5" t="str">
        <f t="shared" si="7"/>
        <v>Head&amp;Neck - Larynx32007-20112</v>
      </c>
      <c r="B339" s="3" t="s">
        <v>116</v>
      </c>
      <c r="C339" s="3">
        <v>3</v>
      </c>
      <c r="D339" s="3" t="s">
        <v>123</v>
      </c>
      <c r="E339" s="3">
        <v>2</v>
      </c>
      <c r="F339" s="3">
        <v>438</v>
      </c>
      <c r="G339" s="3">
        <v>0.84639995470407503</v>
      </c>
      <c r="H339" s="3">
        <v>0.53292038010246101</v>
      </c>
      <c r="I339" s="3">
        <v>0.48301109546189003</v>
      </c>
      <c r="J339" s="3">
        <v>0.58282966474303199</v>
      </c>
      <c r="K339" s="3">
        <v>1.1615795016444499</v>
      </c>
      <c r="L339" s="3">
        <v>5.332380338828</v>
      </c>
      <c r="M339" s="6" t="s">
        <v>100</v>
      </c>
      <c r="N339" s="6" t="s">
        <v>165</v>
      </c>
    </row>
    <row r="340" spans="1:14" x14ac:dyDescent="0.2">
      <c r="A340" s="5" t="str">
        <f t="shared" si="7"/>
        <v>Head&amp;Neck - Larynx32007-20113</v>
      </c>
      <c r="B340" s="3" t="s">
        <v>116</v>
      </c>
      <c r="C340" s="3">
        <v>3</v>
      </c>
      <c r="D340" s="3" t="s">
        <v>123</v>
      </c>
      <c r="E340" s="3">
        <v>3</v>
      </c>
      <c r="F340" s="3">
        <v>632</v>
      </c>
      <c r="G340" s="3">
        <v>1.2199483247648399</v>
      </c>
      <c r="H340" s="3">
        <v>0.83507732134062695</v>
      </c>
      <c r="I340" s="3">
        <v>0.76997084044806297</v>
      </c>
      <c r="J340" s="3">
        <v>0.90018380223319105</v>
      </c>
      <c r="K340" s="3">
        <v>1.82017564907338</v>
      </c>
      <c r="L340" s="3">
        <v>47.418820803792002</v>
      </c>
      <c r="M340" s="6" t="s">
        <v>100</v>
      </c>
      <c r="N340" s="6" t="s">
        <v>165</v>
      </c>
    </row>
    <row r="341" spans="1:14" x14ac:dyDescent="0.2">
      <c r="A341" s="5" t="str">
        <f t="shared" si="7"/>
        <v>Head&amp;Neck - Larynx32007-20114</v>
      </c>
      <c r="B341" s="3" t="s">
        <v>116</v>
      </c>
      <c r="C341" s="3">
        <v>3</v>
      </c>
      <c r="D341" s="3" t="s">
        <v>123</v>
      </c>
      <c r="E341" s="3">
        <v>4</v>
      </c>
      <c r="F341" s="3">
        <v>768</v>
      </c>
      <c r="G341" s="3">
        <v>1.4812838626698599</v>
      </c>
      <c r="H341" s="3">
        <v>1.1835408902703699</v>
      </c>
      <c r="I341" s="3">
        <v>1.09983447795004</v>
      </c>
      <c r="J341" s="3">
        <v>1.2672473025907001</v>
      </c>
      <c r="K341" s="3">
        <v>2.5797040023723099</v>
      </c>
      <c r="L341" s="3">
        <v>83.287154964254</v>
      </c>
      <c r="M341" s="6" t="s">
        <v>100</v>
      </c>
      <c r="N341" s="6" t="s">
        <v>165</v>
      </c>
    </row>
    <row r="342" spans="1:14" x14ac:dyDescent="0.2">
      <c r="A342" s="5" t="str">
        <f t="shared" si="7"/>
        <v>Head&amp;Neck - Larynx32007-20115</v>
      </c>
      <c r="B342" s="3" t="s">
        <v>116</v>
      </c>
      <c r="C342" s="3">
        <v>3</v>
      </c>
      <c r="D342" s="3" t="s">
        <v>123</v>
      </c>
      <c r="E342" s="3">
        <v>5</v>
      </c>
      <c r="F342" s="3">
        <v>914</v>
      </c>
      <c r="G342" s="3">
        <v>1.76596984987112</v>
      </c>
      <c r="H342" s="3">
        <v>1.7522805352119299</v>
      </c>
      <c r="I342" s="3">
        <v>1.6386783696635501</v>
      </c>
      <c r="J342" s="3">
        <v>1.86588270076031</v>
      </c>
      <c r="K342" s="3">
        <v>3.8193569374123202</v>
      </c>
      <c r="L342" s="3">
        <v>125.831430954808</v>
      </c>
      <c r="M342" s="6" t="s">
        <v>100</v>
      </c>
      <c r="N342" s="6" t="s">
        <v>165</v>
      </c>
    </row>
    <row r="343" spans="1:14" x14ac:dyDescent="0.2">
      <c r="A343" s="5" t="str">
        <f t="shared" si="7"/>
        <v>Head&amp;Neck - Larynx32007-20116</v>
      </c>
      <c r="B343" s="3" t="s">
        <v>116</v>
      </c>
      <c r="C343" s="3">
        <v>3</v>
      </c>
      <c r="D343" s="3" t="s">
        <v>123</v>
      </c>
      <c r="E343" s="3">
        <v>6</v>
      </c>
      <c r="F343" s="3">
        <v>3129</v>
      </c>
      <c r="G343" s="3">
        <v>1.20881445713348</v>
      </c>
      <c r="H343" s="3">
        <v>0.89034639956509198</v>
      </c>
      <c r="I343" s="3">
        <v>0.85914943809153099</v>
      </c>
      <c r="J343" s="3">
        <v>0.92154336103865298</v>
      </c>
      <c r="K343" s="3">
        <v>0</v>
      </c>
      <c r="L343" s="3">
        <v>261.86978706168202</v>
      </c>
      <c r="M343" s="6" t="s">
        <v>100</v>
      </c>
      <c r="N343" s="6" t="s">
        <v>165</v>
      </c>
    </row>
    <row r="344" spans="1:14" x14ac:dyDescent="0.2">
      <c r="A344" s="5" t="str">
        <f t="shared" si="7"/>
        <v>Head&amp;Neck - Oral Cavity12002-20061</v>
      </c>
      <c r="B344" s="3" t="s">
        <v>115</v>
      </c>
      <c r="C344" s="3">
        <v>1</v>
      </c>
      <c r="D344" s="3" t="s">
        <v>121</v>
      </c>
      <c r="E344" s="3">
        <v>1</v>
      </c>
      <c r="F344" s="3">
        <v>265</v>
      </c>
      <c r="G344" s="3">
        <v>1.0670437263647301</v>
      </c>
      <c r="H344" s="3">
        <v>0.87035527517229505</v>
      </c>
      <c r="I344" s="3">
        <v>0.76556289606428796</v>
      </c>
      <c r="J344" s="3">
        <v>0.97514765428030004</v>
      </c>
      <c r="K344" s="3">
        <v>1</v>
      </c>
      <c r="L344" s="3">
        <v>0</v>
      </c>
      <c r="M344" s="6" t="s">
        <v>100</v>
      </c>
      <c r="N344" s="6" t="s">
        <v>165</v>
      </c>
    </row>
    <row r="345" spans="1:14" x14ac:dyDescent="0.2">
      <c r="A345" s="5" t="str">
        <f t="shared" si="7"/>
        <v>Head&amp;Neck - Oral Cavity12002-20062</v>
      </c>
      <c r="B345" s="3" t="s">
        <v>115</v>
      </c>
      <c r="C345" s="3">
        <v>1</v>
      </c>
      <c r="D345" s="3" t="s">
        <v>121</v>
      </c>
      <c r="E345" s="3">
        <v>2</v>
      </c>
      <c r="F345" s="3">
        <v>315</v>
      </c>
      <c r="G345" s="3">
        <v>1.2811369663530701</v>
      </c>
      <c r="H345" s="3">
        <v>1.0215127828028101</v>
      </c>
      <c r="I345" s="3">
        <v>0.90870356184915002</v>
      </c>
      <c r="J345" s="3">
        <v>1.1343220037564701</v>
      </c>
      <c r="K345" s="3">
        <v>1.17367334000542</v>
      </c>
      <c r="L345" s="3">
        <v>7.6494365698040001</v>
      </c>
      <c r="M345" s="6" t="s">
        <v>100</v>
      </c>
      <c r="N345" s="6" t="s">
        <v>165</v>
      </c>
    </row>
    <row r="346" spans="1:14" x14ac:dyDescent="0.2">
      <c r="A346" s="5" t="str">
        <f t="shared" si="7"/>
        <v>Head&amp;Neck - Oral Cavity12002-20063</v>
      </c>
      <c r="B346" s="3" t="s">
        <v>115</v>
      </c>
      <c r="C346" s="3">
        <v>1</v>
      </c>
      <c r="D346" s="3" t="s">
        <v>121</v>
      </c>
      <c r="E346" s="3">
        <v>3</v>
      </c>
      <c r="F346" s="3">
        <v>400</v>
      </c>
      <c r="G346" s="3">
        <v>1.63294152534374</v>
      </c>
      <c r="H346" s="3">
        <v>1.35484074282887</v>
      </c>
      <c r="I346" s="3">
        <v>1.22206635003164</v>
      </c>
      <c r="J346" s="3">
        <v>1.4876151356261</v>
      </c>
      <c r="K346" s="3">
        <v>1.5566525319912301</v>
      </c>
      <c r="L346" s="3">
        <v>26.869471406186001</v>
      </c>
      <c r="M346" s="6" t="s">
        <v>100</v>
      </c>
      <c r="N346" s="6" t="s">
        <v>165</v>
      </c>
    </row>
    <row r="347" spans="1:14" x14ac:dyDescent="0.2">
      <c r="A347" s="5" t="str">
        <f t="shared" si="7"/>
        <v>Head&amp;Neck - Oral Cavity12002-20064</v>
      </c>
      <c r="B347" s="3" t="s">
        <v>115</v>
      </c>
      <c r="C347" s="3">
        <v>1</v>
      </c>
      <c r="D347" s="3" t="s">
        <v>121</v>
      </c>
      <c r="E347" s="3">
        <v>4</v>
      </c>
      <c r="F347" s="3">
        <v>455</v>
      </c>
      <c r="G347" s="3">
        <v>1.8583390965670199</v>
      </c>
      <c r="H347" s="3">
        <v>1.7392651131733701</v>
      </c>
      <c r="I347" s="3">
        <v>1.5794506211047199</v>
      </c>
      <c r="J347" s="3">
        <v>1.89907960524202</v>
      </c>
      <c r="K347" s="3">
        <v>1.9983392561492399</v>
      </c>
      <c r="L347" s="3">
        <v>43.032988115203999</v>
      </c>
      <c r="M347" s="6" t="s">
        <v>100</v>
      </c>
      <c r="N347" s="6" t="s">
        <v>165</v>
      </c>
    </row>
    <row r="348" spans="1:14" x14ac:dyDescent="0.2">
      <c r="A348" s="5" t="str">
        <f t="shared" si="7"/>
        <v>Head&amp;Neck - Oral Cavity12002-20065</v>
      </c>
      <c r="B348" s="3" t="s">
        <v>115</v>
      </c>
      <c r="C348" s="3">
        <v>1</v>
      </c>
      <c r="D348" s="3" t="s">
        <v>121</v>
      </c>
      <c r="E348" s="3">
        <v>5</v>
      </c>
      <c r="F348" s="3">
        <v>572</v>
      </c>
      <c r="G348" s="3">
        <v>2.33083373148347</v>
      </c>
      <c r="H348" s="3">
        <v>2.6124688077850502</v>
      </c>
      <c r="I348" s="3">
        <v>2.3983725034285599</v>
      </c>
      <c r="J348" s="3">
        <v>2.82656511214154</v>
      </c>
      <c r="K348" s="3">
        <v>3.0016119650310502</v>
      </c>
      <c r="L348" s="3">
        <v>72.988506894229999</v>
      </c>
      <c r="M348" s="6" t="s">
        <v>100</v>
      </c>
      <c r="N348" s="6" t="s">
        <v>165</v>
      </c>
    </row>
    <row r="349" spans="1:14" x14ac:dyDescent="0.2">
      <c r="A349" s="5" t="str">
        <f t="shared" si="7"/>
        <v>Head&amp;Neck - Oral Cavity12002-20066</v>
      </c>
      <c r="B349" s="3" t="s">
        <v>115</v>
      </c>
      <c r="C349" s="3">
        <v>1</v>
      </c>
      <c r="D349" s="3" t="s">
        <v>121</v>
      </c>
      <c r="E349" s="3">
        <v>6</v>
      </c>
      <c r="F349" s="3">
        <v>2007</v>
      </c>
      <c r="G349" s="3">
        <v>1.6324640637071901</v>
      </c>
      <c r="H349" s="3">
        <v>1.44889078725456</v>
      </c>
      <c r="I349" s="3">
        <v>1.3855011836364799</v>
      </c>
      <c r="J349" s="3">
        <v>1.5122803908726401</v>
      </c>
      <c r="K349" s="3">
        <v>0</v>
      </c>
      <c r="L349" s="3">
        <v>150.54040298542401</v>
      </c>
      <c r="M349" s="6" t="s">
        <v>100</v>
      </c>
      <c r="N349" s="6" t="s">
        <v>165</v>
      </c>
    </row>
    <row r="350" spans="1:14" x14ac:dyDescent="0.2">
      <c r="A350" s="5" t="str">
        <f t="shared" si="7"/>
        <v>Head&amp;Neck - Oral Cavity12007-20111</v>
      </c>
      <c r="B350" s="3" t="s">
        <v>116</v>
      </c>
      <c r="C350" s="3">
        <v>1</v>
      </c>
      <c r="D350" s="3" t="s">
        <v>121</v>
      </c>
      <c r="E350" s="3">
        <v>1</v>
      </c>
      <c r="F350" s="3">
        <v>289</v>
      </c>
      <c r="G350" s="3">
        <v>1.1259999824671301</v>
      </c>
      <c r="H350" s="3">
        <v>0.84100129432739001</v>
      </c>
      <c r="I350" s="3">
        <v>0.74403879215787905</v>
      </c>
      <c r="J350" s="3">
        <v>0.93796379649690098</v>
      </c>
      <c r="K350" s="3">
        <v>1</v>
      </c>
      <c r="L350" s="3">
        <v>0</v>
      </c>
      <c r="M350" s="6" t="s">
        <v>100</v>
      </c>
      <c r="N350" s="6" t="s">
        <v>165</v>
      </c>
    </row>
    <row r="351" spans="1:14" x14ac:dyDescent="0.2">
      <c r="A351" s="5" t="str">
        <f t="shared" si="7"/>
        <v>Head&amp;Neck - Oral Cavity12007-20112</v>
      </c>
      <c r="B351" s="3" t="s">
        <v>116</v>
      </c>
      <c r="C351" s="3">
        <v>1</v>
      </c>
      <c r="D351" s="3" t="s">
        <v>121</v>
      </c>
      <c r="E351" s="3">
        <v>2</v>
      </c>
      <c r="F351" s="3">
        <v>348</v>
      </c>
      <c r="G351" s="3">
        <v>1.3658013621670699</v>
      </c>
      <c r="H351" s="3">
        <v>1.0048538586079301</v>
      </c>
      <c r="I351" s="3">
        <v>0.89927684969354904</v>
      </c>
      <c r="J351" s="3">
        <v>1.11043086752231</v>
      </c>
      <c r="K351" s="3">
        <v>1.1948303354415</v>
      </c>
      <c r="L351" s="3">
        <v>9.6660157220479999</v>
      </c>
      <c r="M351" s="6" t="s">
        <v>100</v>
      </c>
      <c r="N351" s="6" t="s">
        <v>165</v>
      </c>
    </row>
    <row r="352" spans="1:14" x14ac:dyDescent="0.2">
      <c r="A352" s="5" t="str">
        <f t="shared" si="7"/>
        <v>Head&amp;Neck - Oral Cavity12007-20113</v>
      </c>
      <c r="B352" s="3" t="s">
        <v>116</v>
      </c>
      <c r="C352" s="3">
        <v>1</v>
      </c>
      <c r="D352" s="3" t="s">
        <v>121</v>
      </c>
      <c r="E352" s="3">
        <v>3</v>
      </c>
      <c r="F352" s="3">
        <v>405</v>
      </c>
      <c r="G352" s="3">
        <v>1.5903678838988999</v>
      </c>
      <c r="H352" s="3">
        <v>1.28467375549063</v>
      </c>
      <c r="I352" s="3">
        <v>1.15955528930115</v>
      </c>
      <c r="J352" s="3">
        <v>1.40979222168011</v>
      </c>
      <c r="K352" s="3">
        <v>1.5275526496283001</v>
      </c>
      <c r="L352" s="3">
        <v>25.017272058383998</v>
      </c>
      <c r="M352" s="6" t="s">
        <v>100</v>
      </c>
      <c r="N352" s="6" t="s">
        <v>165</v>
      </c>
    </row>
    <row r="353" spans="1:14" x14ac:dyDescent="0.2">
      <c r="A353" s="5" t="str">
        <f t="shared" si="7"/>
        <v>Head&amp;Neck - Oral Cavity12007-20114</v>
      </c>
      <c r="B353" s="3" t="s">
        <v>116</v>
      </c>
      <c r="C353" s="3">
        <v>1</v>
      </c>
      <c r="D353" s="3" t="s">
        <v>121</v>
      </c>
      <c r="E353" s="3">
        <v>4</v>
      </c>
      <c r="F353" s="3">
        <v>524</v>
      </c>
      <c r="G353" s="3">
        <v>2.0572162887716101</v>
      </c>
      <c r="H353" s="3">
        <v>1.92518769431187</v>
      </c>
      <c r="I353" s="3">
        <v>1.7603473530731599</v>
      </c>
      <c r="J353" s="3">
        <v>2.09002803555058</v>
      </c>
      <c r="K353" s="3">
        <v>2.2891613928508701</v>
      </c>
      <c r="L353" s="3">
        <v>55.465239816165997</v>
      </c>
      <c r="M353" s="6" t="s">
        <v>100</v>
      </c>
      <c r="N353" s="6" t="s">
        <v>165</v>
      </c>
    </row>
    <row r="354" spans="1:14" x14ac:dyDescent="0.2">
      <c r="A354" s="5" t="str">
        <f t="shared" si="7"/>
        <v>Head&amp;Neck - Oral Cavity12007-20115</v>
      </c>
      <c r="B354" s="3" t="s">
        <v>116</v>
      </c>
      <c r="C354" s="3">
        <v>1</v>
      </c>
      <c r="D354" s="3" t="s">
        <v>121</v>
      </c>
      <c r="E354" s="3">
        <v>5</v>
      </c>
      <c r="F354" s="3">
        <v>613</v>
      </c>
      <c r="G354" s="3">
        <v>2.4143885584607601</v>
      </c>
      <c r="H354" s="3">
        <v>2.6720346507573902</v>
      </c>
      <c r="I354" s="3">
        <v>2.4605066231500499</v>
      </c>
      <c r="J354" s="3">
        <v>2.8835626783647301</v>
      </c>
      <c r="K354" s="3">
        <v>3.1772063476958299</v>
      </c>
      <c r="L354" s="3">
        <v>80.877858593846</v>
      </c>
      <c r="M354" s="6" t="s">
        <v>100</v>
      </c>
      <c r="N354" s="6" t="s">
        <v>165</v>
      </c>
    </row>
    <row r="355" spans="1:14" x14ac:dyDescent="0.2">
      <c r="A355" s="5" t="str">
        <f t="shared" si="7"/>
        <v>Head&amp;Neck - Oral Cavity12007-20116</v>
      </c>
      <c r="B355" s="3" t="s">
        <v>116</v>
      </c>
      <c r="C355" s="3">
        <v>1</v>
      </c>
      <c r="D355" s="3" t="s">
        <v>121</v>
      </c>
      <c r="E355" s="3">
        <v>6</v>
      </c>
      <c r="F355" s="3">
        <v>2179</v>
      </c>
      <c r="G355" s="3">
        <v>1.7093924296837999</v>
      </c>
      <c r="H355" s="3">
        <v>1.4591881044670301</v>
      </c>
      <c r="I355" s="3">
        <v>1.3979193944181101</v>
      </c>
      <c r="J355" s="3">
        <v>1.5204568145159501</v>
      </c>
      <c r="K355" s="3">
        <v>0</v>
      </c>
      <c r="L355" s="3">
        <v>171.02638619044399</v>
      </c>
      <c r="M355" s="6" t="s">
        <v>100</v>
      </c>
      <c r="N355" s="6" t="s">
        <v>165</v>
      </c>
    </row>
    <row r="356" spans="1:14" x14ac:dyDescent="0.2">
      <c r="A356" s="5" t="str">
        <f t="shared" si="7"/>
        <v>Head&amp;Neck - Oral Cavity22002-20061</v>
      </c>
      <c r="B356" s="3" t="s">
        <v>115</v>
      </c>
      <c r="C356" s="3">
        <v>2</v>
      </c>
      <c r="D356" s="3" t="s">
        <v>121</v>
      </c>
      <c r="E356" s="3">
        <v>1</v>
      </c>
      <c r="F356" s="3">
        <v>202</v>
      </c>
      <c r="G356" s="3">
        <v>0.79890131294684796</v>
      </c>
      <c r="H356" s="3">
        <v>0.49944148568171798</v>
      </c>
      <c r="I356" s="3">
        <v>0.43056594828154499</v>
      </c>
      <c r="J356" s="3">
        <v>0.56831702308189103</v>
      </c>
      <c r="K356" s="3">
        <v>1</v>
      </c>
      <c r="L356" s="3">
        <v>0</v>
      </c>
      <c r="M356" s="6" t="s">
        <v>100</v>
      </c>
      <c r="N356" s="6" t="s">
        <v>165</v>
      </c>
    </row>
    <row r="357" spans="1:14" x14ac:dyDescent="0.2">
      <c r="A357" s="5" t="str">
        <f t="shared" si="7"/>
        <v>Head&amp;Neck - Oral Cavity22002-20062</v>
      </c>
      <c r="B357" s="3" t="s">
        <v>115</v>
      </c>
      <c r="C357" s="3">
        <v>2</v>
      </c>
      <c r="D357" s="3" t="s">
        <v>121</v>
      </c>
      <c r="E357" s="3">
        <v>2</v>
      </c>
      <c r="F357" s="3">
        <v>275</v>
      </c>
      <c r="G357" s="3">
        <v>1.0777627792390301</v>
      </c>
      <c r="H357" s="3">
        <v>0.63400655519685201</v>
      </c>
      <c r="I357" s="3">
        <v>0.55907176897687305</v>
      </c>
      <c r="J357" s="3">
        <v>0.70894134141683096</v>
      </c>
      <c r="K357" s="3">
        <v>1.26943110128598</v>
      </c>
      <c r="L357" s="3">
        <v>9.1081967020580006</v>
      </c>
      <c r="M357" s="6" t="s">
        <v>100</v>
      </c>
      <c r="N357" s="6" t="s">
        <v>165</v>
      </c>
    </row>
    <row r="358" spans="1:14" x14ac:dyDescent="0.2">
      <c r="A358" s="5" t="str">
        <f t="shared" si="7"/>
        <v>Head&amp;Neck - Oral Cavity22002-20063</v>
      </c>
      <c r="B358" s="3" t="s">
        <v>115</v>
      </c>
      <c r="C358" s="3">
        <v>2</v>
      </c>
      <c r="D358" s="3" t="s">
        <v>121</v>
      </c>
      <c r="E358" s="3">
        <v>3</v>
      </c>
      <c r="F358" s="3">
        <v>287</v>
      </c>
      <c r="G358" s="3">
        <v>1.1196751740392701</v>
      </c>
      <c r="H358" s="3">
        <v>0.66716385828995095</v>
      </c>
      <c r="I358" s="3">
        <v>0.58997624105069701</v>
      </c>
      <c r="J358" s="3">
        <v>0.744351475529205</v>
      </c>
      <c r="K358" s="3">
        <v>1.33581986562309</v>
      </c>
      <c r="L358" s="3">
        <v>10.473574370424</v>
      </c>
      <c r="M358" s="6" t="s">
        <v>100</v>
      </c>
      <c r="N358" s="6" t="s">
        <v>165</v>
      </c>
    </row>
    <row r="359" spans="1:14" x14ac:dyDescent="0.2">
      <c r="A359" s="5" t="str">
        <f t="shared" si="7"/>
        <v>Head&amp;Neck - Oral Cavity22002-20064</v>
      </c>
      <c r="B359" s="3" t="s">
        <v>115</v>
      </c>
      <c r="C359" s="3">
        <v>2</v>
      </c>
      <c r="D359" s="3" t="s">
        <v>121</v>
      </c>
      <c r="E359" s="3">
        <v>4</v>
      </c>
      <c r="F359" s="3">
        <v>292</v>
      </c>
      <c r="G359" s="3">
        <v>1.1350903261732599</v>
      </c>
      <c r="H359" s="3">
        <v>0.78130575421695803</v>
      </c>
      <c r="I359" s="3">
        <v>0.69168973086815699</v>
      </c>
      <c r="J359" s="3">
        <v>0.87092177756575895</v>
      </c>
      <c r="K359" s="3">
        <v>1.56435894217019</v>
      </c>
      <c r="L359" s="3">
        <v>13.975577151872001</v>
      </c>
      <c r="M359" s="6" t="s">
        <v>100</v>
      </c>
      <c r="N359" s="6" t="s">
        <v>165</v>
      </c>
    </row>
    <row r="360" spans="1:14" x14ac:dyDescent="0.2">
      <c r="A360" s="5" t="str">
        <f t="shared" si="7"/>
        <v>Head&amp;Neck - Oral Cavity22002-20065</v>
      </c>
      <c r="B360" s="3" t="s">
        <v>115</v>
      </c>
      <c r="C360" s="3">
        <v>2</v>
      </c>
      <c r="D360" s="3" t="s">
        <v>121</v>
      </c>
      <c r="E360" s="3">
        <v>5</v>
      </c>
      <c r="F360" s="3">
        <v>261</v>
      </c>
      <c r="G360" s="3">
        <v>1.0135372461540599</v>
      </c>
      <c r="H360" s="3">
        <v>0.91825917038863303</v>
      </c>
      <c r="I360" s="3">
        <v>0.80685509156469504</v>
      </c>
      <c r="J360" s="3">
        <v>1.0296632492125699</v>
      </c>
      <c r="K360" s="3">
        <v>1.8385720784392701</v>
      </c>
      <c r="L360" s="3">
        <v>15.572613869412001</v>
      </c>
      <c r="M360" s="6" t="s">
        <v>100</v>
      </c>
      <c r="N360" s="6" t="s">
        <v>165</v>
      </c>
    </row>
    <row r="361" spans="1:14" x14ac:dyDescent="0.2">
      <c r="A361" s="5" t="str">
        <f t="shared" si="7"/>
        <v>Head&amp;Neck - Oral Cavity22002-20066</v>
      </c>
      <c r="B361" s="3" t="s">
        <v>115</v>
      </c>
      <c r="C361" s="3">
        <v>2</v>
      </c>
      <c r="D361" s="3" t="s">
        <v>121</v>
      </c>
      <c r="E361" s="3">
        <v>6</v>
      </c>
      <c r="F361" s="3">
        <v>1317</v>
      </c>
      <c r="G361" s="3">
        <v>1.0296366484975299</v>
      </c>
      <c r="H361" s="3">
        <v>0.68721666960502903</v>
      </c>
      <c r="I361" s="3">
        <v>0.65010103680891396</v>
      </c>
      <c r="J361" s="3">
        <v>0.72433230240114399</v>
      </c>
      <c r="K361" s="3">
        <v>0</v>
      </c>
      <c r="L361" s="3">
        <v>49.129962093766004</v>
      </c>
      <c r="M361" s="6" t="s">
        <v>100</v>
      </c>
      <c r="N361" s="6" t="s">
        <v>165</v>
      </c>
    </row>
    <row r="362" spans="1:14" x14ac:dyDescent="0.2">
      <c r="A362" s="5" t="str">
        <f t="shared" si="7"/>
        <v>Head&amp;Neck - Oral Cavity22007-20111</v>
      </c>
      <c r="B362" s="3" t="s">
        <v>116</v>
      </c>
      <c r="C362" s="3">
        <v>2</v>
      </c>
      <c r="D362" s="3" t="s">
        <v>121</v>
      </c>
      <c r="E362" s="3">
        <v>1</v>
      </c>
      <c r="F362" s="3">
        <v>263</v>
      </c>
      <c r="G362" s="3">
        <v>1.0105533275138801</v>
      </c>
      <c r="H362" s="3">
        <v>0.601684053478307</v>
      </c>
      <c r="I362" s="3">
        <v>0.52896525431458397</v>
      </c>
      <c r="J362" s="3">
        <v>0.67440285264203004</v>
      </c>
      <c r="K362" s="3">
        <v>1</v>
      </c>
      <c r="L362" s="3">
        <v>0</v>
      </c>
      <c r="M362" s="6" t="s">
        <v>100</v>
      </c>
      <c r="N362" s="6" t="s">
        <v>165</v>
      </c>
    </row>
    <row r="363" spans="1:14" x14ac:dyDescent="0.2">
      <c r="A363" s="5" t="str">
        <f t="shared" si="7"/>
        <v>Head&amp;Neck - Oral Cavity22007-20112</v>
      </c>
      <c r="B363" s="3" t="s">
        <v>116</v>
      </c>
      <c r="C363" s="3">
        <v>2</v>
      </c>
      <c r="D363" s="3" t="s">
        <v>121</v>
      </c>
      <c r="E363" s="3">
        <v>2</v>
      </c>
      <c r="F363" s="3">
        <v>334</v>
      </c>
      <c r="G363" s="3">
        <v>1.2714588177915001</v>
      </c>
      <c r="H363" s="3">
        <v>0.69241788034154295</v>
      </c>
      <c r="I363" s="3">
        <v>0.618158535706126</v>
      </c>
      <c r="J363" s="3">
        <v>0.76667722497696</v>
      </c>
      <c r="K363" s="3">
        <v>1.15079978659682</v>
      </c>
      <c r="L363" s="3">
        <v>8.6042780621839992</v>
      </c>
      <c r="M363" s="6" t="s">
        <v>100</v>
      </c>
      <c r="N363" s="6" t="s">
        <v>165</v>
      </c>
    </row>
    <row r="364" spans="1:14" x14ac:dyDescent="0.2">
      <c r="A364" s="5" t="str">
        <f t="shared" si="7"/>
        <v>Head&amp;Neck - Oral Cavity22007-20113</v>
      </c>
      <c r="B364" s="3" t="s">
        <v>116</v>
      </c>
      <c r="C364" s="3">
        <v>2</v>
      </c>
      <c r="D364" s="3" t="s">
        <v>121</v>
      </c>
      <c r="E364" s="3">
        <v>3</v>
      </c>
      <c r="F364" s="3">
        <v>323</v>
      </c>
      <c r="G364" s="3">
        <v>1.22628733309347</v>
      </c>
      <c r="H364" s="3">
        <v>0.69555246017008199</v>
      </c>
      <c r="I364" s="3">
        <v>0.61969737483737997</v>
      </c>
      <c r="J364" s="3">
        <v>0.77140754550278401</v>
      </c>
      <c r="K364" s="3">
        <v>1.1560094640187399</v>
      </c>
      <c r="L364" s="3">
        <v>8.0408164531999997</v>
      </c>
      <c r="M364" s="6" t="s">
        <v>100</v>
      </c>
      <c r="N364" s="6" t="s">
        <v>165</v>
      </c>
    </row>
    <row r="365" spans="1:14" x14ac:dyDescent="0.2">
      <c r="A365" s="5" t="str">
        <f t="shared" si="7"/>
        <v>Head&amp;Neck - Oral Cavity22007-20114</v>
      </c>
      <c r="B365" s="3" t="s">
        <v>116</v>
      </c>
      <c r="C365" s="3">
        <v>2</v>
      </c>
      <c r="D365" s="3" t="s">
        <v>121</v>
      </c>
      <c r="E365" s="3">
        <v>4</v>
      </c>
      <c r="F365" s="3">
        <v>335</v>
      </c>
      <c r="G365" s="3">
        <v>1.27011314205783</v>
      </c>
      <c r="H365" s="3">
        <v>0.83846141964611998</v>
      </c>
      <c r="I365" s="3">
        <v>0.74867373926480896</v>
      </c>
      <c r="J365" s="3">
        <v>0.928249100027431</v>
      </c>
      <c r="K365" s="3">
        <v>1.3935244166751899</v>
      </c>
      <c r="L365" s="3">
        <v>15.238279731954</v>
      </c>
      <c r="M365" s="6" t="s">
        <v>100</v>
      </c>
      <c r="N365" s="6" t="s">
        <v>165</v>
      </c>
    </row>
    <row r="366" spans="1:14" x14ac:dyDescent="0.2">
      <c r="A366" s="5" t="str">
        <f t="shared" si="7"/>
        <v>Head&amp;Neck - Oral Cavity22007-20115</v>
      </c>
      <c r="B366" s="3" t="s">
        <v>116</v>
      </c>
      <c r="C366" s="3">
        <v>2</v>
      </c>
      <c r="D366" s="3" t="s">
        <v>121</v>
      </c>
      <c r="E366" s="3">
        <v>5</v>
      </c>
      <c r="F366" s="3">
        <v>281</v>
      </c>
      <c r="G366" s="3">
        <v>1.0657336958294401</v>
      </c>
      <c r="H366" s="3">
        <v>0.955113040749211</v>
      </c>
      <c r="I366" s="3">
        <v>0.84343759716518996</v>
      </c>
      <c r="J366" s="3">
        <v>1.06678848433323</v>
      </c>
      <c r="K366" s="3">
        <v>1.5873996248159601</v>
      </c>
      <c r="L366" s="3">
        <v>14.204864131434</v>
      </c>
      <c r="M366" s="6" t="s">
        <v>100</v>
      </c>
      <c r="N366" s="6" t="s">
        <v>165</v>
      </c>
    </row>
    <row r="367" spans="1:14" x14ac:dyDescent="0.2">
      <c r="A367" s="5" t="str">
        <f t="shared" si="7"/>
        <v>Head&amp;Neck - Oral Cavity22007-20116</v>
      </c>
      <c r="B367" s="3" t="s">
        <v>116</v>
      </c>
      <c r="C367" s="3">
        <v>2</v>
      </c>
      <c r="D367" s="3" t="s">
        <v>121</v>
      </c>
      <c r="E367" s="3">
        <v>6</v>
      </c>
      <c r="F367" s="3">
        <v>1536</v>
      </c>
      <c r="G367" s="3">
        <v>1.1691591704103199</v>
      </c>
      <c r="H367" s="3">
        <v>0.74359103036880403</v>
      </c>
      <c r="I367" s="3">
        <v>0.70640373391714395</v>
      </c>
      <c r="J367" s="3">
        <v>0.780778326820464</v>
      </c>
      <c r="K367" s="3">
        <v>0</v>
      </c>
      <c r="L367" s="3">
        <v>46.088238378771997</v>
      </c>
      <c r="M367" s="6" t="s">
        <v>100</v>
      </c>
      <c r="N367" s="6" t="s">
        <v>165</v>
      </c>
    </row>
    <row r="368" spans="1:14" x14ac:dyDescent="0.2">
      <c r="A368" s="5" t="str">
        <f t="shared" si="7"/>
        <v>Head&amp;Neck - Oral Cavity32002-20061</v>
      </c>
      <c r="B368" s="3" t="s">
        <v>115</v>
      </c>
      <c r="C368" s="3">
        <v>3</v>
      </c>
      <c r="D368" s="3" t="s">
        <v>121</v>
      </c>
      <c r="E368" s="3">
        <v>1</v>
      </c>
      <c r="F368" s="3">
        <v>467</v>
      </c>
      <c r="G368" s="3">
        <v>0.93176941855353601</v>
      </c>
      <c r="H368" s="3">
        <v>0.67787040156840905</v>
      </c>
      <c r="I368" s="3">
        <v>0.61638892312400195</v>
      </c>
      <c r="J368" s="3">
        <v>0.73935188001281604</v>
      </c>
      <c r="K368" s="3">
        <v>1</v>
      </c>
      <c r="L368" s="3">
        <v>0</v>
      </c>
      <c r="M368" s="6" t="s">
        <v>100</v>
      </c>
      <c r="N368" s="6" t="s">
        <v>165</v>
      </c>
    </row>
    <row r="369" spans="1:14" x14ac:dyDescent="0.2">
      <c r="A369" s="5" t="str">
        <f t="shared" si="7"/>
        <v>Head&amp;Neck - Oral Cavity32002-20062</v>
      </c>
      <c r="B369" s="3" t="s">
        <v>115</v>
      </c>
      <c r="C369" s="3">
        <v>3</v>
      </c>
      <c r="D369" s="3" t="s">
        <v>121</v>
      </c>
      <c r="E369" s="3">
        <v>2</v>
      </c>
      <c r="F369" s="3">
        <v>590</v>
      </c>
      <c r="G369" s="3">
        <v>1.1775658771267099</v>
      </c>
      <c r="H369" s="3">
        <v>0.82425580155483902</v>
      </c>
      <c r="I369" s="3">
        <v>0.757745015866924</v>
      </c>
      <c r="J369" s="3">
        <v>0.89076658724275404</v>
      </c>
      <c r="K369" s="3">
        <v>1.2159489478338801</v>
      </c>
      <c r="L369" s="3">
        <v>16.509443972242</v>
      </c>
      <c r="M369" s="6" t="s">
        <v>100</v>
      </c>
      <c r="N369" s="6" t="s">
        <v>165</v>
      </c>
    </row>
    <row r="370" spans="1:14" x14ac:dyDescent="0.2">
      <c r="A370" s="5" t="str">
        <f t="shared" si="7"/>
        <v>Head&amp;Neck - Oral Cavity32002-20063</v>
      </c>
      <c r="B370" s="3" t="s">
        <v>115</v>
      </c>
      <c r="C370" s="3">
        <v>3</v>
      </c>
      <c r="D370" s="3" t="s">
        <v>121</v>
      </c>
      <c r="E370" s="3">
        <v>3</v>
      </c>
      <c r="F370" s="3">
        <v>687</v>
      </c>
      <c r="G370" s="3">
        <v>1.3704886436363699</v>
      </c>
      <c r="H370" s="3">
        <v>0.98931516778043704</v>
      </c>
      <c r="I370" s="3">
        <v>0.91533550107662998</v>
      </c>
      <c r="J370" s="3">
        <v>1.0632948344842399</v>
      </c>
      <c r="K370" s="3">
        <v>1.4594458844809099</v>
      </c>
      <c r="L370" s="3">
        <v>36.842540274809998</v>
      </c>
      <c r="M370" s="6" t="s">
        <v>100</v>
      </c>
      <c r="N370" s="6" t="s">
        <v>165</v>
      </c>
    </row>
    <row r="371" spans="1:14" x14ac:dyDescent="0.2">
      <c r="A371" s="5" t="str">
        <f t="shared" si="7"/>
        <v>Head&amp;Neck - Oral Cavity32002-20064</v>
      </c>
      <c r="B371" s="3" t="s">
        <v>115</v>
      </c>
      <c r="C371" s="3">
        <v>3</v>
      </c>
      <c r="D371" s="3" t="s">
        <v>121</v>
      </c>
      <c r="E371" s="3">
        <v>4</v>
      </c>
      <c r="F371" s="3">
        <v>747</v>
      </c>
      <c r="G371" s="3">
        <v>1.4877794749927</v>
      </c>
      <c r="H371" s="3">
        <v>1.2324177686117199</v>
      </c>
      <c r="I371" s="3">
        <v>1.14403782469011</v>
      </c>
      <c r="J371" s="3">
        <v>1.3207977125333299</v>
      </c>
      <c r="K371" s="3">
        <v>1.8180728436589599</v>
      </c>
      <c r="L371" s="3">
        <v>56.898009576211997</v>
      </c>
      <c r="M371" s="6" t="s">
        <v>100</v>
      </c>
      <c r="N371" s="6" t="s">
        <v>165</v>
      </c>
    </row>
    <row r="372" spans="1:14" x14ac:dyDescent="0.2">
      <c r="A372" s="5" t="str">
        <f t="shared" si="7"/>
        <v>Head&amp;Neck - Oral Cavity32002-20065</v>
      </c>
      <c r="B372" s="3" t="s">
        <v>115</v>
      </c>
      <c r="C372" s="3">
        <v>3</v>
      </c>
      <c r="D372" s="3" t="s">
        <v>121</v>
      </c>
      <c r="E372" s="3">
        <v>5</v>
      </c>
      <c r="F372" s="3">
        <v>833</v>
      </c>
      <c r="G372" s="3">
        <v>1.6563279721861</v>
      </c>
      <c r="H372" s="3">
        <v>1.7271193464285799</v>
      </c>
      <c r="I372" s="3">
        <v>1.60983071477303</v>
      </c>
      <c r="J372" s="3">
        <v>1.84440797808413</v>
      </c>
      <c r="K372" s="3">
        <v>2.54786068610237</v>
      </c>
      <c r="L372" s="3">
        <v>88.553799682833997</v>
      </c>
      <c r="M372" s="6" t="s">
        <v>100</v>
      </c>
      <c r="N372" s="6" t="s">
        <v>165</v>
      </c>
    </row>
    <row r="373" spans="1:14" x14ac:dyDescent="0.2">
      <c r="A373" s="5" t="str">
        <f t="shared" si="7"/>
        <v>Head&amp;Neck - Oral Cavity32002-20066</v>
      </c>
      <c r="B373" s="3" t="s">
        <v>115</v>
      </c>
      <c r="C373" s="3">
        <v>3</v>
      </c>
      <c r="D373" s="3" t="s">
        <v>121</v>
      </c>
      <c r="E373" s="3">
        <v>6</v>
      </c>
      <c r="F373" s="3">
        <v>3324</v>
      </c>
      <c r="G373" s="3">
        <v>1.3250831519575901</v>
      </c>
      <c r="H373" s="3">
        <v>1.05062097717438</v>
      </c>
      <c r="I373" s="3">
        <v>1.0149042520332101</v>
      </c>
      <c r="J373" s="3">
        <v>1.08633770231555</v>
      </c>
      <c r="K373" s="3">
        <v>0</v>
      </c>
      <c r="L373" s="3">
        <v>198.80379350609797</v>
      </c>
      <c r="M373" s="6" t="s">
        <v>100</v>
      </c>
      <c r="N373" s="6" t="s">
        <v>165</v>
      </c>
    </row>
    <row r="374" spans="1:14" x14ac:dyDescent="0.2">
      <c r="A374" s="5" t="str">
        <f t="shared" si="7"/>
        <v>Head&amp;Neck - Oral Cavity32007-20111</v>
      </c>
      <c r="B374" s="3" t="s">
        <v>116</v>
      </c>
      <c r="C374" s="3">
        <v>3</v>
      </c>
      <c r="D374" s="3" t="s">
        <v>121</v>
      </c>
      <c r="E374" s="3">
        <v>1</v>
      </c>
      <c r="F374" s="3">
        <v>552</v>
      </c>
      <c r="G374" s="3">
        <v>1.06787546041731</v>
      </c>
      <c r="H374" s="3">
        <v>0.72085039848613297</v>
      </c>
      <c r="I374" s="3">
        <v>0.660714794763819</v>
      </c>
      <c r="J374" s="3">
        <v>0.78098600220844705</v>
      </c>
      <c r="K374" s="3">
        <v>1</v>
      </c>
      <c r="L374" s="3">
        <v>0</v>
      </c>
      <c r="M374" s="6" t="s">
        <v>100</v>
      </c>
      <c r="N374" s="6" t="s">
        <v>165</v>
      </c>
    </row>
    <row r="375" spans="1:14" x14ac:dyDescent="0.2">
      <c r="A375" s="5" t="str">
        <f t="shared" si="7"/>
        <v>Head&amp;Neck - Oral Cavity32007-20112</v>
      </c>
      <c r="B375" s="3" t="s">
        <v>116</v>
      </c>
      <c r="C375" s="3">
        <v>3</v>
      </c>
      <c r="D375" s="3" t="s">
        <v>121</v>
      </c>
      <c r="E375" s="3">
        <v>2</v>
      </c>
      <c r="F375" s="3">
        <v>682</v>
      </c>
      <c r="G375" s="3">
        <v>1.3179104317538299</v>
      </c>
      <c r="H375" s="3">
        <v>0.85016615738479195</v>
      </c>
      <c r="I375" s="3">
        <v>0.78635924979147798</v>
      </c>
      <c r="J375" s="3">
        <v>0.91397306497810604</v>
      </c>
      <c r="K375" s="3">
        <v>1.1793933376054699</v>
      </c>
      <c r="L375" s="3">
        <v>18.478843802856002</v>
      </c>
      <c r="M375" s="6" t="s">
        <v>100</v>
      </c>
      <c r="N375" s="6" t="s">
        <v>165</v>
      </c>
    </row>
    <row r="376" spans="1:14" x14ac:dyDescent="0.2">
      <c r="A376" s="5" t="str">
        <f t="shared" si="7"/>
        <v>Head&amp;Neck - Oral Cavity32007-20113</v>
      </c>
      <c r="B376" s="3" t="s">
        <v>116</v>
      </c>
      <c r="C376" s="3">
        <v>3</v>
      </c>
      <c r="D376" s="3" t="s">
        <v>121</v>
      </c>
      <c r="E376" s="3">
        <v>3</v>
      </c>
      <c r="F376" s="3">
        <v>728</v>
      </c>
      <c r="G376" s="3">
        <v>1.4052569310582299</v>
      </c>
      <c r="H376" s="3">
        <v>0.98418915850974298</v>
      </c>
      <c r="I376" s="3">
        <v>0.91269526347110297</v>
      </c>
      <c r="J376" s="3">
        <v>1.0556830535483801</v>
      </c>
      <c r="K376" s="3">
        <v>1.36531679884849</v>
      </c>
      <c r="L376" s="3">
        <v>32.261715551766002</v>
      </c>
      <c r="M376" s="6" t="s">
        <v>100</v>
      </c>
      <c r="N376" s="6" t="s">
        <v>165</v>
      </c>
    </row>
    <row r="377" spans="1:14" x14ac:dyDescent="0.2">
      <c r="A377" s="5" t="str">
        <f t="shared" si="7"/>
        <v>Head&amp;Neck - Oral Cavity32007-20114</v>
      </c>
      <c r="B377" s="3" t="s">
        <v>116</v>
      </c>
      <c r="C377" s="3">
        <v>3</v>
      </c>
      <c r="D377" s="3" t="s">
        <v>121</v>
      </c>
      <c r="E377" s="3">
        <v>4</v>
      </c>
      <c r="F377" s="3">
        <v>859</v>
      </c>
      <c r="G377" s="3">
        <v>1.65680057035601</v>
      </c>
      <c r="H377" s="3">
        <v>1.36293545726291</v>
      </c>
      <c r="I377" s="3">
        <v>1.271790052177</v>
      </c>
      <c r="J377" s="3">
        <v>1.4540808623488199</v>
      </c>
      <c r="K377" s="3">
        <v>1.89073275137979</v>
      </c>
      <c r="L377" s="3">
        <v>70.851853873086</v>
      </c>
      <c r="M377" s="6" t="s">
        <v>100</v>
      </c>
      <c r="N377" s="6" t="s">
        <v>165</v>
      </c>
    </row>
    <row r="378" spans="1:14" x14ac:dyDescent="0.2">
      <c r="A378" s="5" t="str">
        <f t="shared" si="7"/>
        <v>Head&amp;Neck - Oral Cavity32007-20115</v>
      </c>
      <c r="B378" s="3" t="s">
        <v>116</v>
      </c>
      <c r="C378" s="3">
        <v>3</v>
      </c>
      <c r="D378" s="3" t="s">
        <v>121</v>
      </c>
      <c r="E378" s="3">
        <v>5</v>
      </c>
      <c r="F378" s="3">
        <v>894</v>
      </c>
      <c r="G378" s="3">
        <v>1.7273271835719699</v>
      </c>
      <c r="H378" s="3">
        <v>1.7756539691769599</v>
      </c>
      <c r="I378" s="3">
        <v>1.6592559342540301</v>
      </c>
      <c r="J378" s="3">
        <v>1.8920520040998901</v>
      </c>
      <c r="K378" s="3">
        <v>2.4632766700358899</v>
      </c>
      <c r="L378" s="3">
        <v>95.503318113914005</v>
      </c>
      <c r="M378" s="6" t="s">
        <v>100</v>
      </c>
      <c r="N378" s="6" t="s">
        <v>165</v>
      </c>
    </row>
    <row r="379" spans="1:14" x14ac:dyDescent="0.2">
      <c r="A379" s="5" t="str">
        <f t="shared" ref="A379:A442" si="8">D379&amp;C379&amp;B379&amp;E379</f>
        <v>Head&amp;Neck - Oral Cavity32007-20116</v>
      </c>
      <c r="B379" s="3" t="s">
        <v>116</v>
      </c>
      <c r="C379" s="3">
        <v>3</v>
      </c>
      <c r="D379" s="3" t="s">
        <v>121</v>
      </c>
      <c r="E379" s="3">
        <v>6</v>
      </c>
      <c r="F379" s="3">
        <v>3715</v>
      </c>
      <c r="G379" s="3">
        <v>1.43520156863243</v>
      </c>
      <c r="H379" s="3">
        <v>1.09238043119947</v>
      </c>
      <c r="I379" s="3">
        <v>1.0572526617346101</v>
      </c>
      <c r="J379" s="3">
        <v>1.12750820066433</v>
      </c>
      <c r="K379" s="3">
        <v>0</v>
      </c>
      <c r="L379" s="3">
        <v>217.09573134162201</v>
      </c>
      <c r="M379" s="6" t="s">
        <v>100</v>
      </c>
      <c r="N379" s="6" t="s">
        <v>165</v>
      </c>
    </row>
    <row r="380" spans="1:14" x14ac:dyDescent="0.2">
      <c r="A380" s="5" t="str">
        <f t="shared" si="8"/>
        <v>Head&amp;Neck - Oropharynx12002-20061</v>
      </c>
      <c r="B380" s="3" t="s">
        <v>115</v>
      </c>
      <c r="C380" s="3">
        <v>1</v>
      </c>
      <c r="D380" s="3" t="s">
        <v>120</v>
      </c>
      <c r="E380" s="3">
        <v>1</v>
      </c>
      <c r="F380" s="3">
        <v>118</v>
      </c>
      <c r="G380" s="3">
        <v>0.47513645173976699</v>
      </c>
      <c r="H380" s="3">
        <v>0.39610886618075403</v>
      </c>
      <c r="I380" s="3">
        <v>0.32463790362717898</v>
      </c>
      <c r="J380" s="3">
        <v>0.46757982873432902</v>
      </c>
      <c r="K380" s="3">
        <v>1</v>
      </c>
      <c r="L380" s="3">
        <v>0</v>
      </c>
      <c r="M380" s="6" t="s">
        <v>100</v>
      </c>
      <c r="N380" s="6" t="s">
        <v>165</v>
      </c>
    </row>
    <row r="381" spans="1:14" x14ac:dyDescent="0.2">
      <c r="A381" s="5" t="str">
        <f t="shared" si="8"/>
        <v>Head&amp;Neck - Oropharynx12002-20062</v>
      </c>
      <c r="B381" s="3" t="s">
        <v>115</v>
      </c>
      <c r="C381" s="3">
        <v>1</v>
      </c>
      <c r="D381" s="3" t="s">
        <v>120</v>
      </c>
      <c r="E381" s="3">
        <v>2</v>
      </c>
      <c r="F381" s="3">
        <v>164</v>
      </c>
      <c r="G381" s="3">
        <v>0.66700464279969496</v>
      </c>
      <c r="H381" s="3">
        <v>0.53932484866702002</v>
      </c>
      <c r="I381" s="3">
        <v>0.45678102598061499</v>
      </c>
      <c r="J381" s="3">
        <v>0.62186867135342505</v>
      </c>
      <c r="K381" s="3">
        <v>1.36155712409859</v>
      </c>
      <c r="L381" s="3">
        <v>8.4475640068319997</v>
      </c>
      <c r="M381" s="6" t="s">
        <v>100</v>
      </c>
      <c r="N381" s="6" t="s">
        <v>165</v>
      </c>
    </row>
    <row r="382" spans="1:14" x14ac:dyDescent="0.2">
      <c r="A382" s="5" t="str">
        <f t="shared" si="8"/>
        <v>Head&amp;Neck - Oropharynx12002-20063</v>
      </c>
      <c r="B382" s="3" t="s">
        <v>115</v>
      </c>
      <c r="C382" s="3">
        <v>1</v>
      </c>
      <c r="D382" s="3" t="s">
        <v>120</v>
      </c>
      <c r="E382" s="3">
        <v>3</v>
      </c>
      <c r="F382" s="3">
        <v>189</v>
      </c>
      <c r="G382" s="3">
        <v>0.77156487072491797</v>
      </c>
      <c r="H382" s="3">
        <v>0.67908779367891003</v>
      </c>
      <c r="I382" s="3">
        <v>0.58227091133944697</v>
      </c>
      <c r="J382" s="3">
        <v>0.77590467601837299</v>
      </c>
      <c r="K382" s="3">
        <v>1.7143968531343801</v>
      </c>
      <c r="L382" s="3">
        <v>14.566196093134</v>
      </c>
      <c r="M382" s="6" t="s">
        <v>100</v>
      </c>
      <c r="N382" s="6" t="s">
        <v>165</v>
      </c>
    </row>
    <row r="383" spans="1:14" x14ac:dyDescent="0.2">
      <c r="A383" s="5" t="str">
        <f t="shared" si="8"/>
        <v>Head&amp;Neck - Oropharynx12002-20064</v>
      </c>
      <c r="B383" s="3" t="s">
        <v>115</v>
      </c>
      <c r="C383" s="3">
        <v>1</v>
      </c>
      <c r="D383" s="3" t="s">
        <v>120</v>
      </c>
      <c r="E383" s="3">
        <v>4</v>
      </c>
      <c r="F383" s="3">
        <v>251</v>
      </c>
      <c r="G383" s="3">
        <v>1.0251496994248801</v>
      </c>
      <c r="H383" s="3">
        <v>1.00930726136363</v>
      </c>
      <c r="I383" s="3">
        <v>0.88444171886540601</v>
      </c>
      <c r="J383" s="3">
        <v>1.1341728038618499</v>
      </c>
      <c r="K383" s="3">
        <v>2.54805521294002</v>
      </c>
      <c r="L383" s="3">
        <v>29.461905600451999</v>
      </c>
      <c r="M383" s="6" t="s">
        <v>100</v>
      </c>
      <c r="N383" s="6" t="s">
        <v>165</v>
      </c>
    </row>
    <row r="384" spans="1:14" x14ac:dyDescent="0.2">
      <c r="A384" s="5" t="str">
        <f t="shared" si="8"/>
        <v>Head&amp;Neck - Oropharynx12002-20065</v>
      </c>
      <c r="B384" s="3" t="s">
        <v>115</v>
      </c>
      <c r="C384" s="3">
        <v>1</v>
      </c>
      <c r="D384" s="3" t="s">
        <v>120</v>
      </c>
      <c r="E384" s="3">
        <v>5</v>
      </c>
      <c r="F384" s="3">
        <v>339</v>
      </c>
      <c r="G384" s="3">
        <v>1.38138572547709</v>
      </c>
      <c r="H384" s="3">
        <v>1.5619881764756001</v>
      </c>
      <c r="I384" s="3">
        <v>1.3957104933948501</v>
      </c>
      <c r="J384" s="3">
        <v>1.72826585955635</v>
      </c>
      <c r="K384" s="3">
        <v>3.9433305079387599</v>
      </c>
      <c r="L384" s="3">
        <v>49.531305076182001</v>
      </c>
      <c r="M384" s="6" t="s">
        <v>100</v>
      </c>
      <c r="N384" s="6" t="s">
        <v>165</v>
      </c>
    </row>
    <row r="385" spans="1:14" x14ac:dyDescent="0.2">
      <c r="A385" s="5" t="str">
        <f t="shared" si="8"/>
        <v>Head&amp;Neck - Oropharynx12002-20066</v>
      </c>
      <c r="B385" s="3" t="s">
        <v>115</v>
      </c>
      <c r="C385" s="3">
        <v>1</v>
      </c>
      <c r="D385" s="3" t="s">
        <v>120</v>
      </c>
      <c r="E385" s="3">
        <v>6</v>
      </c>
      <c r="F385" s="3">
        <v>1061</v>
      </c>
      <c r="G385" s="3">
        <v>0.86300167991695498</v>
      </c>
      <c r="H385" s="3">
        <v>0.78800886496605704</v>
      </c>
      <c r="I385" s="3">
        <v>0.74059236618497903</v>
      </c>
      <c r="J385" s="3">
        <v>0.83542536374713505</v>
      </c>
      <c r="K385" s="3">
        <v>0</v>
      </c>
      <c r="L385" s="3">
        <v>102.0069707766</v>
      </c>
      <c r="M385" s="6" t="s">
        <v>100</v>
      </c>
      <c r="N385" s="6" t="s">
        <v>165</v>
      </c>
    </row>
    <row r="386" spans="1:14" x14ac:dyDescent="0.2">
      <c r="A386" s="5" t="str">
        <f t="shared" si="8"/>
        <v>Head&amp;Neck - Oropharynx12007-20111</v>
      </c>
      <c r="B386" s="3" t="s">
        <v>116</v>
      </c>
      <c r="C386" s="3">
        <v>1</v>
      </c>
      <c r="D386" s="3" t="s">
        <v>120</v>
      </c>
      <c r="E386" s="3">
        <v>1</v>
      </c>
      <c r="F386" s="3">
        <v>174</v>
      </c>
      <c r="G386" s="3">
        <v>0.67793770570685197</v>
      </c>
      <c r="H386" s="3">
        <v>0.53746588425494801</v>
      </c>
      <c r="I386" s="3">
        <v>0.45760532452750802</v>
      </c>
      <c r="J386" s="3">
        <v>0.61732644398238801</v>
      </c>
      <c r="K386" s="3">
        <v>1</v>
      </c>
      <c r="L386" s="3">
        <v>0</v>
      </c>
      <c r="M386" s="6" t="s">
        <v>100</v>
      </c>
      <c r="N386" s="6" t="s">
        <v>165</v>
      </c>
    </row>
    <row r="387" spans="1:14" x14ac:dyDescent="0.2">
      <c r="A387" s="5" t="str">
        <f t="shared" si="8"/>
        <v>Head&amp;Neck - Oropharynx12007-20112</v>
      </c>
      <c r="B387" s="3" t="s">
        <v>116</v>
      </c>
      <c r="C387" s="3">
        <v>1</v>
      </c>
      <c r="D387" s="3" t="s">
        <v>120</v>
      </c>
      <c r="E387" s="3">
        <v>2</v>
      </c>
      <c r="F387" s="3">
        <v>227</v>
      </c>
      <c r="G387" s="3">
        <v>0.89091065865496</v>
      </c>
      <c r="H387" s="3">
        <v>0.691612440264881</v>
      </c>
      <c r="I387" s="3">
        <v>0.601640737622397</v>
      </c>
      <c r="J387" s="3">
        <v>0.781584142907365</v>
      </c>
      <c r="K387" s="3">
        <v>1.28680249393618</v>
      </c>
      <c r="L387" s="3">
        <v>9.3014059001020009</v>
      </c>
      <c r="M387" s="6" t="s">
        <v>100</v>
      </c>
      <c r="N387" s="6" t="s">
        <v>165</v>
      </c>
    </row>
    <row r="388" spans="1:14" x14ac:dyDescent="0.2">
      <c r="A388" s="5" t="str">
        <f t="shared" si="8"/>
        <v>Head&amp;Neck - Oropharynx12007-20113</v>
      </c>
      <c r="B388" s="3" t="s">
        <v>116</v>
      </c>
      <c r="C388" s="3">
        <v>1</v>
      </c>
      <c r="D388" s="3" t="s">
        <v>120</v>
      </c>
      <c r="E388" s="3">
        <v>3</v>
      </c>
      <c r="F388" s="3">
        <v>306</v>
      </c>
      <c r="G388" s="3">
        <v>1.20161129005695</v>
      </c>
      <c r="H388" s="3">
        <v>1.02652571043374</v>
      </c>
      <c r="I388" s="3">
        <v>0.91150787522523302</v>
      </c>
      <c r="J388" s="3">
        <v>1.14154354564225</v>
      </c>
      <c r="K388" s="3">
        <v>1.90993650109857</v>
      </c>
      <c r="L388" s="3">
        <v>27.765414298353999</v>
      </c>
      <c r="M388" s="6" t="s">
        <v>100</v>
      </c>
      <c r="N388" s="6" t="s">
        <v>165</v>
      </c>
    </row>
    <row r="389" spans="1:14" x14ac:dyDescent="0.2">
      <c r="A389" s="5" t="str">
        <f t="shared" si="8"/>
        <v>Head&amp;Neck - Oropharynx12007-20114</v>
      </c>
      <c r="B389" s="3" t="s">
        <v>116</v>
      </c>
      <c r="C389" s="3">
        <v>1</v>
      </c>
      <c r="D389" s="3" t="s">
        <v>120</v>
      </c>
      <c r="E389" s="3">
        <v>4</v>
      </c>
      <c r="F389" s="3">
        <v>336</v>
      </c>
      <c r="G389" s="3">
        <v>1.31913105539553</v>
      </c>
      <c r="H389" s="3">
        <v>1.27958871236562</v>
      </c>
      <c r="I389" s="3">
        <v>1.14276642926633</v>
      </c>
      <c r="J389" s="3">
        <v>1.41641099546491</v>
      </c>
      <c r="K389" s="3">
        <v>2.3807812734745402</v>
      </c>
      <c r="L389" s="3">
        <v>37.446453225837999</v>
      </c>
      <c r="M389" s="6" t="s">
        <v>100</v>
      </c>
      <c r="N389" s="6" t="s">
        <v>165</v>
      </c>
    </row>
    <row r="390" spans="1:14" x14ac:dyDescent="0.2">
      <c r="A390" s="5" t="str">
        <f t="shared" si="8"/>
        <v>Head&amp;Neck - Oropharynx12007-20115</v>
      </c>
      <c r="B390" s="3" t="s">
        <v>116</v>
      </c>
      <c r="C390" s="3">
        <v>1</v>
      </c>
      <c r="D390" s="3" t="s">
        <v>120</v>
      </c>
      <c r="E390" s="3">
        <v>5</v>
      </c>
      <c r="F390" s="3">
        <v>446</v>
      </c>
      <c r="G390" s="3">
        <v>1.7566350686354</v>
      </c>
      <c r="H390" s="3">
        <v>2.0018351104673902</v>
      </c>
      <c r="I390" s="3">
        <v>1.8160474165354801</v>
      </c>
      <c r="J390" s="3">
        <v>2.1876228043992998</v>
      </c>
      <c r="K390" s="3">
        <v>3.7245807950069199</v>
      </c>
      <c r="L390" s="3">
        <v>63.602425349873997</v>
      </c>
      <c r="M390" s="6" t="s">
        <v>100</v>
      </c>
      <c r="N390" s="6" t="s">
        <v>165</v>
      </c>
    </row>
    <row r="391" spans="1:14" x14ac:dyDescent="0.2">
      <c r="A391" s="5" t="str">
        <f t="shared" si="8"/>
        <v>Head&amp;Neck - Oropharynx12007-20116</v>
      </c>
      <c r="B391" s="3" t="s">
        <v>116</v>
      </c>
      <c r="C391" s="3">
        <v>1</v>
      </c>
      <c r="D391" s="3" t="s">
        <v>120</v>
      </c>
      <c r="E391" s="3">
        <v>6</v>
      </c>
      <c r="F391" s="3">
        <v>1489</v>
      </c>
      <c r="G391" s="3">
        <v>1.16809790169765</v>
      </c>
      <c r="H391" s="3">
        <v>1.0393101354159999</v>
      </c>
      <c r="I391" s="3">
        <v>0.98651986519554702</v>
      </c>
      <c r="J391" s="3">
        <v>1.0921004056364501</v>
      </c>
      <c r="K391" s="3">
        <v>0</v>
      </c>
      <c r="L391" s="3">
        <v>138.11569877416798</v>
      </c>
      <c r="M391" s="6" t="s">
        <v>100</v>
      </c>
      <c r="N391" s="6" t="s">
        <v>165</v>
      </c>
    </row>
    <row r="392" spans="1:14" x14ac:dyDescent="0.2">
      <c r="A392" s="5" t="str">
        <f t="shared" si="8"/>
        <v>Head&amp;Neck - Oropharynx22002-20061</v>
      </c>
      <c r="B392" s="3" t="s">
        <v>115</v>
      </c>
      <c r="C392" s="3">
        <v>2</v>
      </c>
      <c r="D392" s="3" t="s">
        <v>120</v>
      </c>
      <c r="E392" s="3">
        <v>1</v>
      </c>
      <c r="F392" s="3">
        <v>50</v>
      </c>
      <c r="G392" s="3">
        <v>0.197747849739319</v>
      </c>
      <c r="H392" s="3">
        <v>0.13476202630303999</v>
      </c>
      <c r="I392" s="3">
        <v>9.7407898386074998E-2</v>
      </c>
      <c r="J392" s="3">
        <v>0.17211615422000501</v>
      </c>
      <c r="K392" s="3">
        <v>1</v>
      </c>
      <c r="L392" s="3">
        <v>0</v>
      </c>
      <c r="M392" s="6" t="s">
        <v>100</v>
      </c>
      <c r="N392" s="6" t="s">
        <v>165</v>
      </c>
    </row>
    <row r="393" spans="1:14" x14ac:dyDescent="0.2">
      <c r="A393" s="5" t="str">
        <f t="shared" si="8"/>
        <v>Head&amp;Neck - Oropharynx22002-20062</v>
      </c>
      <c r="B393" s="3" t="s">
        <v>115</v>
      </c>
      <c r="C393" s="3">
        <v>2</v>
      </c>
      <c r="D393" s="3" t="s">
        <v>120</v>
      </c>
      <c r="E393" s="3">
        <v>2</v>
      </c>
      <c r="F393" s="3">
        <v>68</v>
      </c>
      <c r="G393" s="3">
        <v>0.26650134177546903</v>
      </c>
      <c r="H393" s="3">
        <v>0.16973643543797801</v>
      </c>
      <c r="I393" s="3">
        <v>0.129392645626797</v>
      </c>
      <c r="J393" s="3">
        <v>0.21008022524915901</v>
      </c>
      <c r="K393" s="3">
        <v>1.25952718354272</v>
      </c>
      <c r="L393" s="3">
        <v>2.1918277488819999</v>
      </c>
      <c r="M393" s="6" t="s">
        <v>100</v>
      </c>
      <c r="N393" s="6" t="s">
        <v>165</v>
      </c>
    </row>
    <row r="394" spans="1:14" x14ac:dyDescent="0.2">
      <c r="A394" s="5" t="str">
        <f t="shared" si="8"/>
        <v>Head&amp;Neck - Oropharynx22002-20063</v>
      </c>
      <c r="B394" s="3" t="s">
        <v>115</v>
      </c>
      <c r="C394" s="3">
        <v>2</v>
      </c>
      <c r="D394" s="3" t="s">
        <v>120</v>
      </c>
      <c r="E394" s="3">
        <v>3</v>
      </c>
      <c r="F394" s="3">
        <v>84</v>
      </c>
      <c r="G394" s="3">
        <v>0.32770980703588298</v>
      </c>
      <c r="H394" s="3">
        <v>0.229617607874709</v>
      </c>
      <c r="I394" s="3">
        <v>0.180513071322284</v>
      </c>
      <c r="J394" s="3">
        <v>0.278722144427134</v>
      </c>
      <c r="K394" s="3">
        <v>1.70387470546315</v>
      </c>
      <c r="L394" s="3">
        <v>5.2562439189100001</v>
      </c>
      <c r="M394" s="6" t="s">
        <v>100</v>
      </c>
      <c r="N394" s="6" t="s">
        <v>165</v>
      </c>
    </row>
    <row r="395" spans="1:14" x14ac:dyDescent="0.2">
      <c r="A395" s="5" t="str">
        <f t="shared" si="8"/>
        <v>Head&amp;Neck - Oropharynx22002-20064</v>
      </c>
      <c r="B395" s="3" t="s">
        <v>115</v>
      </c>
      <c r="C395" s="3">
        <v>2</v>
      </c>
      <c r="D395" s="3" t="s">
        <v>120</v>
      </c>
      <c r="E395" s="3">
        <v>4</v>
      </c>
      <c r="F395" s="3">
        <v>103</v>
      </c>
      <c r="G395" s="3">
        <v>0.40039145067070397</v>
      </c>
      <c r="H395" s="3">
        <v>0.321904839724523</v>
      </c>
      <c r="I395" s="3">
        <v>0.25973711610530498</v>
      </c>
      <c r="J395" s="3">
        <v>0.38407256334374101</v>
      </c>
      <c r="K395" s="3">
        <v>2.38869100261712</v>
      </c>
      <c r="L395" s="3">
        <v>9.9387573816060009</v>
      </c>
      <c r="M395" s="6" t="s">
        <v>100</v>
      </c>
      <c r="N395" s="6" t="s">
        <v>165</v>
      </c>
    </row>
    <row r="396" spans="1:14" x14ac:dyDescent="0.2">
      <c r="A396" s="5" t="str">
        <f t="shared" si="8"/>
        <v>Head&amp;Neck - Oropharynx22002-20065</v>
      </c>
      <c r="B396" s="3" t="s">
        <v>115</v>
      </c>
      <c r="C396" s="3">
        <v>2</v>
      </c>
      <c r="D396" s="3" t="s">
        <v>120</v>
      </c>
      <c r="E396" s="3">
        <v>5</v>
      </c>
      <c r="F396" s="3">
        <v>90</v>
      </c>
      <c r="G396" s="3">
        <v>0.34949560212209102</v>
      </c>
      <c r="H396" s="3">
        <v>0.35656091273125401</v>
      </c>
      <c r="I396" s="3">
        <v>0.28289466495505999</v>
      </c>
      <c r="J396" s="3">
        <v>0.43022716050744803</v>
      </c>
      <c r="K396" s="3">
        <v>2.6458559767382401</v>
      </c>
      <c r="L396" s="3">
        <v>8.7663233048800002</v>
      </c>
      <c r="M396" s="6" t="s">
        <v>100</v>
      </c>
      <c r="N396" s="6" t="s">
        <v>165</v>
      </c>
    </row>
    <row r="397" spans="1:14" x14ac:dyDescent="0.2">
      <c r="A397" s="5" t="str">
        <f t="shared" si="8"/>
        <v>Head&amp;Neck - Oropharynx22002-20066</v>
      </c>
      <c r="B397" s="3" t="s">
        <v>115</v>
      </c>
      <c r="C397" s="3">
        <v>2</v>
      </c>
      <c r="D397" s="3" t="s">
        <v>120</v>
      </c>
      <c r="E397" s="3">
        <v>6</v>
      </c>
      <c r="F397" s="3">
        <v>395</v>
      </c>
      <c r="G397" s="3">
        <v>0.308812814089995</v>
      </c>
      <c r="H397" s="3">
        <v>0.23437387667117701</v>
      </c>
      <c r="I397" s="3">
        <v>0.21126032276517301</v>
      </c>
      <c r="J397" s="3">
        <v>0.25748743057718099</v>
      </c>
      <c r="K397" s="3">
        <v>0</v>
      </c>
      <c r="L397" s="3">
        <v>26.153152354278003</v>
      </c>
      <c r="M397" s="6" t="s">
        <v>100</v>
      </c>
      <c r="N397" s="6" t="s">
        <v>165</v>
      </c>
    </row>
    <row r="398" spans="1:14" x14ac:dyDescent="0.2">
      <c r="A398" s="5" t="str">
        <f t="shared" si="8"/>
        <v>Head&amp;Neck - Oropharynx22007-20111</v>
      </c>
      <c r="B398" s="3" t="s">
        <v>116</v>
      </c>
      <c r="C398" s="3">
        <v>2</v>
      </c>
      <c r="D398" s="3" t="s">
        <v>120</v>
      </c>
      <c r="E398" s="3">
        <v>1</v>
      </c>
      <c r="F398" s="3">
        <v>52</v>
      </c>
      <c r="G398" s="3">
        <v>0.199805220649132</v>
      </c>
      <c r="H398" s="3">
        <v>0.13997610314488701</v>
      </c>
      <c r="I398" s="3">
        <v>0.10193016492304401</v>
      </c>
      <c r="J398" s="3">
        <v>0.17802204136673</v>
      </c>
      <c r="K398" s="3">
        <v>1</v>
      </c>
      <c r="L398" s="3">
        <v>0</v>
      </c>
      <c r="M398" s="6" t="s">
        <v>100</v>
      </c>
      <c r="N398" s="6" t="s">
        <v>165</v>
      </c>
    </row>
    <row r="399" spans="1:14" x14ac:dyDescent="0.2">
      <c r="A399" s="5" t="str">
        <f t="shared" si="8"/>
        <v>Head&amp;Neck - Oropharynx22007-20112</v>
      </c>
      <c r="B399" s="3" t="s">
        <v>116</v>
      </c>
      <c r="C399" s="3">
        <v>2</v>
      </c>
      <c r="D399" s="3" t="s">
        <v>120</v>
      </c>
      <c r="E399" s="3">
        <v>2</v>
      </c>
      <c r="F399" s="3">
        <v>93</v>
      </c>
      <c r="G399" s="3">
        <v>0.35402895225931003</v>
      </c>
      <c r="H399" s="3">
        <v>0.22484780419071301</v>
      </c>
      <c r="I399" s="3">
        <v>0.179149167114766</v>
      </c>
      <c r="J399" s="3">
        <v>0.27054644126666</v>
      </c>
      <c r="K399" s="3">
        <v>1.6063299316025099</v>
      </c>
      <c r="L399" s="3">
        <v>7.4980413695539996</v>
      </c>
      <c r="M399" s="6" t="s">
        <v>100</v>
      </c>
      <c r="N399" s="6" t="s">
        <v>165</v>
      </c>
    </row>
    <row r="400" spans="1:14" x14ac:dyDescent="0.2">
      <c r="A400" s="5" t="str">
        <f t="shared" si="8"/>
        <v>Head&amp;Neck - Oropharynx22007-20113</v>
      </c>
      <c r="B400" s="3" t="s">
        <v>116</v>
      </c>
      <c r="C400" s="3">
        <v>2</v>
      </c>
      <c r="D400" s="3" t="s">
        <v>120</v>
      </c>
      <c r="E400" s="3">
        <v>3</v>
      </c>
      <c r="F400" s="3">
        <v>102</v>
      </c>
      <c r="G400" s="3">
        <v>0.38724863150319999</v>
      </c>
      <c r="H400" s="3">
        <v>0.27248753826508798</v>
      </c>
      <c r="I400" s="3">
        <v>0.21960617643012001</v>
      </c>
      <c r="J400" s="3">
        <v>0.32536890010005598</v>
      </c>
      <c r="K400" s="3">
        <v>1.94667184</v>
      </c>
      <c r="L400" s="3">
        <v>9.7442928804100006</v>
      </c>
      <c r="M400" s="6" t="s">
        <v>100</v>
      </c>
      <c r="N400" s="6" t="s">
        <v>165</v>
      </c>
    </row>
    <row r="401" spans="1:14" x14ac:dyDescent="0.2">
      <c r="A401" s="5" t="str">
        <f t="shared" si="8"/>
        <v>Head&amp;Neck - Oropharynx22007-20114</v>
      </c>
      <c r="B401" s="3" t="s">
        <v>116</v>
      </c>
      <c r="C401" s="3">
        <v>2</v>
      </c>
      <c r="D401" s="3" t="s">
        <v>120</v>
      </c>
      <c r="E401" s="3">
        <v>4</v>
      </c>
      <c r="F401" s="3">
        <v>123</v>
      </c>
      <c r="G401" s="3">
        <v>0.46634004917347299</v>
      </c>
      <c r="H401" s="3">
        <v>0.37700023802382598</v>
      </c>
      <c r="I401" s="3">
        <v>0.31037402331368402</v>
      </c>
      <c r="J401" s="3">
        <v>0.443626452733968</v>
      </c>
      <c r="K401" s="3">
        <v>2.69331857048198</v>
      </c>
      <c r="L401" s="3">
        <v>14.480251569589999</v>
      </c>
      <c r="M401" s="6" t="s">
        <v>100</v>
      </c>
      <c r="N401" s="6" t="s">
        <v>165</v>
      </c>
    </row>
    <row r="402" spans="1:14" x14ac:dyDescent="0.2">
      <c r="A402" s="5" t="str">
        <f t="shared" si="8"/>
        <v>Head&amp;Neck - Oropharynx22007-20115</v>
      </c>
      <c r="B402" s="3" t="s">
        <v>116</v>
      </c>
      <c r="C402" s="3">
        <v>2</v>
      </c>
      <c r="D402" s="3" t="s">
        <v>120</v>
      </c>
      <c r="E402" s="3">
        <v>5</v>
      </c>
      <c r="F402" s="3">
        <v>130</v>
      </c>
      <c r="G402" s="3">
        <v>0.49304405856877997</v>
      </c>
      <c r="H402" s="3">
        <v>0.499429357015647</v>
      </c>
      <c r="I402" s="3">
        <v>0.41357576657665401</v>
      </c>
      <c r="J402" s="3">
        <v>0.58528294745464005</v>
      </c>
      <c r="K402" s="3">
        <v>3.5679615719741502</v>
      </c>
      <c r="L402" s="3">
        <v>17.425640886711999</v>
      </c>
      <c r="M402" s="6" t="s">
        <v>100</v>
      </c>
      <c r="N402" s="6" t="s">
        <v>165</v>
      </c>
    </row>
    <row r="403" spans="1:14" x14ac:dyDescent="0.2">
      <c r="A403" s="5" t="str">
        <f t="shared" si="8"/>
        <v>Head&amp;Neck - Oropharynx22007-20116</v>
      </c>
      <c r="B403" s="3" t="s">
        <v>116</v>
      </c>
      <c r="C403" s="3">
        <v>2</v>
      </c>
      <c r="D403" s="3" t="s">
        <v>120</v>
      </c>
      <c r="E403" s="3">
        <v>6</v>
      </c>
      <c r="F403" s="3">
        <v>500</v>
      </c>
      <c r="G403" s="3">
        <v>0.38058566745127698</v>
      </c>
      <c r="H403" s="3">
        <v>0.28951563900244698</v>
      </c>
      <c r="I403" s="3">
        <v>0.26413847434758397</v>
      </c>
      <c r="J403" s="3">
        <v>0.31489280365730998</v>
      </c>
      <c r="K403" s="3">
        <v>0</v>
      </c>
      <c r="L403" s="3">
        <v>49.148226706266001</v>
      </c>
      <c r="M403" s="6" t="s">
        <v>100</v>
      </c>
      <c r="N403" s="6" t="s">
        <v>165</v>
      </c>
    </row>
    <row r="404" spans="1:14" x14ac:dyDescent="0.2">
      <c r="A404" s="5" t="str">
        <f t="shared" si="8"/>
        <v>Head&amp;Neck - Oropharynx32002-20061</v>
      </c>
      <c r="B404" s="3" t="s">
        <v>115</v>
      </c>
      <c r="C404" s="3">
        <v>3</v>
      </c>
      <c r="D404" s="3" t="s">
        <v>120</v>
      </c>
      <c r="E404" s="3">
        <v>1</v>
      </c>
      <c r="F404" s="3">
        <v>168</v>
      </c>
      <c r="G404" s="3">
        <v>0.33519756384795302</v>
      </c>
      <c r="H404" s="3">
        <v>0.25962903721476399</v>
      </c>
      <c r="I404" s="3">
        <v>0.220368639628887</v>
      </c>
      <c r="J404" s="3">
        <v>0.29888943480064101</v>
      </c>
      <c r="K404" s="3">
        <v>1</v>
      </c>
      <c r="L404" s="3">
        <v>0</v>
      </c>
      <c r="M404" s="6" t="s">
        <v>100</v>
      </c>
      <c r="N404" s="6" t="s">
        <v>165</v>
      </c>
    </row>
    <row r="405" spans="1:14" x14ac:dyDescent="0.2">
      <c r="A405" s="5" t="str">
        <f t="shared" si="8"/>
        <v>Head&amp;Neck - Oropharynx32002-20062</v>
      </c>
      <c r="B405" s="3" t="s">
        <v>115</v>
      </c>
      <c r="C405" s="3">
        <v>3</v>
      </c>
      <c r="D405" s="3" t="s">
        <v>120</v>
      </c>
      <c r="E405" s="3">
        <v>2</v>
      </c>
      <c r="F405" s="3">
        <v>232</v>
      </c>
      <c r="G405" s="3">
        <v>0.46304285337863799</v>
      </c>
      <c r="H405" s="3">
        <v>0.34619522770386402</v>
      </c>
      <c r="I405" s="3">
        <v>0.301646720489467</v>
      </c>
      <c r="J405" s="3">
        <v>0.39074373491826098</v>
      </c>
      <c r="K405" s="3">
        <v>1.3334226071850801</v>
      </c>
      <c r="L405" s="3">
        <v>10.844620199402</v>
      </c>
      <c r="M405" s="6" t="s">
        <v>100</v>
      </c>
      <c r="N405" s="6" t="s">
        <v>165</v>
      </c>
    </row>
    <row r="406" spans="1:14" x14ac:dyDescent="0.2">
      <c r="A406" s="5" t="str">
        <f t="shared" si="8"/>
        <v>Head&amp;Neck - Oropharynx32002-20063</v>
      </c>
      <c r="B406" s="3" t="s">
        <v>115</v>
      </c>
      <c r="C406" s="3">
        <v>3</v>
      </c>
      <c r="D406" s="3" t="s">
        <v>120</v>
      </c>
      <c r="E406" s="3">
        <v>3</v>
      </c>
      <c r="F406" s="3">
        <v>273</v>
      </c>
      <c r="G406" s="3">
        <v>0.54460465751488796</v>
      </c>
      <c r="H406" s="3">
        <v>0.44427802687656198</v>
      </c>
      <c r="I406" s="3">
        <v>0.391575725247571</v>
      </c>
      <c r="J406" s="3">
        <v>0.49698032850555302</v>
      </c>
      <c r="K406" s="3">
        <v>1.7112031521692099</v>
      </c>
      <c r="L406" s="3">
        <v>20.030737025922001</v>
      </c>
      <c r="M406" s="6" t="s">
        <v>100</v>
      </c>
      <c r="N406" s="6" t="s">
        <v>165</v>
      </c>
    </row>
    <row r="407" spans="1:14" x14ac:dyDescent="0.2">
      <c r="A407" s="5" t="str">
        <f t="shared" si="8"/>
        <v>Head&amp;Neck - Oropharynx32002-20064</v>
      </c>
      <c r="B407" s="3" t="s">
        <v>115</v>
      </c>
      <c r="C407" s="3">
        <v>3</v>
      </c>
      <c r="D407" s="3" t="s">
        <v>120</v>
      </c>
      <c r="E407" s="3">
        <v>4</v>
      </c>
      <c r="F407" s="3">
        <v>354</v>
      </c>
      <c r="G407" s="3">
        <v>0.70505212067927003</v>
      </c>
      <c r="H407" s="3">
        <v>0.64799333983818697</v>
      </c>
      <c r="I407" s="3">
        <v>0.580490043255531</v>
      </c>
      <c r="J407" s="3">
        <v>0.71549663642084305</v>
      </c>
      <c r="K407" s="3">
        <v>2.4958430951703199</v>
      </c>
      <c r="L407" s="3">
        <v>39.505780574630002</v>
      </c>
      <c r="M407" s="6" t="s">
        <v>100</v>
      </c>
      <c r="N407" s="6" t="s">
        <v>165</v>
      </c>
    </row>
    <row r="408" spans="1:14" x14ac:dyDescent="0.2">
      <c r="A408" s="5" t="str">
        <f t="shared" si="8"/>
        <v>Head&amp;Neck - Oropharynx32002-20065</v>
      </c>
      <c r="B408" s="3" t="s">
        <v>115</v>
      </c>
      <c r="C408" s="3">
        <v>3</v>
      </c>
      <c r="D408" s="3" t="s">
        <v>120</v>
      </c>
      <c r="E408" s="3">
        <v>5</v>
      </c>
      <c r="F408" s="3">
        <v>429</v>
      </c>
      <c r="G408" s="3">
        <v>0.85301884762045099</v>
      </c>
      <c r="H408" s="3">
        <v>0.93322546801931106</v>
      </c>
      <c r="I408" s="3">
        <v>0.84491462967659203</v>
      </c>
      <c r="J408" s="3">
        <v>1.02153630636203</v>
      </c>
      <c r="K408" s="3">
        <v>3.5944572226231801</v>
      </c>
      <c r="L408" s="3">
        <v>58.726898114969998</v>
      </c>
      <c r="M408" s="6" t="s">
        <v>100</v>
      </c>
      <c r="N408" s="6" t="s">
        <v>165</v>
      </c>
    </row>
    <row r="409" spans="1:14" x14ac:dyDescent="0.2">
      <c r="A409" s="5" t="str">
        <f t="shared" si="8"/>
        <v>Head&amp;Neck - Oropharynx32002-20066</v>
      </c>
      <c r="B409" s="3" t="s">
        <v>115</v>
      </c>
      <c r="C409" s="3">
        <v>3</v>
      </c>
      <c r="D409" s="3" t="s">
        <v>120</v>
      </c>
      <c r="E409" s="3">
        <v>6</v>
      </c>
      <c r="F409" s="3">
        <v>1456</v>
      </c>
      <c r="G409" s="3">
        <v>0.58042150097781497</v>
      </c>
      <c r="H409" s="3">
        <v>0.499054685262521</v>
      </c>
      <c r="I409" s="3">
        <v>0.47342026375898999</v>
      </c>
      <c r="J409" s="3">
        <v>0.52468910676605196</v>
      </c>
      <c r="K409" s="3">
        <v>0</v>
      </c>
      <c r="L409" s="3">
        <v>129.10803591492402</v>
      </c>
      <c r="M409" s="6" t="s">
        <v>100</v>
      </c>
      <c r="N409" s="6" t="s">
        <v>165</v>
      </c>
    </row>
    <row r="410" spans="1:14" x14ac:dyDescent="0.2">
      <c r="A410" s="5" t="str">
        <f t="shared" si="8"/>
        <v>Head&amp;Neck - Oropharynx32007-20111</v>
      </c>
      <c r="B410" s="3" t="s">
        <v>116</v>
      </c>
      <c r="C410" s="3">
        <v>3</v>
      </c>
      <c r="D410" s="3" t="s">
        <v>120</v>
      </c>
      <c r="E410" s="3">
        <v>1</v>
      </c>
      <c r="F410" s="3">
        <v>226</v>
      </c>
      <c r="G410" s="3">
        <v>0.437209880533174</v>
      </c>
      <c r="H410" s="3">
        <v>0.33100774490217399</v>
      </c>
      <c r="I410" s="3">
        <v>0.28785186187564099</v>
      </c>
      <c r="J410" s="3">
        <v>0.374163627928707</v>
      </c>
      <c r="K410" s="3">
        <v>1</v>
      </c>
      <c r="L410" s="3">
        <v>0</v>
      </c>
      <c r="M410" s="6" t="s">
        <v>100</v>
      </c>
      <c r="N410" s="6" t="s">
        <v>165</v>
      </c>
    </row>
    <row r="411" spans="1:14" x14ac:dyDescent="0.2">
      <c r="A411" s="5" t="str">
        <f t="shared" si="8"/>
        <v>Head&amp;Neck - Oropharynx32007-20112</v>
      </c>
      <c r="B411" s="3" t="s">
        <v>116</v>
      </c>
      <c r="C411" s="3">
        <v>3</v>
      </c>
      <c r="D411" s="3" t="s">
        <v>120</v>
      </c>
      <c r="E411" s="3">
        <v>2</v>
      </c>
      <c r="F411" s="3">
        <v>320</v>
      </c>
      <c r="G411" s="3">
        <v>0.61837439613083101</v>
      </c>
      <c r="H411" s="3">
        <v>0.44908257738355101</v>
      </c>
      <c r="I411" s="3">
        <v>0.39987779802707002</v>
      </c>
      <c r="J411" s="3">
        <v>0.49828735674003199</v>
      </c>
      <c r="K411" s="3">
        <v>1.3567132017296799</v>
      </c>
      <c r="L411" s="3">
        <v>16.701106340176</v>
      </c>
      <c r="M411" s="6" t="s">
        <v>100</v>
      </c>
      <c r="N411" s="6" t="s">
        <v>165</v>
      </c>
    </row>
    <row r="412" spans="1:14" x14ac:dyDescent="0.2">
      <c r="A412" s="5" t="str">
        <f t="shared" si="8"/>
        <v>Head&amp;Neck - Oropharynx32007-20113</v>
      </c>
      <c r="B412" s="3" t="s">
        <v>116</v>
      </c>
      <c r="C412" s="3">
        <v>3</v>
      </c>
      <c r="D412" s="3" t="s">
        <v>120</v>
      </c>
      <c r="E412" s="3">
        <v>3</v>
      </c>
      <c r="F412" s="3">
        <v>408</v>
      </c>
      <c r="G412" s="3">
        <v>0.78756157674691996</v>
      </c>
      <c r="H412" s="3">
        <v>0.63527151797649695</v>
      </c>
      <c r="I412" s="3">
        <v>0.57362828977704305</v>
      </c>
      <c r="J412" s="3">
        <v>0.69691474617595095</v>
      </c>
      <c r="K412" s="3">
        <v>1.91920439252636</v>
      </c>
      <c r="L412" s="3">
        <v>37.393317019355997</v>
      </c>
      <c r="M412" s="6" t="s">
        <v>100</v>
      </c>
      <c r="N412" s="6" t="s">
        <v>165</v>
      </c>
    </row>
    <row r="413" spans="1:14" x14ac:dyDescent="0.2">
      <c r="A413" s="5" t="str">
        <f t="shared" si="8"/>
        <v>Head&amp;Neck - Oropharynx32007-20114</v>
      </c>
      <c r="B413" s="3" t="s">
        <v>116</v>
      </c>
      <c r="C413" s="3">
        <v>3</v>
      </c>
      <c r="D413" s="3" t="s">
        <v>120</v>
      </c>
      <c r="E413" s="3">
        <v>4</v>
      </c>
      <c r="F413" s="3">
        <v>459</v>
      </c>
      <c r="G413" s="3">
        <v>0.88529855854878603</v>
      </c>
      <c r="H413" s="3">
        <v>0.80759723241138803</v>
      </c>
      <c r="I413" s="3">
        <v>0.73371422747454995</v>
      </c>
      <c r="J413" s="3">
        <v>0.881480237348226</v>
      </c>
      <c r="K413" s="3">
        <v>2.4398137048124502</v>
      </c>
      <c r="L413" s="3">
        <v>52.066823123706001</v>
      </c>
      <c r="M413" s="6" t="s">
        <v>100</v>
      </c>
      <c r="N413" s="6" t="s">
        <v>165</v>
      </c>
    </row>
    <row r="414" spans="1:14" x14ac:dyDescent="0.2">
      <c r="A414" s="5" t="str">
        <f t="shared" si="8"/>
        <v>Head&amp;Neck - Oropharynx32007-20115</v>
      </c>
      <c r="B414" s="3" t="s">
        <v>116</v>
      </c>
      <c r="C414" s="3">
        <v>3</v>
      </c>
      <c r="D414" s="3" t="s">
        <v>120</v>
      </c>
      <c r="E414" s="3">
        <v>5</v>
      </c>
      <c r="F414" s="3">
        <v>576</v>
      </c>
      <c r="G414" s="3">
        <v>1.1129087894155001</v>
      </c>
      <c r="H414" s="3">
        <v>1.21802284079332</v>
      </c>
      <c r="I414" s="3">
        <v>1.1185509754618701</v>
      </c>
      <c r="J414" s="3">
        <v>1.3174947061247699</v>
      </c>
      <c r="K414" s="3">
        <v>3.6797412131649598</v>
      </c>
      <c r="L414" s="3">
        <v>81.133073387346002</v>
      </c>
      <c r="M414" s="6" t="s">
        <v>100</v>
      </c>
      <c r="N414" s="6" t="s">
        <v>165</v>
      </c>
    </row>
    <row r="415" spans="1:14" x14ac:dyDescent="0.2">
      <c r="A415" s="5" t="str">
        <f t="shared" si="8"/>
        <v>Head&amp;Neck - Oropharynx32007-20116</v>
      </c>
      <c r="B415" s="3" t="s">
        <v>116</v>
      </c>
      <c r="C415" s="3">
        <v>3</v>
      </c>
      <c r="D415" s="3" t="s">
        <v>120</v>
      </c>
      <c r="E415" s="3">
        <v>6</v>
      </c>
      <c r="F415" s="3">
        <v>1989</v>
      </c>
      <c r="G415" s="3">
        <v>0.76840267025838704</v>
      </c>
      <c r="H415" s="3">
        <v>0.64942155893462705</v>
      </c>
      <c r="I415" s="3">
        <v>0.62088080891866704</v>
      </c>
      <c r="J415" s="3">
        <v>0.67796230895058696</v>
      </c>
      <c r="K415" s="3">
        <v>0</v>
      </c>
      <c r="L415" s="3">
        <v>187.29431987058399</v>
      </c>
      <c r="M415" s="6" t="s">
        <v>100</v>
      </c>
      <c r="N415" s="6" t="s">
        <v>165</v>
      </c>
    </row>
    <row r="416" spans="1:14" x14ac:dyDescent="0.2">
      <c r="A416" s="5" t="str">
        <f t="shared" si="8"/>
        <v>Head&amp;Neck - Salivary Glands12002-20061</v>
      </c>
      <c r="B416" s="3" t="s">
        <v>115</v>
      </c>
      <c r="C416" s="3">
        <v>1</v>
      </c>
      <c r="D416" s="3" t="s">
        <v>122</v>
      </c>
      <c r="E416" s="3">
        <v>1</v>
      </c>
      <c r="F416" s="3">
        <v>70</v>
      </c>
      <c r="G416" s="3">
        <v>0.28186060696426801</v>
      </c>
      <c r="H416" s="3">
        <v>0.22863182828188799</v>
      </c>
      <c r="I416" s="3">
        <v>0.17507143705716799</v>
      </c>
      <c r="J416" s="3">
        <v>0.282192219506608</v>
      </c>
      <c r="K416" s="3">
        <v>1</v>
      </c>
      <c r="L416" s="3">
        <v>0</v>
      </c>
      <c r="M416" s="6" t="s">
        <v>100</v>
      </c>
      <c r="N416" s="6" t="s">
        <v>165</v>
      </c>
    </row>
    <row r="417" spans="1:14" x14ac:dyDescent="0.2">
      <c r="A417" s="5" t="str">
        <f t="shared" si="8"/>
        <v>Head&amp;Neck - Salivary Glands12002-20062</v>
      </c>
      <c r="B417" s="3" t="s">
        <v>115</v>
      </c>
      <c r="C417" s="3">
        <v>1</v>
      </c>
      <c r="D417" s="3" t="s">
        <v>122</v>
      </c>
      <c r="E417" s="3">
        <v>2</v>
      </c>
      <c r="F417" s="3">
        <v>103</v>
      </c>
      <c r="G417" s="3">
        <v>0.41891145249005202</v>
      </c>
      <c r="H417" s="3">
        <v>0.31144494011617302</v>
      </c>
      <c r="I417" s="3">
        <v>0.25129727978178501</v>
      </c>
      <c r="J417" s="3">
        <v>0.37159260045056097</v>
      </c>
      <c r="K417" s="3">
        <v>1.3622116503052299</v>
      </c>
      <c r="L417" s="3">
        <v>6.2951957963779996</v>
      </c>
      <c r="M417" s="6" t="s">
        <v>100</v>
      </c>
      <c r="N417" s="6" t="s">
        <v>165</v>
      </c>
    </row>
    <row r="418" spans="1:14" x14ac:dyDescent="0.2">
      <c r="A418" s="5" t="str">
        <f t="shared" si="8"/>
        <v>Head&amp;Neck - Salivary Glands12002-20063</v>
      </c>
      <c r="B418" s="3" t="s">
        <v>115</v>
      </c>
      <c r="C418" s="3">
        <v>1</v>
      </c>
      <c r="D418" s="3" t="s">
        <v>122</v>
      </c>
      <c r="E418" s="3">
        <v>3</v>
      </c>
      <c r="F418" s="3">
        <v>99</v>
      </c>
      <c r="G418" s="3">
        <v>0.40415302752257598</v>
      </c>
      <c r="H418" s="3">
        <v>0.31074119061759498</v>
      </c>
      <c r="I418" s="3">
        <v>0.24952908774104199</v>
      </c>
      <c r="J418" s="3">
        <v>0.37195329349414802</v>
      </c>
      <c r="K418" s="3">
        <v>1.3591335596305201</v>
      </c>
      <c r="L418" s="3">
        <v>5.1943487431720001</v>
      </c>
      <c r="M418" s="6" t="s">
        <v>100</v>
      </c>
      <c r="N418" s="6" t="s">
        <v>165</v>
      </c>
    </row>
    <row r="419" spans="1:14" x14ac:dyDescent="0.2">
      <c r="A419" s="5" t="str">
        <f t="shared" si="8"/>
        <v>Head&amp;Neck - Salivary Glands12002-20064</v>
      </c>
      <c r="B419" s="3" t="s">
        <v>115</v>
      </c>
      <c r="C419" s="3">
        <v>1</v>
      </c>
      <c r="D419" s="3" t="s">
        <v>122</v>
      </c>
      <c r="E419" s="3">
        <v>4</v>
      </c>
      <c r="F419" s="3">
        <v>97</v>
      </c>
      <c r="G419" s="3">
        <v>0.39617338981758399</v>
      </c>
      <c r="H419" s="3">
        <v>0.33870437295254302</v>
      </c>
      <c r="I419" s="3">
        <v>0.27129954445903798</v>
      </c>
      <c r="J419" s="3">
        <v>0.40610920144604801</v>
      </c>
      <c r="K419" s="3">
        <v>1.48144016298091</v>
      </c>
      <c r="L419" s="3">
        <v>7.173004007996</v>
      </c>
      <c r="M419" s="6" t="s">
        <v>100</v>
      </c>
      <c r="N419" s="6" t="s">
        <v>165</v>
      </c>
    </row>
    <row r="420" spans="1:14" x14ac:dyDescent="0.2">
      <c r="A420" s="5" t="str">
        <f t="shared" si="8"/>
        <v>Head&amp;Neck - Salivary Glands12002-20065</v>
      </c>
      <c r="B420" s="3" t="s">
        <v>115</v>
      </c>
      <c r="C420" s="3">
        <v>1</v>
      </c>
      <c r="D420" s="3" t="s">
        <v>122</v>
      </c>
      <c r="E420" s="3">
        <v>5</v>
      </c>
      <c r="F420" s="3">
        <v>87</v>
      </c>
      <c r="G420" s="3">
        <v>0.354514920697661</v>
      </c>
      <c r="H420" s="3">
        <v>0.35827877667464703</v>
      </c>
      <c r="I420" s="3">
        <v>0.28299220385655599</v>
      </c>
      <c r="J420" s="3">
        <v>0.43356534949273801</v>
      </c>
      <c r="K420" s="3">
        <v>1.5670555555060901</v>
      </c>
      <c r="L420" s="3">
        <v>6.910722201654</v>
      </c>
      <c r="M420" s="6" t="s">
        <v>100</v>
      </c>
      <c r="N420" s="6" t="s">
        <v>165</v>
      </c>
    </row>
    <row r="421" spans="1:14" x14ac:dyDescent="0.2">
      <c r="A421" s="5" t="str">
        <f t="shared" si="8"/>
        <v>Head&amp;Neck - Salivary Glands12002-20066</v>
      </c>
      <c r="B421" s="3" t="s">
        <v>115</v>
      </c>
      <c r="C421" s="3">
        <v>1</v>
      </c>
      <c r="D421" s="3" t="s">
        <v>122</v>
      </c>
      <c r="E421" s="3">
        <v>6</v>
      </c>
      <c r="F421" s="3">
        <v>456</v>
      </c>
      <c r="G421" s="3">
        <v>0.37090364377203699</v>
      </c>
      <c r="H421" s="3">
        <v>0.306435581977681</v>
      </c>
      <c r="I421" s="3">
        <v>0.27830926658976202</v>
      </c>
      <c r="J421" s="3">
        <v>0.33456189736559999</v>
      </c>
      <c r="K421" s="3">
        <v>0</v>
      </c>
      <c r="L421" s="3">
        <v>25.573270749199999</v>
      </c>
      <c r="M421" s="6" t="s">
        <v>100</v>
      </c>
      <c r="N421" s="6" t="s">
        <v>165</v>
      </c>
    </row>
    <row r="422" spans="1:14" x14ac:dyDescent="0.2">
      <c r="A422" s="5" t="str">
        <f t="shared" si="8"/>
        <v>Head&amp;Neck - Salivary Glands12007-20111</v>
      </c>
      <c r="B422" s="3" t="s">
        <v>116</v>
      </c>
      <c r="C422" s="3">
        <v>1</v>
      </c>
      <c r="D422" s="3" t="s">
        <v>122</v>
      </c>
      <c r="E422" s="3">
        <v>1</v>
      </c>
      <c r="F422" s="3">
        <v>97</v>
      </c>
      <c r="G422" s="3">
        <v>0.37793078996301499</v>
      </c>
      <c r="H422" s="3">
        <v>0.26455582696983099</v>
      </c>
      <c r="I422" s="3">
        <v>0.21190714107182701</v>
      </c>
      <c r="J422" s="3">
        <v>0.31720451286783502</v>
      </c>
      <c r="K422" s="3">
        <v>1</v>
      </c>
      <c r="L422" s="3">
        <v>0</v>
      </c>
      <c r="M422" s="6" t="s">
        <v>100</v>
      </c>
      <c r="N422" s="6" t="s">
        <v>165</v>
      </c>
    </row>
    <row r="423" spans="1:14" x14ac:dyDescent="0.2">
      <c r="A423" s="5" t="str">
        <f t="shared" si="8"/>
        <v>Head&amp;Neck - Salivary Glands12007-20112</v>
      </c>
      <c r="B423" s="3" t="s">
        <v>116</v>
      </c>
      <c r="C423" s="3">
        <v>1</v>
      </c>
      <c r="D423" s="3" t="s">
        <v>122</v>
      </c>
      <c r="E423" s="3">
        <v>2</v>
      </c>
      <c r="F423" s="3">
        <v>115</v>
      </c>
      <c r="G423" s="3">
        <v>0.45134240416440702</v>
      </c>
      <c r="H423" s="3">
        <v>0.31908157106521101</v>
      </c>
      <c r="I423" s="3">
        <v>0.260762731614331</v>
      </c>
      <c r="J423" s="3">
        <v>0.37740041051609102</v>
      </c>
      <c r="K423" s="3">
        <v>1.2061029791704301</v>
      </c>
      <c r="L423" s="3">
        <v>2.208165736562</v>
      </c>
      <c r="M423" s="6" t="s">
        <v>100</v>
      </c>
      <c r="N423" s="6" t="s">
        <v>165</v>
      </c>
    </row>
    <row r="424" spans="1:14" x14ac:dyDescent="0.2">
      <c r="A424" s="5" t="str">
        <f t="shared" si="8"/>
        <v>Head&amp;Neck - Salivary Glands12007-20113</v>
      </c>
      <c r="B424" s="3" t="s">
        <v>116</v>
      </c>
      <c r="C424" s="3">
        <v>1</v>
      </c>
      <c r="D424" s="3" t="s">
        <v>122</v>
      </c>
      <c r="E424" s="3">
        <v>3</v>
      </c>
      <c r="F424" s="3">
        <v>111</v>
      </c>
      <c r="G424" s="3">
        <v>0.43587860521673699</v>
      </c>
      <c r="H424" s="3">
        <v>0.31247398422924899</v>
      </c>
      <c r="I424" s="3">
        <v>0.25434289683246603</v>
      </c>
      <c r="J424" s="3">
        <v>0.37060507162603201</v>
      </c>
      <c r="K424" s="3">
        <v>1.1811268260777401</v>
      </c>
      <c r="L424" s="3">
        <v>3.0774725547380002</v>
      </c>
      <c r="M424" s="6" t="s">
        <v>100</v>
      </c>
      <c r="N424" s="6" t="s">
        <v>165</v>
      </c>
    </row>
    <row r="425" spans="1:14" x14ac:dyDescent="0.2">
      <c r="A425" s="5" t="str">
        <f t="shared" si="8"/>
        <v>Head&amp;Neck - Salivary Glands12007-20114</v>
      </c>
      <c r="B425" s="3" t="s">
        <v>116</v>
      </c>
      <c r="C425" s="3">
        <v>1</v>
      </c>
      <c r="D425" s="3" t="s">
        <v>122</v>
      </c>
      <c r="E425" s="3">
        <v>4</v>
      </c>
      <c r="F425" s="3">
        <v>107</v>
      </c>
      <c r="G425" s="3">
        <v>0.42008042537893497</v>
      </c>
      <c r="H425" s="3">
        <v>0.346590566089923</v>
      </c>
      <c r="I425" s="3">
        <v>0.28091846367829099</v>
      </c>
      <c r="J425" s="3">
        <v>0.41226266850155502</v>
      </c>
      <c r="K425" s="3">
        <v>1.31008479404782</v>
      </c>
      <c r="L425" s="3">
        <v>4.4476226470300002</v>
      </c>
      <c r="M425" s="6" t="s">
        <v>100</v>
      </c>
      <c r="N425" s="6" t="s">
        <v>165</v>
      </c>
    </row>
    <row r="426" spans="1:14" x14ac:dyDescent="0.2">
      <c r="A426" s="5" t="str">
        <f t="shared" si="8"/>
        <v>Head&amp;Neck - Salivary Glands12007-20115</v>
      </c>
      <c r="B426" s="3" t="s">
        <v>116</v>
      </c>
      <c r="C426" s="3">
        <v>1</v>
      </c>
      <c r="D426" s="3" t="s">
        <v>122</v>
      </c>
      <c r="E426" s="3">
        <v>5</v>
      </c>
      <c r="F426" s="3">
        <v>84</v>
      </c>
      <c r="G426" s="3">
        <v>0.33084606673850497</v>
      </c>
      <c r="H426" s="3">
        <v>0.34296805291390797</v>
      </c>
      <c r="I426" s="3">
        <v>0.26962312328719301</v>
      </c>
      <c r="J426" s="3">
        <v>0.41631298254062299</v>
      </c>
      <c r="K426" s="3">
        <v>1.29639198214681</v>
      </c>
      <c r="L426" s="3">
        <v>2.7074931544699998</v>
      </c>
      <c r="M426" s="6" t="s">
        <v>100</v>
      </c>
      <c r="N426" s="6" t="s">
        <v>165</v>
      </c>
    </row>
    <row r="427" spans="1:14" x14ac:dyDescent="0.2">
      <c r="A427" s="5" t="str">
        <f t="shared" si="8"/>
        <v>Head&amp;Neck - Salivary Glands12007-20116</v>
      </c>
      <c r="B427" s="3" t="s">
        <v>116</v>
      </c>
      <c r="C427" s="3">
        <v>1</v>
      </c>
      <c r="D427" s="3" t="s">
        <v>122</v>
      </c>
      <c r="E427" s="3">
        <v>6</v>
      </c>
      <c r="F427" s="3">
        <v>514</v>
      </c>
      <c r="G427" s="3">
        <v>0.403225199108524</v>
      </c>
      <c r="H427" s="3">
        <v>0.31435867117472699</v>
      </c>
      <c r="I427" s="3">
        <v>0.28718176868379802</v>
      </c>
      <c r="J427" s="3">
        <v>0.34153557366565601</v>
      </c>
      <c r="K427" s="3">
        <v>0</v>
      </c>
      <c r="L427" s="3">
        <v>12.440754092799999</v>
      </c>
      <c r="M427" s="6" t="s">
        <v>100</v>
      </c>
      <c r="N427" s="6" t="s">
        <v>165</v>
      </c>
    </row>
    <row r="428" spans="1:14" x14ac:dyDescent="0.2">
      <c r="A428" s="5" t="str">
        <f t="shared" si="8"/>
        <v>Head&amp;Neck - Salivary Glands22002-20061</v>
      </c>
      <c r="B428" s="3" t="s">
        <v>115</v>
      </c>
      <c r="C428" s="3">
        <v>2</v>
      </c>
      <c r="D428" s="3" t="s">
        <v>122</v>
      </c>
      <c r="E428" s="3">
        <v>1</v>
      </c>
      <c r="F428" s="3">
        <v>47</v>
      </c>
      <c r="G428" s="3">
        <v>0.18588297875495999</v>
      </c>
      <c r="H428" s="3">
        <v>0.13258779192912201</v>
      </c>
      <c r="I428" s="3">
        <v>9.4681554329888395E-2</v>
      </c>
      <c r="J428" s="3">
        <v>0.17049402952835599</v>
      </c>
      <c r="K428" s="3">
        <v>1</v>
      </c>
      <c r="L428" s="3">
        <v>0</v>
      </c>
      <c r="M428" s="6" t="s">
        <v>100</v>
      </c>
      <c r="N428" s="6" t="s">
        <v>165</v>
      </c>
    </row>
    <row r="429" spans="1:14" x14ac:dyDescent="0.2">
      <c r="A429" s="5" t="str">
        <f t="shared" si="8"/>
        <v>Head&amp;Neck - Salivary Glands22002-20062</v>
      </c>
      <c r="B429" s="3" t="s">
        <v>115</v>
      </c>
      <c r="C429" s="3">
        <v>2</v>
      </c>
      <c r="D429" s="3" t="s">
        <v>122</v>
      </c>
      <c r="E429" s="3">
        <v>2</v>
      </c>
      <c r="F429" s="3">
        <v>65</v>
      </c>
      <c r="G429" s="3">
        <v>0.25474392963831599</v>
      </c>
      <c r="H429" s="3">
        <v>0.158344687981751</v>
      </c>
      <c r="I429" s="3">
        <v>0.119849814940793</v>
      </c>
      <c r="J429" s="3">
        <v>0.196839561022709</v>
      </c>
      <c r="K429" s="3">
        <v>1.19426295345801</v>
      </c>
      <c r="L429" s="3">
        <v>3.0123677802279998</v>
      </c>
      <c r="M429" s="6" t="s">
        <v>100</v>
      </c>
      <c r="N429" s="6" t="s">
        <v>165</v>
      </c>
    </row>
    <row r="430" spans="1:14" x14ac:dyDescent="0.2">
      <c r="A430" s="5" t="str">
        <f t="shared" si="8"/>
        <v>Head&amp;Neck - Salivary Glands22002-20063</v>
      </c>
      <c r="B430" s="3" t="s">
        <v>115</v>
      </c>
      <c r="C430" s="3">
        <v>2</v>
      </c>
      <c r="D430" s="3" t="s">
        <v>122</v>
      </c>
      <c r="E430" s="3">
        <v>3</v>
      </c>
      <c r="F430" s="3">
        <v>66</v>
      </c>
      <c r="G430" s="3">
        <v>0.25748627695676501</v>
      </c>
      <c r="H430" s="3">
        <v>0.15958627788822399</v>
      </c>
      <c r="I430" s="3">
        <v>0.121084600633421</v>
      </c>
      <c r="J430" s="3">
        <v>0.19808795514302699</v>
      </c>
      <c r="K430" s="3">
        <v>1.20362723872447</v>
      </c>
      <c r="L430" s="3">
        <v>3.1357356759039998</v>
      </c>
      <c r="M430" s="6" t="s">
        <v>100</v>
      </c>
      <c r="N430" s="6" t="s">
        <v>165</v>
      </c>
    </row>
    <row r="431" spans="1:14" x14ac:dyDescent="0.2">
      <c r="A431" s="5" t="str">
        <f t="shared" si="8"/>
        <v>Head&amp;Neck - Salivary Glands22002-20064</v>
      </c>
      <c r="B431" s="3" t="s">
        <v>115</v>
      </c>
      <c r="C431" s="3">
        <v>2</v>
      </c>
      <c r="D431" s="3" t="s">
        <v>122</v>
      </c>
      <c r="E431" s="3">
        <v>4</v>
      </c>
      <c r="F431" s="3">
        <v>69</v>
      </c>
      <c r="G431" s="3">
        <v>0.26822339899299602</v>
      </c>
      <c r="H431" s="3">
        <v>0.16922557169368799</v>
      </c>
      <c r="I431" s="3">
        <v>0.12929573666163499</v>
      </c>
      <c r="J431" s="3">
        <v>0.20915540672574101</v>
      </c>
      <c r="K431" s="3">
        <v>1.2763284555198799</v>
      </c>
      <c r="L431" s="3">
        <v>3.8191166737179998</v>
      </c>
      <c r="M431" s="6" t="s">
        <v>100</v>
      </c>
      <c r="N431" s="6" t="s">
        <v>165</v>
      </c>
    </row>
    <row r="432" spans="1:14" x14ac:dyDescent="0.2">
      <c r="A432" s="5" t="str">
        <f t="shared" si="8"/>
        <v>Head&amp;Neck - Salivary Glands22002-20065</v>
      </c>
      <c r="B432" s="3" t="s">
        <v>115</v>
      </c>
      <c r="C432" s="3">
        <v>2</v>
      </c>
      <c r="D432" s="3" t="s">
        <v>122</v>
      </c>
      <c r="E432" s="3">
        <v>5</v>
      </c>
      <c r="F432" s="3">
        <v>62</v>
      </c>
      <c r="G432" s="3">
        <v>0.24076363701744</v>
      </c>
      <c r="H432" s="3">
        <v>0.20145706639899</v>
      </c>
      <c r="I432" s="3">
        <v>0.15131032328418501</v>
      </c>
      <c r="J432" s="3">
        <v>0.25160380951379502</v>
      </c>
      <c r="K432" s="3">
        <v>1.51942394897626</v>
      </c>
      <c r="L432" s="3">
        <v>4.8831047253440003</v>
      </c>
      <c r="M432" s="6" t="s">
        <v>100</v>
      </c>
      <c r="N432" s="6" t="s">
        <v>165</v>
      </c>
    </row>
    <row r="433" spans="1:14" x14ac:dyDescent="0.2">
      <c r="A433" s="5" t="str">
        <f t="shared" si="8"/>
        <v>Head&amp;Neck - Salivary Glands22002-20066</v>
      </c>
      <c r="B433" s="3" t="s">
        <v>115</v>
      </c>
      <c r="C433" s="3">
        <v>2</v>
      </c>
      <c r="D433" s="3" t="s">
        <v>122</v>
      </c>
      <c r="E433" s="3">
        <v>6</v>
      </c>
      <c r="F433" s="3">
        <v>309</v>
      </c>
      <c r="G433" s="3">
        <v>0.24157761912356601</v>
      </c>
      <c r="H433" s="3">
        <v>0.16191285361308899</v>
      </c>
      <c r="I433" s="3">
        <v>0.14385948878229199</v>
      </c>
      <c r="J433" s="3">
        <v>0.17996621844388599</v>
      </c>
      <c r="K433" s="3">
        <v>0</v>
      </c>
      <c r="L433" s="3">
        <v>14.850324855194</v>
      </c>
      <c r="M433" s="6" t="s">
        <v>100</v>
      </c>
      <c r="N433" s="6" t="s">
        <v>165</v>
      </c>
    </row>
    <row r="434" spans="1:14" x14ac:dyDescent="0.2">
      <c r="A434" s="5" t="str">
        <f t="shared" si="8"/>
        <v>Head&amp;Neck - Salivary Glands22007-20111</v>
      </c>
      <c r="B434" s="3" t="s">
        <v>116</v>
      </c>
      <c r="C434" s="3">
        <v>2</v>
      </c>
      <c r="D434" s="3" t="s">
        <v>122</v>
      </c>
      <c r="E434" s="3">
        <v>1</v>
      </c>
      <c r="F434" s="3">
        <v>62</v>
      </c>
      <c r="G434" s="3">
        <v>0.23822930154319599</v>
      </c>
      <c r="H434" s="3">
        <v>0.13668178161538999</v>
      </c>
      <c r="I434" s="3">
        <v>0.10265891851280699</v>
      </c>
      <c r="J434" s="3">
        <v>0.170704644717973</v>
      </c>
      <c r="K434" s="3">
        <v>1</v>
      </c>
      <c r="L434" s="3">
        <v>0</v>
      </c>
      <c r="M434" s="6" t="s">
        <v>100</v>
      </c>
      <c r="N434" s="6" t="s">
        <v>165</v>
      </c>
    </row>
    <row r="435" spans="1:14" x14ac:dyDescent="0.2">
      <c r="A435" s="5" t="str">
        <f t="shared" si="8"/>
        <v>Head&amp;Neck - Salivary Glands22007-20112</v>
      </c>
      <c r="B435" s="3" t="s">
        <v>116</v>
      </c>
      <c r="C435" s="3">
        <v>2</v>
      </c>
      <c r="D435" s="3" t="s">
        <v>122</v>
      </c>
      <c r="E435" s="3">
        <v>2</v>
      </c>
      <c r="F435" s="3">
        <v>58</v>
      </c>
      <c r="G435" s="3">
        <v>0.22079224979612899</v>
      </c>
      <c r="H435" s="3">
        <v>0.128249151074979</v>
      </c>
      <c r="I435" s="3">
        <v>9.5242871526890496E-2</v>
      </c>
      <c r="J435" s="3">
        <v>0.16125543062306699</v>
      </c>
      <c r="K435" s="3">
        <v>0.93830464864630203</v>
      </c>
      <c r="L435" s="3">
        <v>-2.6611683041980001</v>
      </c>
      <c r="M435" s="6" t="s">
        <v>100</v>
      </c>
      <c r="N435" s="6" t="s">
        <v>165</v>
      </c>
    </row>
    <row r="436" spans="1:14" x14ac:dyDescent="0.2">
      <c r="A436" s="5" t="str">
        <f t="shared" si="8"/>
        <v>Head&amp;Neck - Salivary Glands22007-20113</v>
      </c>
      <c r="B436" s="3" t="s">
        <v>116</v>
      </c>
      <c r="C436" s="3">
        <v>2</v>
      </c>
      <c r="D436" s="3" t="s">
        <v>122</v>
      </c>
      <c r="E436" s="3">
        <v>3</v>
      </c>
      <c r="F436" s="3">
        <v>63</v>
      </c>
      <c r="G436" s="3">
        <v>0.23918297828138799</v>
      </c>
      <c r="H436" s="3">
        <v>0.133548889053487</v>
      </c>
      <c r="I436" s="3">
        <v>0.100570755211735</v>
      </c>
      <c r="J436" s="3">
        <v>0.16652702289523899</v>
      </c>
      <c r="K436" s="3">
        <v>0.97707893089425402</v>
      </c>
      <c r="L436" s="3">
        <v>-1.496028600514</v>
      </c>
      <c r="M436" s="6" t="s">
        <v>100</v>
      </c>
      <c r="N436" s="6" t="s">
        <v>165</v>
      </c>
    </row>
    <row r="437" spans="1:14" x14ac:dyDescent="0.2">
      <c r="A437" s="5" t="str">
        <f t="shared" si="8"/>
        <v>Head&amp;Neck - Salivary Glands22007-20114</v>
      </c>
      <c r="B437" s="3" t="s">
        <v>116</v>
      </c>
      <c r="C437" s="3">
        <v>2</v>
      </c>
      <c r="D437" s="3" t="s">
        <v>122</v>
      </c>
      <c r="E437" s="3">
        <v>4</v>
      </c>
      <c r="F437" s="3">
        <v>59</v>
      </c>
      <c r="G437" s="3">
        <v>0.22369156830272299</v>
      </c>
      <c r="H437" s="3">
        <v>0.139490285756909</v>
      </c>
      <c r="I437" s="3">
        <v>0.10389651250252099</v>
      </c>
      <c r="J437" s="3">
        <v>0.17508405901129701</v>
      </c>
      <c r="K437" s="3">
        <v>1.02054775777961</v>
      </c>
      <c r="L437" s="3">
        <v>-0.31396988803199999</v>
      </c>
      <c r="M437" s="6" t="s">
        <v>100</v>
      </c>
      <c r="N437" s="6" t="s">
        <v>165</v>
      </c>
    </row>
    <row r="438" spans="1:14" x14ac:dyDescent="0.2">
      <c r="A438" s="5" t="str">
        <f t="shared" si="8"/>
        <v>Head&amp;Neck - Salivary Glands22007-20115</v>
      </c>
      <c r="B438" s="3" t="s">
        <v>116</v>
      </c>
      <c r="C438" s="3">
        <v>2</v>
      </c>
      <c r="D438" s="3" t="s">
        <v>122</v>
      </c>
      <c r="E438" s="3">
        <v>5</v>
      </c>
      <c r="F438" s="3">
        <v>48</v>
      </c>
      <c r="G438" s="3">
        <v>0.18204703701001099</v>
      </c>
      <c r="H438" s="3">
        <v>0.15037603408574099</v>
      </c>
      <c r="I438" s="3">
        <v>0.107834408643796</v>
      </c>
      <c r="J438" s="3">
        <v>0.192917659527686</v>
      </c>
      <c r="K438" s="3">
        <v>1.1001907665272199</v>
      </c>
      <c r="L438" s="3">
        <v>-1.1024256874880001</v>
      </c>
      <c r="M438" s="6" t="s">
        <v>100</v>
      </c>
      <c r="N438" s="6" t="s">
        <v>165</v>
      </c>
    </row>
    <row r="439" spans="1:14" x14ac:dyDescent="0.2">
      <c r="A439" s="5" t="str">
        <f t="shared" si="8"/>
        <v>Head&amp;Neck - Salivary Glands22007-20116</v>
      </c>
      <c r="B439" s="3" t="s">
        <v>116</v>
      </c>
      <c r="C439" s="3">
        <v>2</v>
      </c>
      <c r="D439" s="3" t="s">
        <v>122</v>
      </c>
      <c r="E439" s="3">
        <v>6</v>
      </c>
      <c r="F439" s="3">
        <v>290</v>
      </c>
      <c r="G439" s="3">
        <v>0.220739687121741</v>
      </c>
      <c r="H439" s="3">
        <v>0.136605137665082</v>
      </c>
      <c r="I439" s="3">
        <v>0.120882547075483</v>
      </c>
      <c r="J439" s="3">
        <v>0.15232772825468099</v>
      </c>
      <c r="K439" s="3">
        <v>0</v>
      </c>
      <c r="L439" s="3">
        <v>-5.5735924802320005</v>
      </c>
      <c r="M439" s="6" t="s">
        <v>100</v>
      </c>
      <c r="N439" s="6" t="s">
        <v>165</v>
      </c>
    </row>
    <row r="440" spans="1:14" x14ac:dyDescent="0.2">
      <c r="A440" s="5" t="str">
        <f t="shared" si="8"/>
        <v>Head&amp;Neck - Salivary Glands32002-20061</v>
      </c>
      <c r="B440" s="3" t="s">
        <v>115</v>
      </c>
      <c r="C440" s="3">
        <v>3</v>
      </c>
      <c r="D440" s="3" t="s">
        <v>122</v>
      </c>
      <c r="E440" s="3">
        <v>1</v>
      </c>
      <c r="F440" s="3">
        <v>117</v>
      </c>
      <c r="G440" s="3">
        <v>0.23344116053696701</v>
      </c>
      <c r="H440" s="3">
        <v>0.173872733360245</v>
      </c>
      <c r="I440" s="3">
        <v>0.14236663518461801</v>
      </c>
      <c r="J440" s="3">
        <v>0.205378831535872</v>
      </c>
      <c r="K440" s="3">
        <v>1</v>
      </c>
      <c r="L440" s="3">
        <v>0</v>
      </c>
      <c r="M440" s="6" t="s">
        <v>100</v>
      </c>
      <c r="N440" s="6" t="s">
        <v>165</v>
      </c>
    </row>
    <row r="441" spans="1:14" x14ac:dyDescent="0.2">
      <c r="A441" s="5" t="str">
        <f t="shared" si="8"/>
        <v>Head&amp;Neck - Salivary Glands32002-20062</v>
      </c>
      <c r="B441" s="3" t="s">
        <v>115</v>
      </c>
      <c r="C441" s="3">
        <v>3</v>
      </c>
      <c r="D441" s="3" t="s">
        <v>122</v>
      </c>
      <c r="E441" s="3">
        <v>2</v>
      </c>
      <c r="F441" s="3">
        <v>168</v>
      </c>
      <c r="G441" s="3">
        <v>0.33530689382591</v>
      </c>
      <c r="H441" s="3">
        <v>0.22053709214994999</v>
      </c>
      <c r="I441" s="3">
        <v>0.187188072282507</v>
      </c>
      <c r="J441" s="3">
        <v>0.25388611201739297</v>
      </c>
      <c r="K441" s="3">
        <v>1.2683822695363101</v>
      </c>
      <c r="L441" s="3">
        <v>8.5209640741539996</v>
      </c>
      <c r="M441" s="6" t="s">
        <v>100</v>
      </c>
      <c r="N441" s="6" t="s">
        <v>165</v>
      </c>
    </row>
    <row r="442" spans="1:14" x14ac:dyDescent="0.2">
      <c r="A442" s="5" t="str">
        <f t="shared" si="8"/>
        <v>Head&amp;Neck - Salivary Glands32002-20063</v>
      </c>
      <c r="B442" s="3" t="s">
        <v>115</v>
      </c>
      <c r="C442" s="3">
        <v>3</v>
      </c>
      <c r="D442" s="3" t="s">
        <v>122</v>
      </c>
      <c r="E442" s="3">
        <v>3</v>
      </c>
      <c r="F442" s="3">
        <v>165</v>
      </c>
      <c r="G442" s="3">
        <v>0.32915666113537201</v>
      </c>
      <c r="H442" s="3">
        <v>0.22177945453871101</v>
      </c>
      <c r="I442" s="3">
        <v>0.18793906058446999</v>
      </c>
      <c r="J442" s="3">
        <v>0.255619848492952</v>
      </c>
      <c r="K442" s="3">
        <v>1.2755275094181</v>
      </c>
      <c r="L442" s="3">
        <v>7.9257125346399997</v>
      </c>
      <c r="M442" s="6" t="s">
        <v>100</v>
      </c>
      <c r="N442" s="6" t="s">
        <v>165</v>
      </c>
    </row>
    <row r="443" spans="1:14" x14ac:dyDescent="0.2">
      <c r="A443" s="5" t="str">
        <f t="shared" ref="A443:A506" si="9">D443&amp;C443&amp;B443&amp;E443</f>
        <v>Head&amp;Neck - Salivary Glands32002-20064</v>
      </c>
      <c r="B443" s="3" t="s">
        <v>115</v>
      </c>
      <c r="C443" s="3">
        <v>3</v>
      </c>
      <c r="D443" s="3" t="s">
        <v>122</v>
      </c>
      <c r="E443" s="3">
        <v>4</v>
      </c>
      <c r="F443" s="3">
        <v>166</v>
      </c>
      <c r="G443" s="3">
        <v>0.33061766110948798</v>
      </c>
      <c r="H443" s="3">
        <v>0.23802789733957599</v>
      </c>
      <c r="I443" s="3">
        <v>0.20181778371961101</v>
      </c>
      <c r="J443" s="3">
        <v>0.27423801095954098</v>
      </c>
      <c r="K443" s="3">
        <v>1.36897771570893</v>
      </c>
      <c r="L443" s="3">
        <v>10.260564916924</v>
      </c>
      <c r="M443" s="6" t="s">
        <v>100</v>
      </c>
      <c r="N443" s="6" t="s">
        <v>165</v>
      </c>
    </row>
    <row r="444" spans="1:14" x14ac:dyDescent="0.2">
      <c r="A444" s="5" t="str">
        <f t="shared" si="9"/>
        <v>Head&amp;Neck - Salivary Glands32002-20065</v>
      </c>
      <c r="B444" s="3" t="s">
        <v>115</v>
      </c>
      <c r="C444" s="3">
        <v>3</v>
      </c>
      <c r="D444" s="3" t="s">
        <v>122</v>
      </c>
      <c r="E444" s="3">
        <v>5</v>
      </c>
      <c r="F444" s="3">
        <v>149</v>
      </c>
      <c r="G444" s="3">
        <v>0.29626994940663698</v>
      </c>
      <c r="H444" s="3">
        <v>0.26583843058838302</v>
      </c>
      <c r="I444" s="3">
        <v>0.22315289829279999</v>
      </c>
      <c r="J444" s="3">
        <v>0.308523962883966</v>
      </c>
      <c r="K444" s="3">
        <v>1.52892535506182</v>
      </c>
      <c r="L444" s="3">
        <v>11.391089158388001</v>
      </c>
      <c r="M444" s="6" t="s">
        <v>100</v>
      </c>
      <c r="N444" s="6" t="s">
        <v>165</v>
      </c>
    </row>
    <row r="445" spans="1:14" x14ac:dyDescent="0.2">
      <c r="A445" s="5" t="str">
        <f t="shared" si="9"/>
        <v>Head&amp;Neck - Salivary Glands32002-20066</v>
      </c>
      <c r="B445" s="3" t="s">
        <v>115</v>
      </c>
      <c r="C445" s="3">
        <v>3</v>
      </c>
      <c r="D445" s="3" t="s">
        <v>122</v>
      </c>
      <c r="E445" s="3">
        <v>6</v>
      </c>
      <c r="F445" s="3">
        <v>765</v>
      </c>
      <c r="G445" s="3">
        <v>0.304960472697822</v>
      </c>
      <c r="H445" s="3">
        <v>0.221551886099464</v>
      </c>
      <c r="I445" s="3">
        <v>0.20585184441929699</v>
      </c>
      <c r="J445" s="3">
        <v>0.237251927779631</v>
      </c>
      <c r="K445" s="3">
        <v>0</v>
      </c>
      <c r="L445" s="3">
        <v>38.098330684106003</v>
      </c>
      <c r="M445" s="6" t="s">
        <v>100</v>
      </c>
      <c r="N445" s="6" t="s">
        <v>165</v>
      </c>
    </row>
    <row r="446" spans="1:14" x14ac:dyDescent="0.2">
      <c r="A446" s="5" t="str">
        <f t="shared" si="9"/>
        <v>Head&amp;Neck - Salivary Glands32007-20111</v>
      </c>
      <c r="B446" s="3" t="s">
        <v>116</v>
      </c>
      <c r="C446" s="3">
        <v>3</v>
      </c>
      <c r="D446" s="3" t="s">
        <v>122</v>
      </c>
      <c r="E446" s="3">
        <v>1</v>
      </c>
      <c r="F446" s="3">
        <v>159</v>
      </c>
      <c r="G446" s="3">
        <v>0.30759456196802898</v>
      </c>
      <c r="H446" s="3">
        <v>0.19500704174014399</v>
      </c>
      <c r="I446" s="3">
        <v>0.164695515579212</v>
      </c>
      <c r="J446" s="3">
        <v>0.22531856790107599</v>
      </c>
      <c r="K446" s="3">
        <v>1</v>
      </c>
      <c r="L446" s="3">
        <v>0</v>
      </c>
      <c r="M446" s="6" t="s">
        <v>100</v>
      </c>
      <c r="N446" s="6" t="s">
        <v>165</v>
      </c>
    </row>
    <row r="447" spans="1:14" x14ac:dyDescent="0.2">
      <c r="A447" s="5" t="str">
        <f t="shared" si="9"/>
        <v>Head&amp;Neck - Salivary Glands32007-20112</v>
      </c>
      <c r="B447" s="3" t="s">
        <v>116</v>
      </c>
      <c r="C447" s="3">
        <v>3</v>
      </c>
      <c r="D447" s="3" t="s">
        <v>122</v>
      </c>
      <c r="E447" s="3">
        <v>2</v>
      </c>
      <c r="F447" s="3">
        <v>173</v>
      </c>
      <c r="G447" s="3">
        <v>0.334308657908231</v>
      </c>
      <c r="H447" s="3">
        <v>0.21225909995593301</v>
      </c>
      <c r="I447" s="3">
        <v>0.180629089305789</v>
      </c>
      <c r="J447" s="3">
        <v>0.24388911060607599</v>
      </c>
      <c r="K447" s="3">
        <v>1.08846889867074</v>
      </c>
      <c r="L447" s="3">
        <v>0.12008877637</v>
      </c>
      <c r="M447" s="6" t="s">
        <v>100</v>
      </c>
      <c r="N447" s="6" t="s">
        <v>165</v>
      </c>
    </row>
    <row r="448" spans="1:14" x14ac:dyDescent="0.2">
      <c r="A448" s="5" t="str">
        <f t="shared" si="9"/>
        <v>Head&amp;Neck - Salivary Glands32007-20113</v>
      </c>
      <c r="B448" s="3" t="s">
        <v>116</v>
      </c>
      <c r="C448" s="3">
        <v>3</v>
      </c>
      <c r="D448" s="3" t="s">
        <v>122</v>
      </c>
      <c r="E448" s="3">
        <v>3</v>
      </c>
      <c r="F448" s="3">
        <v>174</v>
      </c>
      <c r="G448" s="3">
        <v>0.33587184890677502</v>
      </c>
      <c r="H448" s="3">
        <v>0.210648532451472</v>
      </c>
      <c r="I448" s="3">
        <v>0.17934885334596301</v>
      </c>
      <c r="J448" s="3">
        <v>0.24194821155698101</v>
      </c>
      <c r="K448" s="3">
        <v>1.08020987638062</v>
      </c>
      <c r="L448" s="3">
        <v>1.7315168460279999</v>
      </c>
      <c r="M448" s="6" t="s">
        <v>100</v>
      </c>
      <c r="N448" s="6" t="s">
        <v>165</v>
      </c>
    </row>
    <row r="449" spans="1:14" x14ac:dyDescent="0.2">
      <c r="A449" s="5" t="str">
        <f t="shared" si="9"/>
        <v>Head&amp;Neck - Salivary Glands32007-20114</v>
      </c>
      <c r="B449" s="3" t="s">
        <v>116</v>
      </c>
      <c r="C449" s="3">
        <v>3</v>
      </c>
      <c r="D449" s="3" t="s">
        <v>122</v>
      </c>
      <c r="E449" s="3">
        <v>4</v>
      </c>
      <c r="F449" s="3">
        <v>166</v>
      </c>
      <c r="G449" s="3">
        <v>0.320173334899997</v>
      </c>
      <c r="H449" s="3">
        <v>0.230569957571855</v>
      </c>
      <c r="I449" s="3">
        <v>0.19549438679068501</v>
      </c>
      <c r="J449" s="3">
        <v>0.26564552835302502</v>
      </c>
      <c r="K449" s="3">
        <v>1.1823673417860501</v>
      </c>
      <c r="L449" s="3">
        <v>3.5786140911239999</v>
      </c>
      <c r="M449" s="6" t="s">
        <v>100</v>
      </c>
      <c r="N449" s="6" t="s">
        <v>165</v>
      </c>
    </row>
    <row r="450" spans="1:14" x14ac:dyDescent="0.2">
      <c r="A450" s="5" t="str">
        <f t="shared" si="9"/>
        <v>Head&amp;Neck - Salivary Glands32007-20115</v>
      </c>
      <c r="B450" s="3" t="s">
        <v>116</v>
      </c>
      <c r="C450" s="3">
        <v>3</v>
      </c>
      <c r="D450" s="3" t="s">
        <v>122</v>
      </c>
      <c r="E450" s="3">
        <v>5</v>
      </c>
      <c r="F450" s="3">
        <v>132</v>
      </c>
      <c r="G450" s="3">
        <v>0.25504159757438399</v>
      </c>
      <c r="H450" s="3">
        <v>0.23311469319796299</v>
      </c>
      <c r="I450" s="3">
        <v>0.19334623502444501</v>
      </c>
      <c r="J450" s="3">
        <v>0.272883151371481</v>
      </c>
      <c r="K450" s="3">
        <v>1.1954167968385401</v>
      </c>
      <c r="L450" s="3">
        <v>1.94478544579</v>
      </c>
      <c r="M450" s="6" t="s">
        <v>100</v>
      </c>
      <c r="N450" s="6" t="s">
        <v>165</v>
      </c>
    </row>
    <row r="451" spans="1:14" x14ac:dyDescent="0.2">
      <c r="A451" s="5" t="str">
        <f t="shared" si="9"/>
        <v>Head&amp;Neck - Salivary Glands32007-20116</v>
      </c>
      <c r="B451" s="3" t="s">
        <v>116</v>
      </c>
      <c r="C451" s="3">
        <v>3</v>
      </c>
      <c r="D451" s="3" t="s">
        <v>122</v>
      </c>
      <c r="E451" s="3">
        <v>6</v>
      </c>
      <c r="F451" s="3">
        <v>804</v>
      </c>
      <c r="G451" s="3">
        <v>0.31060620758559199</v>
      </c>
      <c r="H451" s="3">
        <v>0.214754955776637</v>
      </c>
      <c r="I451" s="3">
        <v>0.19991026205562301</v>
      </c>
      <c r="J451" s="3">
        <v>0.22959964949765099</v>
      </c>
      <c r="K451" s="3">
        <v>0</v>
      </c>
      <c r="L451" s="3">
        <v>7.3750051593119998</v>
      </c>
      <c r="M451" s="6" t="s">
        <v>100</v>
      </c>
      <c r="N451" s="6" t="s">
        <v>165</v>
      </c>
    </row>
    <row r="452" spans="1:14" x14ac:dyDescent="0.2">
      <c r="A452" s="5" t="str">
        <f t="shared" si="9"/>
        <v>Head&amp;Neck - Thyroid12002-20061</v>
      </c>
      <c r="B452" s="3" t="s">
        <v>115</v>
      </c>
      <c r="C452" s="3">
        <v>1</v>
      </c>
      <c r="D452" s="3" t="s">
        <v>124</v>
      </c>
      <c r="E452" s="3">
        <v>1</v>
      </c>
      <c r="F452" s="3">
        <v>97</v>
      </c>
      <c r="G452" s="3">
        <v>0.39057826965048598</v>
      </c>
      <c r="H452" s="3">
        <v>0.31541409607572501</v>
      </c>
      <c r="I452" s="3">
        <v>0.25264421547132798</v>
      </c>
      <c r="J452" s="3">
        <v>0.37818397668012099</v>
      </c>
      <c r="K452" s="3">
        <v>1</v>
      </c>
      <c r="L452" s="3">
        <v>0</v>
      </c>
      <c r="M452" s="6" t="s">
        <v>100</v>
      </c>
      <c r="N452" s="6" t="s">
        <v>165</v>
      </c>
    </row>
    <row r="453" spans="1:14" x14ac:dyDescent="0.2">
      <c r="A453" s="5" t="str">
        <f t="shared" si="9"/>
        <v>Head&amp;Neck - Thyroid12002-20062</v>
      </c>
      <c r="B453" s="3" t="s">
        <v>115</v>
      </c>
      <c r="C453" s="3">
        <v>1</v>
      </c>
      <c r="D453" s="3" t="s">
        <v>124</v>
      </c>
      <c r="E453" s="3">
        <v>2</v>
      </c>
      <c r="F453" s="3">
        <v>110</v>
      </c>
      <c r="G453" s="3">
        <v>0.44738116285345397</v>
      </c>
      <c r="H453" s="3">
        <v>0.32834601148331799</v>
      </c>
      <c r="I453" s="3">
        <v>0.26698514638095799</v>
      </c>
      <c r="J453" s="3">
        <v>0.38970687658567799</v>
      </c>
      <c r="K453" s="3">
        <v>1.0409998017478901</v>
      </c>
      <c r="L453" s="3">
        <v>0.90335136406600003</v>
      </c>
      <c r="M453" s="6" t="s">
        <v>100</v>
      </c>
      <c r="N453" s="6" t="s">
        <v>165</v>
      </c>
    </row>
    <row r="454" spans="1:14" x14ac:dyDescent="0.2">
      <c r="A454" s="5" t="str">
        <f t="shared" si="9"/>
        <v>Head&amp;Neck - Thyroid12002-20063</v>
      </c>
      <c r="B454" s="3" t="s">
        <v>115</v>
      </c>
      <c r="C454" s="3">
        <v>1</v>
      </c>
      <c r="D454" s="3" t="s">
        <v>124</v>
      </c>
      <c r="E454" s="3">
        <v>3</v>
      </c>
      <c r="F454" s="3">
        <v>124</v>
      </c>
      <c r="G454" s="3">
        <v>0.50621187285656</v>
      </c>
      <c r="H454" s="3">
        <v>0.39660270263515002</v>
      </c>
      <c r="I454" s="3">
        <v>0.32679539340755698</v>
      </c>
      <c r="J454" s="3">
        <v>0.466410011862743</v>
      </c>
      <c r="K454" s="3">
        <v>1.25740322823091</v>
      </c>
      <c r="L454" s="3">
        <v>4.7536188123379999</v>
      </c>
      <c r="M454" s="6" t="s">
        <v>100</v>
      </c>
      <c r="N454" s="6" t="s">
        <v>165</v>
      </c>
    </row>
    <row r="455" spans="1:14" x14ac:dyDescent="0.2">
      <c r="A455" s="5" t="str">
        <f t="shared" si="9"/>
        <v>Head&amp;Neck - Thyroid12002-20064</v>
      </c>
      <c r="B455" s="3" t="s">
        <v>115</v>
      </c>
      <c r="C455" s="3">
        <v>1</v>
      </c>
      <c r="D455" s="3" t="s">
        <v>124</v>
      </c>
      <c r="E455" s="3">
        <v>4</v>
      </c>
      <c r="F455" s="3">
        <v>95</v>
      </c>
      <c r="G455" s="3">
        <v>0.38800486631619102</v>
      </c>
      <c r="H455" s="3">
        <v>0.32236664553840899</v>
      </c>
      <c r="I455" s="3">
        <v>0.25754137038609298</v>
      </c>
      <c r="J455" s="3">
        <v>0.387191920690725</v>
      </c>
      <c r="K455" s="3">
        <v>1.0220426085872001</v>
      </c>
      <c r="L455" s="3">
        <v>0.78422928545600001</v>
      </c>
      <c r="M455" s="6" t="s">
        <v>100</v>
      </c>
      <c r="N455" s="6" t="s">
        <v>165</v>
      </c>
    </row>
    <row r="456" spans="1:14" x14ac:dyDescent="0.2">
      <c r="A456" s="5" t="str">
        <f t="shared" si="9"/>
        <v>Head&amp;Neck - Thyroid12002-20065</v>
      </c>
      <c r="B456" s="3" t="s">
        <v>115</v>
      </c>
      <c r="C456" s="3">
        <v>1</v>
      </c>
      <c r="D456" s="3" t="s">
        <v>124</v>
      </c>
      <c r="E456" s="3">
        <v>5</v>
      </c>
      <c r="F456" s="3">
        <v>76</v>
      </c>
      <c r="G456" s="3">
        <v>0.30969119509220999</v>
      </c>
      <c r="H456" s="3">
        <v>0.31267464547679602</v>
      </c>
      <c r="I456" s="3">
        <v>0.24237681188711499</v>
      </c>
      <c r="J456" s="3">
        <v>0.38297247906647702</v>
      </c>
      <c r="K456" s="3">
        <v>0.99131474898233096</v>
      </c>
      <c r="L456" s="3">
        <v>7.9796341820000297E-2</v>
      </c>
      <c r="M456" s="6" t="s">
        <v>100</v>
      </c>
      <c r="N456" s="6" t="s">
        <v>165</v>
      </c>
    </row>
    <row r="457" spans="1:14" x14ac:dyDescent="0.2">
      <c r="A457" s="5" t="str">
        <f t="shared" si="9"/>
        <v>Head&amp;Neck - Thyroid12002-20066</v>
      </c>
      <c r="B457" s="3" t="s">
        <v>115</v>
      </c>
      <c r="C457" s="3">
        <v>1</v>
      </c>
      <c r="D457" s="3" t="s">
        <v>124</v>
      </c>
      <c r="E457" s="3">
        <v>6</v>
      </c>
      <c r="F457" s="3">
        <v>502</v>
      </c>
      <c r="G457" s="3">
        <v>0.40831936222272502</v>
      </c>
      <c r="H457" s="3">
        <v>0.33725983839139101</v>
      </c>
      <c r="I457" s="3">
        <v>0.30775665761512999</v>
      </c>
      <c r="J457" s="3">
        <v>0.36676301916765203</v>
      </c>
      <c r="K457" s="3">
        <v>0</v>
      </c>
      <c r="L457" s="3">
        <v>6.5209958036800009</v>
      </c>
      <c r="M457" s="6" t="s">
        <v>100</v>
      </c>
      <c r="N457" s="6" t="s">
        <v>165</v>
      </c>
    </row>
    <row r="458" spans="1:14" x14ac:dyDescent="0.2">
      <c r="A458" s="5" t="str">
        <f t="shared" si="9"/>
        <v>Head&amp;Neck - Thyroid12007-20111</v>
      </c>
      <c r="B458" s="3" t="s">
        <v>116</v>
      </c>
      <c r="C458" s="3">
        <v>1</v>
      </c>
      <c r="D458" s="3" t="s">
        <v>124</v>
      </c>
      <c r="E458" s="3">
        <v>1</v>
      </c>
      <c r="F458" s="3">
        <v>135</v>
      </c>
      <c r="G458" s="3">
        <v>0.525986150979454</v>
      </c>
      <c r="H458" s="3">
        <v>0.37649755195546802</v>
      </c>
      <c r="I458" s="3">
        <v>0.31298620201595001</v>
      </c>
      <c r="J458" s="3">
        <v>0.44000890189498598</v>
      </c>
      <c r="K458" s="3">
        <v>1</v>
      </c>
      <c r="L458" s="3">
        <v>0</v>
      </c>
      <c r="M458" s="6" t="s">
        <v>100</v>
      </c>
      <c r="N458" s="6" t="s">
        <v>165</v>
      </c>
    </row>
    <row r="459" spans="1:14" x14ac:dyDescent="0.2">
      <c r="A459" s="5" t="str">
        <f t="shared" si="9"/>
        <v>Head&amp;Neck - Thyroid12007-20112</v>
      </c>
      <c r="B459" s="3" t="s">
        <v>116</v>
      </c>
      <c r="C459" s="3">
        <v>1</v>
      </c>
      <c r="D459" s="3" t="s">
        <v>124</v>
      </c>
      <c r="E459" s="3">
        <v>2</v>
      </c>
      <c r="F459" s="3">
        <v>118</v>
      </c>
      <c r="G459" s="3">
        <v>0.463116553838261</v>
      </c>
      <c r="H459" s="3">
        <v>0.31187107249171703</v>
      </c>
      <c r="I459" s="3">
        <v>0.25559935618676699</v>
      </c>
      <c r="J459" s="3">
        <v>0.36814278879666701</v>
      </c>
      <c r="K459" s="3">
        <v>0.82834820803457598</v>
      </c>
      <c r="L459" s="3">
        <v>-4.6436907658180004</v>
      </c>
      <c r="M459" s="6" t="s">
        <v>100</v>
      </c>
      <c r="N459" s="6" t="s">
        <v>165</v>
      </c>
    </row>
    <row r="460" spans="1:14" x14ac:dyDescent="0.2">
      <c r="A460" s="5" t="str">
        <f t="shared" si="9"/>
        <v>Head&amp;Neck - Thyroid12007-20113</v>
      </c>
      <c r="B460" s="3" t="s">
        <v>116</v>
      </c>
      <c r="C460" s="3">
        <v>1</v>
      </c>
      <c r="D460" s="3" t="s">
        <v>124</v>
      </c>
      <c r="E460" s="3">
        <v>3</v>
      </c>
      <c r="F460" s="3">
        <v>113</v>
      </c>
      <c r="G460" s="3">
        <v>0.44373227377919999</v>
      </c>
      <c r="H460" s="3">
        <v>0.32264899002325997</v>
      </c>
      <c r="I460" s="3">
        <v>0.263158552960017</v>
      </c>
      <c r="J460" s="3">
        <v>0.382139427086503</v>
      </c>
      <c r="K460" s="3">
        <v>0.85697500115863401</v>
      </c>
      <c r="L460" s="3">
        <v>-3.4960550615699999</v>
      </c>
      <c r="M460" s="6" t="s">
        <v>100</v>
      </c>
      <c r="N460" s="6" t="s">
        <v>165</v>
      </c>
    </row>
    <row r="461" spans="1:14" x14ac:dyDescent="0.2">
      <c r="A461" s="5" t="str">
        <f t="shared" si="9"/>
        <v>Head&amp;Neck - Thyroid12007-20114</v>
      </c>
      <c r="B461" s="3" t="s">
        <v>116</v>
      </c>
      <c r="C461" s="3">
        <v>1</v>
      </c>
      <c r="D461" s="3" t="s">
        <v>124</v>
      </c>
      <c r="E461" s="3">
        <v>4</v>
      </c>
      <c r="F461" s="3">
        <v>107</v>
      </c>
      <c r="G461" s="3">
        <v>0.42008042537893497</v>
      </c>
      <c r="H461" s="3">
        <v>0.338526639182128</v>
      </c>
      <c r="I461" s="3">
        <v>0.27438249247830199</v>
      </c>
      <c r="J461" s="3">
        <v>0.40267078588595401</v>
      </c>
      <c r="K461" s="3">
        <v>0.89914698627886103</v>
      </c>
      <c r="L461" s="3">
        <v>-1.2111513952299999</v>
      </c>
      <c r="M461" s="6" t="s">
        <v>100</v>
      </c>
      <c r="N461" s="6" t="s">
        <v>165</v>
      </c>
    </row>
    <row r="462" spans="1:14" x14ac:dyDescent="0.2">
      <c r="A462" s="5" t="str">
        <f t="shared" si="9"/>
        <v>Head&amp;Neck - Thyroid12007-20115</v>
      </c>
      <c r="B462" s="3" t="s">
        <v>116</v>
      </c>
      <c r="C462" s="3">
        <v>1</v>
      </c>
      <c r="D462" s="3" t="s">
        <v>124</v>
      </c>
      <c r="E462" s="3">
        <v>5</v>
      </c>
      <c r="F462" s="3">
        <v>86</v>
      </c>
      <c r="G462" s="3">
        <v>0.33872335404180298</v>
      </c>
      <c r="H462" s="3">
        <v>0.34192661299018501</v>
      </c>
      <c r="I462" s="3">
        <v>0.26965965896503602</v>
      </c>
      <c r="J462" s="3">
        <v>0.414193567015334</v>
      </c>
      <c r="K462" s="3">
        <v>0.90817751991818496</v>
      </c>
      <c r="L462" s="3">
        <v>-2.493748989148</v>
      </c>
      <c r="M462" s="6" t="s">
        <v>100</v>
      </c>
      <c r="N462" s="6" t="s">
        <v>165</v>
      </c>
    </row>
    <row r="463" spans="1:14" x14ac:dyDescent="0.2">
      <c r="A463" s="5" t="str">
        <f t="shared" si="9"/>
        <v>Head&amp;Neck - Thyroid12007-20116</v>
      </c>
      <c r="B463" s="3" t="s">
        <v>116</v>
      </c>
      <c r="C463" s="3">
        <v>1</v>
      </c>
      <c r="D463" s="3" t="s">
        <v>124</v>
      </c>
      <c r="E463" s="3">
        <v>6</v>
      </c>
      <c r="F463" s="3">
        <v>559</v>
      </c>
      <c r="G463" s="3">
        <v>0.43852701615109901</v>
      </c>
      <c r="H463" s="3">
        <v>0.33841952236796402</v>
      </c>
      <c r="I463" s="3">
        <v>0.310364825816423</v>
      </c>
      <c r="J463" s="3">
        <v>0.36647421891950499</v>
      </c>
      <c r="K463" s="3">
        <v>0</v>
      </c>
      <c r="L463" s="3">
        <v>-11.844646211766001</v>
      </c>
      <c r="M463" s="6" t="s">
        <v>100</v>
      </c>
      <c r="N463" s="6" t="s">
        <v>165</v>
      </c>
    </row>
    <row r="464" spans="1:14" x14ac:dyDescent="0.2">
      <c r="A464" s="5" t="str">
        <f t="shared" si="9"/>
        <v>Head&amp;Neck - Thyroid22002-20061</v>
      </c>
      <c r="B464" s="3" t="s">
        <v>115</v>
      </c>
      <c r="C464" s="3">
        <v>2</v>
      </c>
      <c r="D464" s="3" t="s">
        <v>124</v>
      </c>
      <c r="E464" s="3">
        <v>1</v>
      </c>
      <c r="F464" s="3">
        <v>169</v>
      </c>
      <c r="G464" s="3">
        <v>0.66838773211889801</v>
      </c>
      <c r="H464" s="3">
        <v>0.41210450094426598</v>
      </c>
      <c r="I464" s="3">
        <v>0.34997182234036101</v>
      </c>
      <c r="J464" s="3">
        <v>0.47423717954817102</v>
      </c>
      <c r="K464" s="3">
        <v>1</v>
      </c>
      <c r="L464" s="3">
        <v>0</v>
      </c>
      <c r="M464" s="6" t="s">
        <v>100</v>
      </c>
      <c r="N464" s="6" t="s">
        <v>165</v>
      </c>
    </row>
    <row r="465" spans="1:14" x14ac:dyDescent="0.2">
      <c r="A465" s="5" t="str">
        <f t="shared" si="9"/>
        <v>Head&amp;Neck - Thyroid22002-20062</v>
      </c>
      <c r="B465" s="3" t="s">
        <v>115</v>
      </c>
      <c r="C465" s="3">
        <v>2</v>
      </c>
      <c r="D465" s="3" t="s">
        <v>124</v>
      </c>
      <c r="E465" s="3">
        <v>2</v>
      </c>
      <c r="F465" s="3">
        <v>159</v>
      </c>
      <c r="G465" s="3">
        <v>0.62314284326911096</v>
      </c>
      <c r="H465" s="3">
        <v>0.34477411000588598</v>
      </c>
      <c r="I465" s="3">
        <v>0.291183073693559</v>
      </c>
      <c r="J465" s="3">
        <v>0.39836514631821301</v>
      </c>
      <c r="K465" s="3">
        <v>0.83661816169417302</v>
      </c>
      <c r="L465" s="3">
        <v>-6.0667858790020004</v>
      </c>
      <c r="M465" s="6" t="s">
        <v>100</v>
      </c>
      <c r="N465" s="6" t="s">
        <v>165</v>
      </c>
    </row>
    <row r="466" spans="1:14" x14ac:dyDescent="0.2">
      <c r="A466" s="5" t="str">
        <f t="shared" si="9"/>
        <v>Head&amp;Neck - Thyroid22002-20063</v>
      </c>
      <c r="B466" s="3" t="s">
        <v>115</v>
      </c>
      <c r="C466" s="3">
        <v>2</v>
      </c>
      <c r="D466" s="3" t="s">
        <v>124</v>
      </c>
      <c r="E466" s="3">
        <v>3</v>
      </c>
      <c r="F466" s="3">
        <v>201</v>
      </c>
      <c r="G466" s="3">
        <v>0.784162752550148</v>
      </c>
      <c r="H466" s="3">
        <v>0.44599342852421298</v>
      </c>
      <c r="I466" s="3">
        <v>0.38433584465999798</v>
      </c>
      <c r="J466" s="3">
        <v>0.50765101238842802</v>
      </c>
      <c r="K466" s="3">
        <v>1.08223382055352</v>
      </c>
      <c r="L466" s="3">
        <v>1.5622368021499999</v>
      </c>
      <c r="M466" s="6" t="s">
        <v>100</v>
      </c>
      <c r="N466" s="6" t="s">
        <v>165</v>
      </c>
    </row>
    <row r="467" spans="1:14" x14ac:dyDescent="0.2">
      <c r="A467" s="5" t="str">
        <f t="shared" si="9"/>
        <v>Head&amp;Neck - Thyroid22002-20064</v>
      </c>
      <c r="B467" s="3" t="s">
        <v>115</v>
      </c>
      <c r="C467" s="3">
        <v>2</v>
      </c>
      <c r="D467" s="3" t="s">
        <v>124</v>
      </c>
      <c r="E467" s="3">
        <v>4</v>
      </c>
      <c r="F467" s="3">
        <v>197</v>
      </c>
      <c r="G467" s="3">
        <v>0.76579724060319199</v>
      </c>
      <c r="H467" s="3">
        <v>0.49699804340567</v>
      </c>
      <c r="I467" s="3">
        <v>0.42759514029853302</v>
      </c>
      <c r="J467" s="3">
        <v>0.56640094651280704</v>
      </c>
      <c r="K467" s="3">
        <v>1.2060000370461501</v>
      </c>
      <c r="L467" s="3">
        <v>2.4961485766320002</v>
      </c>
      <c r="M467" s="6" t="s">
        <v>100</v>
      </c>
      <c r="N467" s="6" t="s">
        <v>165</v>
      </c>
    </row>
    <row r="468" spans="1:14" x14ac:dyDescent="0.2">
      <c r="A468" s="5" t="str">
        <f t="shared" si="9"/>
        <v>Head&amp;Neck - Thyroid22002-20065</v>
      </c>
      <c r="B468" s="3" t="s">
        <v>115</v>
      </c>
      <c r="C468" s="3">
        <v>2</v>
      </c>
      <c r="D468" s="3" t="s">
        <v>124</v>
      </c>
      <c r="E468" s="3">
        <v>5</v>
      </c>
      <c r="F468" s="3">
        <v>155</v>
      </c>
      <c r="G468" s="3">
        <v>0.60190909254360103</v>
      </c>
      <c r="H468" s="3">
        <v>0.44835968956463101</v>
      </c>
      <c r="I468" s="3">
        <v>0.37777398044866001</v>
      </c>
      <c r="J468" s="3">
        <v>0.51894539868060197</v>
      </c>
      <c r="K468" s="3">
        <v>1.0879757162013299</v>
      </c>
      <c r="L468" s="3">
        <v>1.6096948740899999</v>
      </c>
      <c r="M468" s="6" t="s">
        <v>100</v>
      </c>
      <c r="N468" s="6" t="s">
        <v>165</v>
      </c>
    </row>
    <row r="469" spans="1:14" x14ac:dyDescent="0.2">
      <c r="A469" s="5" t="str">
        <f t="shared" si="9"/>
        <v>Head&amp;Neck - Thyroid22002-20066</v>
      </c>
      <c r="B469" s="3" t="s">
        <v>115</v>
      </c>
      <c r="C469" s="3">
        <v>2</v>
      </c>
      <c r="D469" s="3" t="s">
        <v>124</v>
      </c>
      <c r="E469" s="3">
        <v>6</v>
      </c>
      <c r="F469" s="3">
        <v>881</v>
      </c>
      <c r="G469" s="3">
        <v>0.68876984610958403</v>
      </c>
      <c r="H469" s="3">
        <v>0.42596606100439099</v>
      </c>
      <c r="I469" s="3">
        <v>0.39783778498681399</v>
      </c>
      <c r="J469" s="3">
        <v>0.454094337021968</v>
      </c>
      <c r="K469" s="3">
        <v>0</v>
      </c>
      <c r="L469" s="3">
        <v>-0.39870562613000016</v>
      </c>
      <c r="M469" s="6" t="s">
        <v>100</v>
      </c>
      <c r="N469" s="6" t="s">
        <v>165</v>
      </c>
    </row>
    <row r="470" spans="1:14" x14ac:dyDescent="0.2">
      <c r="A470" s="5" t="str">
        <f t="shared" si="9"/>
        <v>Head&amp;Neck - Thyroid22007-20111</v>
      </c>
      <c r="B470" s="3" t="s">
        <v>116</v>
      </c>
      <c r="C470" s="3">
        <v>2</v>
      </c>
      <c r="D470" s="3" t="s">
        <v>124</v>
      </c>
      <c r="E470" s="3">
        <v>1</v>
      </c>
      <c r="F470" s="3">
        <v>171</v>
      </c>
      <c r="G470" s="3">
        <v>0.65705178328849101</v>
      </c>
      <c r="H470" s="3">
        <v>0.37618750082383901</v>
      </c>
      <c r="I470" s="3">
        <v>0.31980265752854298</v>
      </c>
      <c r="J470" s="3">
        <v>0.43257234411913498</v>
      </c>
      <c r="K470" s="3">
        <v>1</v>
      </c>
      <c r="L470" s="3">
        <v>0</v>
      </c>
      <c r="M470" s="6" t="s">
        <v>100</v>
      </c>
      <c r="N470" s="6" t="s">
        <v>165</v>
      </c>
    </row>
    <row r="471" spans="1:14" x14ac:dyDescent="0.2">
      <c r="A471" s="5" t="str">
        <f t="shared" si="9"/>
        <v>Head&amp;Neck - Thyroid22007-20112</v>
      </c>
      <c r="B471" s="3" t="s">
        <v>116</v>
      </c>
      <c r="C471" s="3">
        <v>2</v>
      </c>
      <c r="D471" s="3" t="s">
        <v>124</v>
      </c>
      <c r="E471" s="3">
        <v>2</v>
      </c>
      <c r="F471" s="3">
        <v>176</v>
      </c>
      <c r="G471" s="3">
        <v>0.66999027524342503</v>
      </c>
      <c r="H471" s="3">
        <v>0.34767270690346602</v>
      </c>
      <c r="I471" s="3">
        <v>0.29630734689105298</v>
      </c>
      <c r="J471" s="3">
        <v>0.39903806691587901</v>
      </c>
      <c r="K471" s="3">
        <v>0.924200581205048</v>
      </c>
      <c r="L471" s="3">
        <v>-2.9534509249959999</v>
      </c>
      <c r="M471" s="6" t="s">
        <v>100</v>
      </c>
      <c r="N471" s="6" t="s">
        <v>165</v>
      </c>
    </row>
    <row r="472" spans="1:14" x14ac:dyDescent="0.2">
      <c r="A472" s="5" t="str">
        <f t="shared" si="9"/>
        <v>Head&amp;Neck - Thyroid22007-20113</v>
      </c>
      <c r="B472" s="3" t="s">
        <v>116</v>
      </c>
      <c r="C472" s="3">
        <v>2</v>
      </c>
      <c r="D472" s="3" t="s">
        <v>124</v>
      </c>
      <c r="E472" s="3">
        <v>3</v>
      </c>
      <c r="F472" s="3">
        <v>201</v>
      </c>
      <c r="G472" s="3">
        <v>0.76310759737395295</v>
      </c>
      <c r="H472" s="3">
        <v>0.39833196439232699</v>
      </c>
      <c r="I472" s="3">
        <v>0.34326347026319498</v>
      </c>
      <c r="J472" s="3">
        <v>0.45340045852145899</v>
      </c>
      <c r="K472" s="3">
        <v>1.05886549531814</v>
      </c>
      <c r="L472" s="3">
        <v>4.711326903362</v>
      </c>
      <c r="M472" s="6" t="s">
        <v>100</v>
      </c>
      <c r="N472" s="6" t="s">
        <v>165</v>
      </c>
    </row>
    <row r="473" spans="1:14" x14ac:dyDescent="0.2">
      <c r="A473" s="5" t="str">
        <f t="shared" si="9"/>
        <v>Head&amp;Neck - Thyroid22007-20114</v>
      </c>
      <c r="B473" s="3" t="s">
        <v>116</v>
      </c>
      <c r="C473" s="3">
        <v>2</v>
      </c>
      <c r="D473" s="3" t="s">
        <v>124</v>
      </c>
      <c r="E473" s="3">
        <v>4</v>
      </c>
      <c r="F473" s="3">
        <v>192</v>
      </c>
      <c r="G473" s="3">
        <v>0.72794544261225003</v>
      </c>
      <c r="H473" s="3">
        <v>0.43692326324668301</v>
      </c>
      <c r="I473" s="3">
        <v>0.37512011115226601</v>
      </c>
      <c r="J473" s="3">
        <v>0.49872641534110002</v>
      </c>
      <c r="K473" s="3">
        <v>1.1614507719949101</v>
      </c>
      <c r="L473" s="3">
        <v>4.0578704429180004</v>
      </c>
      <c r="M473" s="6" t="s">
        <v>100</v>
      </c>
      <c r="N473" s="6" t="s">
        <v>165</v>
      </c>
    </row>
    <row r="474" spans="1:14" x14ac:dyDescent="0.2">
      <c r="A474" s="5" t="str">
        <f t="shared" si="9"/>
        <v>Head&amp;Neck - Thyroid22007-20115</v>
      </c>
      <c r="B474" s="3" t="s">
        <v>116</v>
      </c>
      <c r="C474" s="3">
        <v>2</v>
      </c>
      <c r="D474" s="3" t="s">
        <v>124</v>
      </c>
      <c r="E474" s="3">
        <v>5</v>
      </c>
      <c r="F474" s="3">
        <v>129</v>
      </c>
      <c r="G474" s="3">
        <v>0.48925141196440403</v>
      </c>
      <c r="H474" s="3">
        <v>0.37989560949698498</v>
      </c>
      <c r="I474" s="3">
        <v>0.31433764049359902</v>
      </c>
      <c r="J474" s="3">
        <v>0.44545357850037098</v>
      </c>
      <c r="K474" s="3">
        <v>1.00985707570035</v>
      </c>
      <c r="L474" s="3">
        <v>-1.555536687696</v>
      </c>
      <c r="M474" s="6" t="s">
        <v>100</v>
      </c>
      <c r="N474" s="6" t="s">
        <v>165</v>
      </c>
    </row>
    <row r="475" spans="1:14" x14ac:dyDescent="0.2">
      <c r="A475" s="5" t="str">
        <f t="shared" si="9"/>
        <v>Head&amp;Neck - Thyroid22007-20116</v>
      </c>
      <c r="B475" s="3" t="s">
        <v>116</v>
      </c>
      <c r="C475" s="3">
        <v>2</v>
      </c>
      <c r="D475" s="3" t="s">
        <v>124</v>
      </c>
      <c r="E475" s="3">
        <v>6</v>
      </c>
      <c r="F475" s="3">
        <v>869</v>
      </c>
      <c r="G475" s="3">
        <v>0.66145789003031896</v>
      </c>
      <c r="H475" s="3">
        <v>0.38554555462121198</v>
      </c>
      <c r="I475" s="3">
        <v>0.35991122979670398</v>
      </c>
      <c r="J475" s="3">
        <v>0.41117987944571999</v>
      </c>
      <c r="K475" s="3">
        <v>0</v>
      </c>
      <c r="L475" s="3">
        <v>4.2602097335880007</v>
      </c>
      <c r="M475" s="6" t="s">
        <v>100</v>
      </c>
      <c r="N475" s="6" t="s">
        <v>165</v>
      </c>
    </row>
    <row r="476" spans="1:14" x14ac:dyDescent="0.2">
      <c r="A476" s="5" t="str">
        <f t="shared" si="9"/>
        <v>Head&amp;Neck - Thyroid32002-20061</v>
      </c>
      <c r="B476" s="3" t="s">
        <v>115</v>
      </c>
      <c r="C476" s="3">
        <v>3</v>
      </c>
      <c r="D476" s="3" t="s">
        <v>124</v>
      </c>
      <c r="E476" s="3">
        <v>1</v>
      </c>
      <c r="F476" s="3">
        <v>266</v>
      </c>
      <c r="G476" s="3">
        <v>0.53072947609259202</v>
      </c>
      <c r="H476" s="3">
        <v>0.370800668409768</v>
      </c>
      <c r="I476" s="3">
        <v>0.32623958293553601</v>
      </c>
      <c r="J476" s="3">
        <v>0.41536175388399998</v>
      </c>
      <c r="K476" s="3">
        <v>1</v>
      </c>
      <c r="L476" s="3">
        <v>0</v>
      </c>
      <c r="M476" s="6" t="s">
        <v>100</v>
      </c>
      <c r="N476" s="6" t="s">
        <v>165</v>
      </c>
    </row>
    <row r="477" spans="1:14" x14ac:dyDescent="0.2">
      <c r="A477" s="5" t="str">
        <f t="shared" si="9"/>
        <v>Head&amp;Neck - Thyroid32002-20062</v>
      </c>
      <c r="B477" s="3" t="s">
        <v>115</v>
      </c>
      <c r="C477" s="3">
        <v>3</v>
      </c>
      <c r="D477" s="3" t="s">
        <v>124</v>
      </c>
      <c r="E477" s="3">
        <v>2</v>
      </c>
      <c r="F477" s="3">
        <v>269</v>
      </c>
      <c r="G477" s="3">
        <v>0.53689020499505902</v>
      </c>
      <c r="H477" s="3">
        <v>0.34058669231847799</v>
      </c>
      <c r="I477" s="3">
        <v>0.299885455541957</v>
      </c>
      <c r="J477" s="3">
        <v>0.38128792909499898</v>
      </c>
      <c r="K477" s="3">
        <v>0.91851693196545003</v>
      </c>
      <c r="L477" s="3">
        <v>-4.694120658998</v>
      </c>
      <c r="M477" s="6" t="s">
        <v>100</v>
      </c>
      <c r="N477" s="6" t="s">
        <v>165</v>
      </c>
    </row>
    <row r="478" spans="1:14" x14ac:dyDescent="0.2">
      <c r="A478" s="5" t="str">
        <f t="shared" si="9"/>
        <v>Head&amp;Neck - Thyroid32002-20063</v>
      </c>
      <c r="B478" s="3" t="s">
        <v>115</v>
      </c>
      <c r="C478" s="3">
        <v>3</v>
      </c>
      <c r="D478" s="3" t="s">
        <v>124</v>
      </c>
      <c r="E478" s="3">
        <v>3</v>
      </c>
      <c r="F478" s="3">
        <v>325</v>
      </c>
      <c r="G478" s="3">
        <v>0.64833887799391399</v>
      </c>
      <c r="H478" s="3">
        <v>0.42474070637618999</v>
      </c>
      <c r="I478" s="3">
        <v>0.37856237075453403</v>
      </c>
      <c r="J478" s="3">
        <v>0.47091904199784601</v>
      </c>
      <c r="K478" s="3">
        <v>1.14546909582917</v>
      </c>
      <c r="L478" s="3">
        <v>6.7154861615800003</v>
      </c>
      <c r="M478" s="6" t="s">
        <v>100</v>
      </c>
      <c r="N478" s="6" t="s">
        <v>165</v>
      </c>
    </row>
    <row r="479" spans="1:14" x14ac:dyDescent="0.2">
      <c r="A479" s="5" t="str">
        <f t="shared" si="9"/>
        <v>Head&amp;Neck - Thyroid32002-20064</v>
      </c>
      <c r="B479" s="3" t="s">
        <v>115</v>
      </c>
      <c r="C479" s="3">
        <v>3</v>
      </c>
      <c r="D479" s="3" t="s">
        <v>124</v>
      </c>
      <c r="E479" s="3">
        <v>4</v>
      </c>
      <c r="F479" s="3">
        <v>292</v>
      </c>
      <c r="G479" s="3">
        <v>0.58156841592753405</v>
      </c>
      <c r="H479" s="3">
        <v>0.415469276144462</v>
      </c>
      <c r="I479" s="3">
        <v>0.36781481545386102</v>
      </c>
      <c r="J479" s="3">
        <v>0.46312373683506097</v>
      </c>
      <c r="K479" s="3">
        <v>1.1204652837500599</v>
      </c>
      <c r="L479" s="3">
        <v>4.5657049372899996</v>
      </c>
      <c r="M479" s="6" t="s">
        <v>100</v>
      </c>
      <c r="N479" s="6" t="s">
        <v>165</v>
      </c>
    </row>
    <row r="480" spans="1:14" x14ac:dyDescent="0.2">
      <c r="A480" s="5" t="str">
        <f t="shared" si="9"/>
        <v>Head&amp;Neck - Thyroid32002-20065</v>
      </c>
      <c r="B480" s="3" t="s">
        <v>115</v>
      </c>
      <c r="C480" s="3">
        <v>3</v>
      </c>
      <c r="D480" s="3" t="s">
        <v>124</v>
      </c>
      <c r="E480" s="3">
        <v>5</v>
      </c>
      <c r="F480" s="3">
        <v>231</v>
      </c>
      <c r="G480" s="3">
        <v>0.459317841026397</v>
      </c>
      <c r="H480" s="3">
        <v>0.39332913978425499</v>
      </c>
      <c r="I480" s="3">
        <v>0.34260599124142399</v>
      </c>
      <c r="J480" s="3">
        <v>0.44405228832708599</v>
      </c>
      <c r="K480" s="3">
        <v>1.06075628577236</v>
      </c>
      <c r="L480" s="3">
        <v>2.627908595554</v>
      </c>
      <c r="M480" s="6" t="s">
        <v>100</v>
      </c>
      <c r="N480" s="6" t="s">
        <v>165</v>
      </c>
    </row>
    <row r="481" spans="1:14" x14ac:dyDescent="0.2">
      <c r="A481" s="5" t="str">
        <f t="shared" si="9"/>
        <v>Head&amp;Neck - Thyroid32002-20066</v>
      </c>
      <c r="B481" s="3" t="s">
        <v>115</v>
      </c>
      <c r="C481" s="3">
        <v>3</v>
      </c>
      <c r="D481" s="3" t="s">
        <v>124</v>
      </c>
      <c r="E481" s="3">
        <v>6</v>
      </c>
      <c r="F481" s="3">
        <v>1383</v>
      </c>
      <c r="G481" s="3">
        <v>0.55132069770076797</v>
      </c>
      <c r="H481" s="3">
        <v>0.38766631217154701</v>
      </c>
      <c r="I481" s="3">
        <v>0.36723468081182198</v>
      </c>
      <c r="J481" s="3">
        <v>0.40809794353127199</v>
      </c>
      <c r="K481" s="3">
        <v>0</v>
      </c>
      <c r="L481" s="3">
        <v>9.2149790354259995</v>
      </c>
      <c r="M481" s="6" t="s">
        <v>100</v>
      </c>
      <c r="N481" s="6" t="s">
        <v>165</v>
      </c>
    </row>
    <row r="482" spans="1:14" x14ac:dyDescent="0.2">
      <c r="A482" s="5" t="str">
        <f t="shared" si="9"/>
        <v>Head&amp;Neck - Thyroid32007-20111</v>
      </c>
      <c r="B482" s="3" t="s">
        <v>116</v>
      </c>
      <c r="C482" s="3">
        <v>3</v>
      </c>
      <c r="D482" s="3" t="s">
        <v>124</v>
      </c>
      <c r="E482" s="3">
        <v>1</v>
      </c>
      <c r="F482" s="3">
        <v>306</v>
      </c>
      <c r="G482" s="3">
        <v>0.59197444001394395</v>
      </c>
      <c r="H482" s="3">
        <v>0.37977404248442398</v>
      </c>
      <c r="I482" s="3">
        <v>0.33722197799060299</v>
      </c>
      <c r="J482" s="3">
        <v>0.42232610697824502</v>
      </c>
      <c r="K482" s="3">
        <v>1</v>
      </c>
      <c r="L482" s="3">
        <v>0</v>
      </c>
      <c r="M482" s="6" t="s">
        <v>100</v>
      </c>
      <c r="N482" s="6" t="s">
        <v>165</v>
      </c>
    </row>
    <row r="483" spans="1:14" x14ac:dyDescent="0.2">
      <c r="A483" s="5" t="str">
        <f t="shared" si="9"/>
        <v>Head&amp;Neck - Thyroid32007-20112</v>
      </c>
      <c r="B483" s="3" t="s">
        <v>116</v>
      </c>
      <c r="C483" s="3">
        <v>3</v>
      </c>
      <c r="D483" s="3" t="s">
        <v>124</v>
      </c>
      <c r="E483" s="3">
        <v>2</v>
      </c>
      <c r="F483" s="3">
        <v>294</v>
      </c>
      <c r="G483" s="3">
        <v>0.56813147644520101</v>
      </c>
      <c r="H483" s="3">
        <v>0.33471038509946999</v>
      </c>
      <c r="I483" s="3">
        <v>0.29644980119460901</v>
      </c>
      <c r="J483" s="3">
        <v>0.37297096900433102</v>
      </c>
      <c r="K483" s="3">
        <v>0.88134087024443797</v>
      </c>
      <c r="L483" s="3">
        <v>-7.2365604355019997</v>
      </c>
      <c r="M483" s="6" t="s">
        <v>100</v>
      </c>
      <c r="N483" s="6" t="s">
        <v>165</v>
      </c>
    </row>
    <row r="484" spans="1:14" x14ac:dyDescent="0.2">
      <c r="A484" s="5" t="str">
        <f t="shared" si="9"/>
        <v>Head&amp;Neck - Thyroid32007-20113</v>
      </c>
      <c r="B484" s="3" t="s">
        <v>116</v>
      </c>
      <c r="C484" s="3">
        <v>3</v>
      </c>
      <c r="D484" s="3" t="s">
        <v>124</v>
      </c>
      <c r="E484" s="3">
        <v>3</v>
      </c>
      <c r="F484" s="3">
        <v>314</v>
      </c>
      <c r="G484" s="3">
        <v>0.60611356641797298</v>
      </c>
      <c r="H484" s="3">
        <v>0.36820081599020599</v>
      </c>
      <c r="I484" s="3">
        <v>0.32747441866065702</v>
      </c>
      <c r="J484" s="3">
        <v>0.40892721331975501</v>
      </c>
      <c r="K484" s="3">
        <v>0.96952602021321099</v>
      </c>
      <c r="L484" s="3">
        <v>2.9184193387997701E-2</v>
      </c>
      <c r="M484" s="6" t="s">
        <v>100</v>
      </c>
      <c r="N484" s="6" t="s">
        <v>165</v>
      </c>
    </row>
    <row r="485" spans="1:14" x14ac:dyDescent="0.2">
      <c r="A485" s="5" t="str">
        <f t="shared" si="9"/>
        <v>Head&amp;Neck - Thyroid32007-20114</v>
      </c>
      <c r="B485" s="3" t="s">
        <v>116</v>
      </c>
      <c r="C485" s="3">
        <v>3</v>
      </c>
      <c r="D485" s="3" t="s">
        <v>124</v>
      </c>
      <c r="E485" s="3">
        <v>4</v>
      </c>
      <c r="F485" s="3">
        <v>299</v>
      </c>
      <c r="G485" s="3">
        <v>0.57669775382589805</v>
      </c>
      <c r="H485" s="3">
        <v>0.39374090976442599</v>
      </c>
      <c r="I485" s="3">
        <v>0.34911048526564897</v>
      </c>
      <c r="J485" s="3">
        <v>0.43837133426320302</v>
      </c>
      <c r="K485" s="3">
        <v>1.0367767822904199</v>
      </c>
      <c r="L485" s="3">
        <v>3.0587855312680001</v>
      </c>
      <c r="M485" s="6" t="s">
        <v>100</v>
      </c>
      <c r="N485" s="6" t="s">
        <v>165</v>
      </c>
    </row>
    <row r="486" spans="1:14" x14ac:dyDescent="0.2">
      <c r="A486" s="5" t="str">
        <f t="shared" si="9"/>
        <v>Head&amp;Neck - Thyroid32007-20115</v>
      </c>
      <c r="B486" s="3" t="s">
        <v>116</v>
      </c>
      <c r="C486" s="3">
        <v>3</v>
      </c>
      <c r="D486" s="3" t="s">
        <v>124</v>
      </c>
      <c r="E486" s="3">
        <v>5</v>
      </c>
      <c r="F486" s="3">
        <v>215</v>
      </c>
      <c r="G486" s="3">
        <v>0.41540866271585303</v>
      </c>
      <c r="H486" s="3">
        <v>0.363541069641801</v>
      </c>
      <c r="I486" s="3">
        <v>0.31494621111629401</v>
      </c>
      <c r="J486" s="3">
        <v>0.41213592816730799</v>
      </c>
      <c r="K486" s="3">
        <v>0.95725623390048198</v>
      </c>
      <c r="L486" s="3">
        <v>-3.5488742895100001</v>
      </c>
      <c r="M486" s="6" t="s">
        <v>100</v>
      </c>
      <c r="N486" s="6" t="s">
        <v>165</v>
      </c>
    </row>
    <row r="487" spans="1:14" x14ac:dyDescent="0.2">
      <c r="A487" s="5" t="str">
        <f t="shared" si="9"/>
        <v>Head&amp;Neck - Thyroid32007-20116</v>
      </c>
      <c r="B487" s="3" t="s">
        <v>116</v>
      </c>
      <c r="C487" s="3">
        <v>3</v>
      </c>
      <c r="D487" s="3" t="s">
        <v>124</v>
      </c>
      <c r="E487" s="3">
        <v>6</v>
      </c>
      <c r="F487" s="3">
        <v>1428</v>
      </c>
      <c r="G487" s="3">
        <v>0.55167371198037995</v>
      </c>
      <c r="H487" s="3">
        <v>0.366989980841887</v>
      </c>
      <c r="I487" s="3">
        <v>0.34795527474988203</v>
      </c>
      <c r="J487" s="3">
        <v>0.38602468693389203</v>
      </c>
      <c r="K487" s="3">
        <v>0</v>
      </c>
      <c r="L487" s="3">
        <v>-7.6974650003560008</v>
      </c>
      <c r="M487" s="6" t="s">
        <v>100</v>
      </c>
      <c r="N487" s="6" t="s">
        <v>165</v>
      </c>
    </row>
    <row r="488" spans="1:14" x14ac:dyDescent="0.2">
      <c r="A488" s="5" t="str">
        <f t="shared" si="9"/>
        <v>Haematology - Hodgkin Lymphoma12002-20061</v>
      </c>
      <c r="B488" s="3" t="s">
        <v>115</v>
      </c>
      <c r="C488" s="3">
        <v>1</v>
      </c>
      <c r="D488" s="3" t="s">
        <v>147</v>
      </c>
      <c r="E488" s="3">
        <v>1</v>
      </c>
      <c r="F488" s="3">
        <v>131</v>
      </c>
      <c r="G488" s="3">
        <v>0.52748199303313104</v>
      </c>
      <c r="H488" s="3">
        <v>0.46038636077283401</v>
      </c>
      <c r="I488" s="3">
        <v>0.38154704028926101</v>
      </c>
      <c r="J488" s="3">
        <v>0.53922568125640702</v>
      </c>
      <c r="K488" s="3">
        <v>1</v>
      </c>
      <c r="L488" s="3">
        <v>0</v>
      </c>
      <c r="M488" s="6" t="s">
        <v>100</v>
      </c>
      <c r="N488" s="6" t="s">
        <v>205</v>
      </c>
    </row>
    <row r="489" spans="1:14" x14ac:dyDescent="0.2">
      <c r="A489" s="5" t="str">
        <f t="shared" si="9"/>
        <v>Haematology - Hodgkin Lymphoma12002-20062</v>
      </c>
      <c r="B489" s="3" t="s">
        <v>115</v>
      </c>
      <c r="C489" s="3">
        <v>1</v>
      </c>
      <c r="D489" s="3" t="s">
        <v>147</v>
      </c>
      <c r="E489" s="3">
        <v>2</v>
      </c>
      <c r="F489" s="3">
        <v>152</v>
      </c>
      <c r="G489" s="3">
        <v>0.61819942503386405</v>
      </c>
      <c r="H489" s="3">
        <v>0.50365160860770297</v>
      </c>
      <c r="I489" s="3">
        <v>0.42358259049863001</v>
      </c>
      <c r="J489" s="3">
        <v>0.58372062671677605</v>
      </c>
      <c r="K489" s="3">
        <v>1.0939759548094301</v>
      </c>
      <c r="L489" s="3">
        <v>3.6750273775759998</v>
      </c>
      <c r="M489" s="6" t="s">
        <v>100</v>
      </c>
      <c r="N489" s="6" t="s">
        <v>205</v>
      </c>
    </row>
    <row r="490" spans="1:14" x14ac:dyDescent="0.2">
      <c r="A490" s="5" t="str">
        <f t="shared" si="9"/>
        <v>Haematology - Hodgkin Lymphoma12002-20063</v>
      </c>
      <c r="B490" s="3" t="s">
        <v>115</v>
      </c>
      <c r="C490" s="3">
        <v>1</v>
      </c>
      <c r="D490" s="3" t="s">
        <v>147</v>
      </c>
      <c r="E490" s="3">
        <v>3</v>
      </c>
      <c r="F490" s="3">
        <v>148</v>
      </c>
      <c r="G490" s="3">
        <v>0.60418836437718504</v>
      </c>
      <c r="H490" s="3">
        <v>0.50013408033576101</v>
      </c>
      <c r="I490" s="3">
        <v>0.41955697473814801</v>
      </c>
      <c r="J490" s="3">
        <v>0.58071118593337401</v>
      </c>
      <c r="K490" s="3">
        <v>1.0863355714887</v>
      </c>
      <c r="L490" s="3">
        <v>2.6099385154079999</v>
      </c>
      <c r="M490" s="6" t="s">
        <v>100</v>
      </c>
      <c r="N490" s="6" t="s">
        <v>205</v>
      </c>
    </row>
    <row r="491" spans="1:14" x14ac:dyDescent="0.2">
      <c r="A491" s="5" t="str">
        <f t="shared" si="9"/>
        <v>Haematology - Hodgkin Lymphoma12002-20064</v>
      </c>
      <c r="B491" s="3" t="s">
        <v>115</v>
      </c>
      <c r="C491" s="3">
        <v>1</v>
      </c>
      <c r="D491" s="3" t="s">
        <v>147</v>
      </c>
      <c r="E491" s="3">
        <v>4</v>
      </c>
      <c r="F491" s="3">
        <v>148</v>
      </c>
      <c r="G491" s="3">
        <v>0.60447073910311799</v>
      </c>
      <c r="H491" s="3">
        <v>0.52921620169536898</v>
      </c>
      <c r="I491" s="3">
        <v>0.44395364622354899</v>
      </c>
      <c r="J491" s="3">
        <v>0.61447875716718903</v>
      </c>
      <c r="K491" s="3">
        <v>1.1495045179162</v>
      </c>
      <c r="L491" s="3">
        <v>3.915046642264</v>
      </c>
      <c r="M491" s="6" t="s">
        <v>100</v>
      </c>
      <c r="N491" s="6" t="s">
        <v>205</v>
      </c>
    </row>
    <row r="492" spans="1:14" x14ac:dyDescent="0.2">
      <c r="A492" s="5" t="str">
        <f t="shared" si="9"/>
        <v>Haematology - Hodgkin Lymphoma12002-20065</v>
      </c>
      <c r="B492" s="3" t="s">
        <v>115</v>
      </c>
      <c r="C492" s="3">
        <v>1</v>
      </c>
      <c r="D492" s="3" t="s">
        <v>147</v>
      </c>
      <c r="E492" s="3">
        <v>5</v>
      </c>
      <c r="F492" s="3">
        <v>151</v>
      </c>
      <c r="G492" s="3">
        <v>0.61530750603846895</v>
      </c>
      <c r="H492" s="3">
        <v>0.62990471116718805</v>
      </c>
      <c r="I492" s="3">
        <v>0.52943331108879399</v>
      </c>
      <c r="J492" s="3">
        <v>0.73037611124558199</v>
      </c>
      <c r="K492" s="3">
        <v>1.36820888896402</v>
      </c>
      <c r="L492" s="3">
        <v>6.5916047456140001</v>
      </c>
      <c r="M492" s="6" t="s">
        <v>100</v>
      </c>
      <c r="N492" s="6" t="s">
        <v>205</v>
      </c>
    </row>
    <row r="493" spans="1:14" x14ac:dyDescent="0.2">
      <c r="A493" s="5" t="str">
        <f t="shared" si="9"/>
        <v>Haematology - Hodgkin Lymphoma12002-20066</v>
      </c>
      <c r="B493" s="3" t="s">
        <v>115</v>
      </c>
      <c r="C493" s="3">
        <v>1</v>
      </c>
      <c r="D493" s="3" t="s">
        <v>147</v>
      </c>
      <c r="E493" s="3">
        <v>6</v>
      </c>
      <c r="F493" s="3">
        <v>730</v>
      </c>
      <c r="G493" s="3">
        <v>0.59377118410874397</v>
      </c>
      <c r="H493" s="3">
        <v>0.51690409269534299</v>
      </c>
      <c r="I493" s="3">
        <v>0.479406394257128</v>
      </c>
      <c r="J493" s="3">
        <v>0.55440179113355803</v>
      </c>
      <c r="K493" s="3">
        <v>0</v>
      </c>
      <c r="L493" s="3">
        <v>16.791617280861999</v>
      </c>
      <c r="M493" s="6" t="s">
        <v>100</v>
      </c>
      <c r="N493" s="6" t="s">
        <v>205</v>
      </c>
    </row>
    <row r="494" spans="1:14" x14ac:dyDescent="0.2">
      <c r="A494" s="5" t="str">
        <f t="shared" si="9"/>
        <v>Haematology - Hodgkin Lymphoma12007-20111</v>
      </c>
      <c r="B494" s="3" t="s">
        <v>116</v>
      </c>
      <c r="C494" s="3">
        <v>1</v>
      </c>
      <c r="D494" s="3" t="s">
        <v>147</v>
      </c>
      <c r="E494" s="3">
        <v>1</v>
      </c>
      <c r="F494" s="3">
        <v>129</v>
      </c>
      <c r="G494" s="3">
        <v>0.50260898871370097</v>
      </c>
      <c r="H494" s="3">
        <v>0.38927508906633101</v>
      </c>
      <c r="I494" s="3">
        <v>0.32209851849055698</v>
      </c>
      <c r="J494" s="3">
        <v>0.45645165964210499</v>
      </c>
      <c r="K494" s="3">
        <v>1</v>
      </c>
      <c r="L494" s="3">
        <v>0</v>
      </c>
      <c r="M494" s="6" t="s">
        <v>100</v>
      </c>
      <c r="N494" s="6" t="s">
        <v>205</v>
      </c>
    </row>
    <row r="495" spans="1:14" x14ac:dyDescent="0.2">
      <c r="A495" s="5" t="str">
        <f t="shared" si="9"/>
        <v>Haematology - Hodgkin Lymphoma12007-20112</v>
      </c>
      <c r="B495" s="3" t="s">
        <v>116</v>
      </c>
      <c r="C495" s="3">
        <v>1</v>
      </c>
      <c r="D495" s="3" t="s">
        <v>147</v>
      </c>
      <c r="E495" s="3">
        <v>2</v>
      </c>
      <c r="F495" s="3">
        <v>151</v>
      </c>
      <c r="G495" s="3">
        <v>0.59263220025065599</v>
      </c>
      <c r="H495" s="3">
        <v>0.46710752702425901</v>
      </c>
      <c r="I495" s="3">
        <v>0.39260269098275302</v>
      </c>
      <c r="J495" s="3">
        <v>0.54161236306576499</v>
      </c>
      <c r="K495" s="3">
        <v>1.19994199511869</v>
      </c>
      <c r="L495" s="3">
        <v>2.4511248638300001</v>
      </c>
      <c r="M495" s="6" t="s">
        <v>100</v>
      </c>
      <c r="N495" s="6" t="s">
        <v>205</v>
      </c>
    </row>
    <row r="496" spans="1:14" x14ac:dyDescent="0.2">
      <c r="A496" s="5" t="str">
        <f t="shared" si="9"/>
        <v>Haematology - Hodgkin Lymphoma12007-20113</v>
      </c>
      <c r="B496" s="3" t="s">
        <v>116</v>
      </c>
      <c r="C496" s="3">
        <v>1</v>
      </c>
      <c r="D496" s="3" t="s">
        <v>147</v>
      </c>
      <c r="E496" s="3">
        <v>3</v>
      </c>
      <c r="F496" s="3">
        <v>145</v>
      </c>
      <c r="G496" s="3">
        <v>0.56939097077862</v>
      </c>
      <c r="H496" s="3">
        <v>0.44929129993549999</v>
      </c>
      <c r="I496" s="3">
        <v>0.37616054120488202</v>
      </c>
      <c r="J496" s="3">
        <v>0.52242205866611802</v>
      </c>
      <c r="K496" s="3">
        <v>1.15417429102159</v>
      </c>
      <c r="L496" s="3">
        <v>3.62558046402</v>
      </c>
      <c r="M496" s="6" t="s">
        <v>100</v>
      </c>
      <c r="N496" s="6" t="s">
        <v>205</v>
      </c>
    </row>
    <row r="497" spans="1:14" x14ac:dyDescent="0.2">
      <c r="A497" s="5" t="str">
        <f t="shared" si="9"/>
        <v>Haematology - Hodgkin Lymphoma12007-20114</v>
      </c>
      <c r="B497" s="3" t="s">
        <v>116</v>
      </c>
      <c r="C497" s="3">
        <v>1</v>
      </c>
      <c r="D497" s="3" t="s">
        <v>147</v>
      </c>
      <c r="E497" s="3">
        <v>4</v>
      </c>
      <c r="F497" s="3">
        <v>144</v>
      </c>
      <c r="G497" s="3">
        <v>0.565341880883801</v>
      </c>
      <c r="H497" s="3">
        <v>0.50118935816882004</v>
      </c>
      <c r="I497" s="3">
        <v>0.41932842966791301</v>
      </c>
      <c r="J497" s="3">
        <v>0.58305028666972702</v>
      </c>
      <c r="K497" s="3">
        <v>1.2874940427627</v>
      </c>
      <c r="L497" s="3">
        <v>5.0471982361340002</v>
      </c>
      <c r="M497" s="6" t="s">
        <v>100</v>
      </c>
      <c r="N497" s="6" t="s">
        <v>205</v>
      </c>
    </row>
    <row r="498" spans="1:14" x14ac:dyDescent="0.2">
      <c r="A498" s="5" t="str">
        <f t="shared" si="9"/>
        <v>Haematology - Hodgkin Lymphoma12007-20115</v>
      </c>
      <c r="B498" s="3" t="s">
        <v>116</v>
      </c>
      <c r="C498" s="3">
        <v>1</v>
      </c>
      <c r="D498" s="3" t="s">
        <v>147</v>
      </c>
      <c r="E498" s="3">
        <v>5</v>
      </c>
      <c r="F498" s="3">
        <v>153</v>
      </c>
      <c r="G498" s="3">
        <v>0.60261247870227697</v>
      </c>
      <c r="H498" s="3">
        <v>0.61831024801686596</v>
      </c>
      <c r="I498" s="3">
        <v>0.52033490320369402</v>
      </c>
      <c r="J498" s="3">
        <v>0.71628559283003801</v>
      </c>
      <c r="K498" s="3">
        <v>1.5883632561741099</v>
      </c>
      <c r="L498" s="3">
        <v>9.7399660991640005</v>
      </c>
      <c r="M498" s="6" t="s">
        <v>100</v>
      </c>
      <c r="N498" s="6" t="s">
        <v>205</v>
      </c>
    </row>
    <row r="499" spans="1:14" x14ac:dyDescent="0.2">
      <c r="A499" s="5" t="str">
        <f t="shared" si="9"/>
        <v>Haematology - Hodgkin Lymphoma12007-20116</v>
      </c>
      <c r="B499" s="3" t="s">
        <v>116</v>
      </c>
      <c r="C499" s="3">
        <v>1</v>
      </c>
      <c r="D499" s="3" t="s">
        <v>147</v>
      </c>
      <c r="E499" s="3">
        <v>6</v>
      </c>
      <c r="F499" s="3">
        <v>722</v>
      </c>
      <c r="G499" s="3">
        <v>0.56639804232753799</v>
      </c>
      <c r="H499" s="3">
        <v>0.47843532825030399</v>
      </c>
      <c r="I499" s="3">
        <v>0.44353651060128302</v>
      </c>
      <c r="J499" s="3">
        <v>0.51333414589932502</v>
      </c>
      <c r="K499" s="3">
        <v>0</v>
      </c>
      <c r="L499" s="3">
        <v>20.863869663148002</v>
      </c>
      <c r="M499" s="6" t="s">
        <v>100</v>
      </c>
      <c r="N499" s="6" t="s">
        <v>205</v>
      </c>
    </row>
    <row r="500" spans="1:14" x14ac:dyDescent="0.2">
      <c r="A500" s="5" t="str">
        <f t="shared" si="9"/>
        <v>Haematology - Hodgkin Lymphoma22002-20061</v>
      </c>
      <c r="B500" s="3" t="s">
        <v>115</v>
      </c>
      <c r="C500" s="3">
        <v>2</v>
      </c>
      <c r="D500" s="3" t="s">
        <v>147</v>
      </c>
      <c r="E500" s="3">
        <v>1</v>
      </c>
      <c r="F500" s="3">
        <v>100</v>
      </c>
      <c r="G500" s="3">
        <v>0.395495699478638</v>
      </c>
      <c r="H500" s="3">
        <v>0.29295408412977603</v>
      </c>
      <c r="I500" s="3">
        <v>0.23553508364034001</v>
      </c>
      <c r="J500" s="3">
        <v>0.35037308461921202</v>
      </c>
      <c r="K500" s="3">
        <v>1</v>
      </c>
      <c r="L500" s="3">
        <v>0</v>
      </c>
      <c r="M500" s="6" t="s">
        <v>100</v>
      </c>
      <c r="N500" s="6" t="s">
        <v>205</v>
      </c>
    </row>
    <row r="501" spans="1:14" x14ac:dyDescent="0.2">
      <c r="A501" s="5" t="str">
        <f t="shared" si="9"/>
        <v>Haematology - Hodgkin Lymphoma22002-20062</v>
      </c>
      <c r="B501" s="3" t="s">
        <v>115</v>
      </c>
      <c r="C501" s="3">
        <v>2</v>
      </c>
      <c r="D501" s="3" t="s">
        <v>147</v>
      </c>
      <c r="E501" s="3">
        <v>2</v>
      </c>
      <c r="F501" s="3">
        <v>113</v>
      </c>
      <c r="G501" s="3">
        <v>0.44286252383276398</v>
      </c>
      <c r="H501" s="3">
        <v>0.34128080700680202</v>
      </c>
      <c r="I501" s="3">
        <v>0.27835501148930403</v>
      </c>
      <c r="J501" s="3">
        <v>0.40420660252430002</v>
      </c>
      <c r="K501" s="3">
        <v>1.1649634720764499</v>
      </c>
      <c r="L501" s="3">
        <v>0.86968997226200095</v>
      </c>
      <c r="M501" s="6" t="s">
        <v>100</v>
      </c>
      <c r="N501" s="6" t="s">
        <v>205</v>
      </c>
    </row>
    <row r="502" spans="1:14" x14ac:dyDescent="0.2">
      <c r="A502" s="5" t="str">
        <f t="shared" si="9"/>
        <v>Haematology - Hodgkin Lymphoma22002-20063</v>
      </c>
      <c r="B502" s="3" t="s">
        <v>115</v>
      </c>
      <c r="C502" s="3">
        <v>2</v>
      </c>
      <c r="D502" s="3" t="s">
        <v>147</v>
      </c>
      <c r="E502" s="3">
        <v>3</v>
      </c>
      <c r="F502" s="3">
        <v>127</v>
      </c>
      <c r="G502" s="3">
        <v>0.49546601778044203</v>
      </c>
      <c r="H502" s="3">
        <v>0.35599940476560799</v>
      </c>
      <c r="I502" s="3">
        <v>0.29408332048887098</v>
      </c>
      <c r="J502" s="3">
        <v>0.41791548904234499</v>
      </c>
      <c r="K502" s="3">
        <v>1.2152054675158701</v>
      </c>
      <c r="L502" s="3">
        <v>3.5573097899400001</v>
      </c>
      <c r="M502" s="6" t="s">
        <v>100</v>
      </c>
      <c r="N502" s="6" t="s">
        <v>205</v>
      </c>
    </row>
    <row r="503" spans="1:14" x14ac:dyDescent="0.2">
      <c r="A503" s="5" t="str">
        <f t="shared" si="9"/>
        <v>Haematology - Hodgkin Lymphoma22002-20064</v>
      </c>
      <c r="B503" s="3" t="s">
        <v>115</v>
      </c>
      <c r="C503" s="3">
        <v>2</v>
      </c>
      <c r="D503" s="3" t="s">
        <v>147</v>
      </c>
      <c r="E503" s="3">
        <v>4</v>
      </c>
      <c r="F503" s="3">
        <v>101</v>
      </c>
      <c r="G503" s="3">
        <v>0.39261685939554503</v>
      </c>
      <c r="H503" s="3">
        <v>0.30898777300779001</v>
      </c>
      <c r="I503" s="3">
        <v>0.24872672521705899</v>
      </c>
      <c r="J503" s="3">
        <v>0.369248820798521</v>
      </c>
      <c r="K503" s="3">
        <v>1.0547310645135399</v>
      </c>
      <c r="L503" s="3">
        <v>-0.89747153343800001</v>
      </c>
      <c r="M503" s="6" t="s">
        <v>100</v>
      </c>
      <c r="N503" s="6" t="s">
        <v>205</v>
      </c>
    </row>
    <row r="504" spans="1:14" x14ac:dyDescent="0.2">
      <c r="A504" s="5" t="str">
        <f t="shared" si="9"/>
        <v>Haematology - Hodgkin Lymphoma22002-20065</v>
      </c>
      <c r="B504" s="3" t="s">
        <v>115</v>
      </c>
      <c r="C504" s="3">
        <v>2</v>
      </c>
      <c r="D504" s="3" t="s">
        <v>147</v>
      </c>
      <c r="E504" s="3">
        <v>5</v>
      </c>
      <c r="F504" s="3">
        <v>108</v>
      </c>
      <c r="G504" s="3">
        <v>0.419394722546509</v>
      </c>
      <c r="H504" s="3">
        <v>0.379671244692735</v>
      </c>
      <c r="I504" s="3">
        <v>0.30806483488594399</v>
      </c>
      <c r="J504" s="3">
        <v>0.451277654499526</v>
      </c>
      <c r="K504" s="3">
        <v>1.2960093928048599</v>
      </c>
      <c r="L504" s="3">
        <v>3.1821136335859999</v>
      </c>
      <c r="M504" s="6" t="s">
        <v>100</v>
      </c>
      <c r="N504" s="6" t="s">
        <v>205</v>
      </c>
    </row>
    <row r="505" spans="1:14" x14ac:dyDescent="0.2">
      <c r="A505" s="5" t="str">
        <f t="shared" si="9"/>
        <v>Haematology - Hodgkin Lymphoma22002-20066</v>
      </c>
      <c r="B505" s="3" t="s">
        <v>115</v>
      </c>
      <c r="C505" s="3">
        <v>2</v>
      </c>
      <c r="D505" s="3" t="s">
        <v>147</v>
      </c>
      <c r="E505" s="3">
        <v>6</v>
      </c>
      <c r="F505" s="3">
        <v>549</v>
      </c>
      <c r="G505" s="3">
        <v>0.42921072135546201</v>
      </c>
      <c r="H505" s="3">
        <v>0.33222923590181702</v>
      </c>
      <c r="I505" s="3">
        <v>0.304438007307409</v>
      </c>
      <c r="J505" s="3">
        <v>0.36002046449622499</v>
      </c>
      <c r="K505" s="3">
        <v>0</v>
      </c>
      <c r="L505" s="3">
        <v>6.7116418623500014</v>
      </c>
      <c r="M505" s="6" t="s">
        <v>100</v>
      </c>
      <c r="N505" s="6" t="s">
        <v>205</v>
      </c>
    </row>
    <row r="506" spans="1:14" x14ac:dyDescent="0.2">
      <c r="A506" s="5" t="str">
        <f t="shared" si="9"/>
        <v>Haematology - Hodgkin Lymphoma22007-20111</v>
      </c>
      <c r="B506" s="3" t="s">
        <v>116</v>
      </c>
      <c r="C506" s="3">
        <v>2</v>
      </c>
      <c r="D506" s="3" t="s">
        <v>147</v>
      </c>
      <c r="E506" s="3">
        <v>1</v>
      </c>
      <c r="F506" s="3">
        <v>105</v>
      </c>
      <c r="G506" s="3">
        <v>0.40345284938767001</v>
      </c>
      <c r="H506" s="3">
        <v>0.29254794933539302</v>
      </c>
      <c r="I506" s="3">
        <v>0.23659042657631199</v>
      </c>
      <c r="J506" s="3">
        <v>0.34850547209447402</v>
      </c>
      <c r="K506" s="3">
        <v>1</v>
      </c>
      <c r="L506" s="3">
        <v>0</v>
      </c>
      <c r="M506" s="6" t="s">
        <v>100</v>
      </c>
      <c r="N506" s="6" t="s">
        <v>205</v>
      </c>
    </row>
    <row r="507" spans="1:14" x14ac:dyDescent="0.2">
      <c r="A507" s="5" t="str">
        <f t="shared" ref="A507:A570" si="10">D507&amp;C507&amp;B507&amp;E507</f>
        <v>Haematology - Hodgkin Lymphoma22007-20112</v>
      </c>
      <c r="B507" s="3" t="s">
        <v>116</v>
      </c>
      <c r="C507" s="3">
        <v>2</v>
      </c>
      <c r="D507" s="3" t="s">
        <v>147</v>
      </c>
      <c r="E507" s="3">
        <v>2</v>
      </c>
      <c r="F507" s="3">
        <v>122</v>
      </c>
      <c r="G507" s="3">
        <v>0.46442507715737402</v>
      </c>
      <c r="H507" s="3">
        <v>0.303178502025582</v>
      </c>
      <c r="I507" s="3">
        <v>0.24937945797030101</v>
      </c>
      <c r="J507" s="3">
        <v>0.35697754608086302</v>
      </c>
      <c r="K507" s="3">
        <v>1.0363378130468499</v>
      </c>
      <c r="L507" s="3">
        <v>2.1019717277879999</v>
      </c>
      <c r="M507" s="6" t="s">
        <v>100</v>
      </c>
      <c r="N507" s="6" t="s">
        <v>205</v>
      </c>
    </row>
    <row r="508" spans="1:14" x14ac:dyDescent="0.2">
      <c r="A508" s="5" t="str">
        <f t="shared" si="10"/>
        <v>Haematology - Hodgkin Lymphoma22007-20113</v>
      </c>
      <c r="B508" s="3" t="s">
        <v>116</v>
      </c>
      <c r="C508" s="3">
        <v>2</v>
      </c>
      <c r="D508" s="3" t="s">
        <v>147</v>
      </c>
      <c r="E508" s="3">
        <v>3</v>
      </c>
      <c r="F508" s="3">
        <v>115</v>
      </c>
      <c r="G508" s="3">
        <v>0.43660384924380402</v>
      </c>
      <c r="H508" s="3">
        <v>0.28714313165115102</v>
      </c>
      <c r="I508" s="3">
        <v>0.23466171087124699</v>
      </c>
      <c r="J508" s="3">
        <v>0.33962455243105499</v>
      </c>
      <c r="K508" s="3">
        <v>0.98152501941469406</v>
      </c>
      <c r="L508" s="3">
        <v>0.757458122856</v>
      </c>
      <c r="M508" s="6" t="s">
        <v>100</v>
      </c>
      <c r="N508" s="6" t="s">
        <v>205</v>
      </c>
    </row>
    <row r="509" spans="1:14" x14ac:dyDescent="0.2">
      <c r="A509" s="5" t="str">
        <f t="shared" si="10"/>
        <v>Haematology - Hodgkin Lymphoma22007-20114</v>
      </c>
      <c r="B509" s="3" t="s">
        <v>116</v>
      </c>
      <c r="C509" s="3">
        <v>2</v>
      </c>
      <c r="D509" s="3" t="s">
        <v>147</v>
      </c>
      <c r="E509" s="3">
        <v>4</v>
      </c>
      <c r="F509" s="3">
        <v>106</v>
      </c>
      <c r="G509" s="3">
        <v>0.40188654644218003</v>
      </c>
      <c r="H509" s="3">
        <v>0.30707951694570801</v>
      </c>
      <c r="I509" s="3">
        <v>0.24862016623365099</v>
      </c>
      <c r="J509" s="3">
        <v>0.365538867657765</v>
      </c>
      <c r="K509" s="3">
        <v>1.0496724302574201</v>
      </c>
      <c r="L509" s="3">
        <v>0.292673615148</v>
      </c>
      <c r="M509" s="6" t="s">
        <v>100</v>
      </c>
      <c r="N509" s="6" t="s">
        <v>205</v>
      </c>
    </row>
    <row r="510" spans="1:14" x14ac:dyDescent="0.2">
      <c r="A510" s="5" t="str">
        <f t="shared" si="10"/>
        <v>Haematology - Hodgkin Lymphoma22007-20115</v>
      </c>
      <c r="B510" s="3" t="s">
        <v>116</v>
      </c>
      <c r="C510" s="3">
        <v>2</v>
      </c>
      <c r="D510" s="3" t="s">
        <v>147</v>
      </c>
      <c r="E510" s="3">
        <v>5</v>
      </c>
      <c r="F510" s="3">
        <v>117</v>
      </c>
      <c r="G510" s="3">
        <v>0.44373965271190202</v>
      </c>
      <c r="H510" s="3">
        <v>0.39834717962660399</v>
      </c>
      <c r="I510" s="3">
        <v>0.32616584844975399</v>
      </c>
      <c r="J510" s="3">
        <v>0.47052851080345398</v>
      </c>
      <c r="K510" s="3">
        <v>1.3616474855884799</v>
      </c>
      <c r="L510" s="3">
        <v>5.1239489372660003</v>
      </c>
      <c r="M510" s="6" t="s">
        <v>100</v>
      </c>
      <c r="N510" s="6" t="s">
        <v>205</v>
      </c>
    </row>
    <row r="511" spans="1:14" x14ac:dyDescent="0.2">
      <c r="A511" s="5" t="str">
        <f t="shared" si="10"/>
        <v>Haematology - Hodgkin Lymphoma22007-20116</v>
      </c>
      <c r="B511" s="3" t="s">
        <v>116</v>
      </c>
      <c r="C511" s="3">
        <v>2</v>
      </c>
      <c r="D511" s="3" t="s">
        <v>147</v>
      </c>
      <c r="E511" s="3">
        <v>6</v>
      </c>
      <c r="F511" s="3">
        <v>565</v>
      </c>
      <c r="G511" s="3">
        <v>0.430061804219943</v>
      </c>
      <c r="H511" s="3">
        <v>0.31401605786562498</v>
      </c>
      <c r="I511" s="3">
        <v>0.28812297837234402</v>
      </c>
      <c r="J511" s="3">
        <v>0.33990913735890599</v>
      </c>
      <c r="K511" s="3">
        <v>0</v>
      </c>
      <c r="L511" s="3">
        <v>8.2760524030579994</v>
      </c>
      <c r="M511" s="6" t="s">
        <v>100</v>
      </c>
      <c r="N511" s="6" t="s">
        <v>205</v>
      </c>
    </row>
    <row r="512" spans="1:14" x14ac:dyDescent="0.2">
      <c r="A512" s="5" t="str">
        <f t="shared" si="10"/>
        <v>Haematology - Hodgkin Lymphoma32002-20061</v>
      </c>
      <c r="B512" s="3" t="s">
        <v>115</v>
      </c>
      <c r="C512" s="3">
        <v>3</v>
      </c>
      <c r="D512" s="3" t="s">
        <v>147</v>
      </c>
      <c r="E512" s="3">
        <v>1</v>
      </c>
      <c r="F512" s="3">
        <v>231</v>
      </c>
      <c r="G512" s="3">
        <v>0.46089665029093602</v>
      </c>
      <c r="H512" s="3">
        <v>0.37369569429648403</v>
      </c>
      <c r="I512" s="3">
        <v>0.32550444606602202</v>
      </c>
      <c r="J512" s="3">
        <v>0.42188694252694597</v>
      </c>
      <c r="K512" s="3">
        <v>1</v>
      </c>
      <c r="L512" s="3">
        <v>0</v>
      </c>
      <c r="M512" s="6" t="s">
        <v>100</v>
      </c>
      <c r="N512" s="6" t="s">
        <v>205</v>
      </c>
    </row>
    <row r="513" spans="1:14" x14ac:dyDescent="0.2">
      <c r="A513" s="5" t="str">
        <f t="shared" si="10"/>
        <v>Haematology - Hodgkin Lymphoma32002-20062</v>
      </c>
      <c r="B513" s="3" t="s">
        <v>115</v>
      </c>
      <c r="C513" s="3">
        <v>3</v>
      </c>
      <c r="D513" s="3" t="s">
        <v>147</v>
      </c>
      <c r="E513" s="3">
        <v>2</v>
      </c>
      <c r="F513" s="3">
        <v>265</v>
      </c>
      <c r="G513" s="3">
        <v>0.52890670752301305</v>
      </c>
      <c r="H513" s="3">
        <v>0.41575105643389298</v>
      </c>
      <c r="I513" s="3">
        <v>0.36569386305185703</v>
      </c>
      <c r="J513" s="3">
        <v>0.465808249815929</v>
      </c>
      <c r="K513" s="3">
        <v>1.1125390599337299</v>
      </c>
      <c r="L513" s="3">
        <v>4.0054389870160003</v>
      </c>
      <c r="M513" s="6" t="s">
        <v>100</v>
      </c>
      <c r="N513" s="6" t="s">
        <v>205</v>
      </c>
    </row>
    <row r="514" spans="1:14" x14ac:dyDescent="0.2">
      <c r="A514" s="5" t="str">
        <f t="shared" si="10"/>
        <v>Haematology - Hodgkin Lymphoma32002-20063</v>
      </c>
      <c r="B514" s="3" t="s">
        <v>115</v>
      </c>
      <c r="C514" s="3">
        <v>3</v>
      </c>
      <c r="D514" s="3" t="s">
        <v>147</v>
      </c>
      <c r="E514" s="3">
        <v>3</v>
      </c>
      <c r="F514" s="3">
        <v>275</v>
      </c>
      <c r="G514" s="3">
        <v>0.54859443522562001</v>
      </c>
      <c r="H514" s="3">
        <v>0.423668241664932</v>
      </c>
      <c r="I514" s="3">
        <v>0.37359385543481</v>
      </c>
      <c r="J514" s="3">
        <v>0.473742627895054</v>
      </c>
      <c r="K514" s="3">
        <v>1.1337252425734401</v>
      </c>
      <c r="L514" s="3">
        <v>5.861354082938</v>
      </c>
      <c r="M514" s="6" t="s">
        <v>100</v>
      </c>
      <c r="N514" s="6" t="s">
        <v>205</v>
      </c>
    </row>
    <row r="515" spans="1:14" x14ac:dyDescent="0.2">
      <c r="A515" s="5" t="str">
        <f t="shared" si="10"/>
        <v>Haematology - Hodgkin Lymphoma32002-20064</v>
      </c>
      <c r="B515" s="3" t="s">
        <v>115</v>
      </c>
      <c r="C515" s="3">
        <v>3</v>
      </c>
      <c r="D515" s="3" t="s">
        <v>147</v>
      </c>
      <c r="E515" s="3">
        <v>4</v>
      </c>
      <c r="F515" s="3">
        <v>249</v>
      </c>
      <c r="G515" s="3">
        <v>0.49592649166423303</v>
      </c>
      <c r="H515" s="3">
        <v>0.40279956169515801</v>
      </c>
      <c r="I515" s="3">
        <v>0.35276784702717501</v>
      </c>
      <c r="J515" s="3">
        <v>0.45283127636314102</v>
      </c>
      <c r="K515" s="3">
        <v>1.07788119542952</v>
      </c>
      <c r="L515" s="3">
        <v>2.5837667464140002</v>
      </c>
      <c r="M515" s="6" t="s">
        <v>100</v>
      </c>
      <c r="N515" s="6" t="s">
        <v>205</v>
      </c>
    </row>
    <row r="516" spans="1:14" x14ac:dyDescent="0.2">
      <c r="A516" s="5" t="str">
        <f t="shared" si="10"/>
        <v>Haematology - Hodgkin Lymphoma32002-20065</v>
      </c>
      <c r="B516" s="3" t="s">
        <v>115</v>
      </c>
      <c r="C516" s="3">
        <v>3</v>
      </c>
      <c r="D516" s="3" t="s">
        <v>147</v>
      </c>
      <c r="E516" s="3">
        <v>5</v>
      </c>
      <c r="F516" s="3">
        <v>259</v>
      </c>
      <c r="G516" s="3">
        <v>0.51499273084777797</v>
      </c>
      <c r="H516" s="3">
        <v>0.49533699445170198</v>
      </c>
      <c r="I516" s="3">
        <v>0.4350106577142</v>
      </c>
      <c r="J516" s="3">
        <v>0.55566333118920397</v>
      </c>
      <c r="K516" s="3">
        <v>1.32550896895994</v>
      </c>
      <c r="L516" s="3">
        <v>9.5051836126080005</v>
      </c>
      <c r="M516" s="6" t="s">
        <v>100</v>
      </c>
      <c r="N516" s="6" t="s">
        <v>205</v>
      </c>
    </row>
    <row r="517" spans="1:14" x14ac:dyDescent="0.2">
      <c r="A517" s="5" t="str">
        <f t="shared" si="10"/>
        <v>Haematology - Hodgkin Lymphoma32002-20066</v>
      </c>
      <c r="B517" s="3" t="s">
        <v>115</v>
      </c>
      <c r="C517" s="3">
        <v>3</v>
      </c>
      <c r="D517" s="3" t="s">
        <v>147</v>
      </c>
      <c r="E517" s="3">
        <v>6</v>
      </c>
      <c r="F517" s="3">
        <v>1279</v>
      </c>
      <c r="G517" s="3">
        <v>0.50986201905949502</v>
      </c>
      <c r="H517" s="3">
        <v>0.41686972563274999</v>
      </c>
      <c r="I517" s="3">
        <v>0.39402314785979597</v>
      </c>
      <c r="J517" s="3">
        <v>0.439716303405704</v>
      </c>
      <c r="K517" s="3">
        <v>0</v>
      </c>
      <c r="L517" s="3">
        <v>21.955743428976</v>
      </c>
      <c r="M517" s="6" t="s">
        <v>100</v>
      </c>
      <c r="N517" s="6" t="s">
        <v>205</v>
      </c>
    </row>
    <row r="518" spans="1:14" x14ac:dyDescent="0.2">
      <c r="A518" s="5" t="str">
        <f t="shared" si="10"/>
        <v>Haematology - Hodgkin Lymphoma32007-20111</v>
      </c>
      <c r="B518" s="3" t="s">
        <v>116</v>
      </c>
      <c r="C518" s="3">
        <v>3</v>
      </c>
      <c r="D518" s="3" t="s">
        <v>147</v>
      </c>
      <c r="E518" s="3">
        <v>1</v>
      </c>
      <c r="F518" s="3">
        <v>234</v>
      </c>
      <c r="G518" s="3">
        <v>0.45268633648125101</v>
      </c>
      <c r="H518" s="3">
        <v>0.33745533101285202</v>
      </c>
      <c r="I518" s="3">
        <v>0.29421744661684102</v>
      </c>
      <c r="J518" s="3">
        <v>0.38069321540886297</v>
      </c>
      <c r="K518" s="3">
        <v>1</v>
      </c>
      <c r="L518" s="3">
        <v>0</v>
      </c>
      <c r="M518" s="6" t="s">
        <v>100</v>
      </c>
      <c r="N518" s="6" t="s">
        <v>205</v>
      </c>
    </row>
    <row r="519" spans="1:14" x14ac:dyDescent="0.2">
      <c r="A519" s="5" t="str">
        <f t="shared" si="10"/>
        <v>Haematology - Hodgkin Lymphoma32007-20112</v>
      </c>
      <c r="B519" s="3" t="s">
        <v>116</v>
      </c>
      <c r="C519" s="3">
        <v>3</v>
      </c>
      <c r="D519" s="3" t="s">
        <v>147</v>
      </c>
      <c r="E519" s="3">
        <v>2</v>
      </c>
      <c r="F519" s="3">
        <v>273</v>
      </c>
      <c r="G519" s="3">
        <v>0.52755065669911505</v>
      </c>
      <c r="H519" s="3">
        <v>0.38276571122165498</v>
      </c>
      <c r="I519" s="3">
        <v>0.337360283211046</v>
      </c>
      <c r="J519" s="3">
        <v>0.42817113923226402</v>
      </c>
      <c r="K519" s="3">
        <v>1.1342707494731401</v>
      </c>
      <c r="L519" s="3">
        <v>5.6335073189719997</v>
      </c>
      <c r="M519" s="6" t="s">
        <v>100</v>
      </c>
      <c r="N519" s="6" t="s">
        <v>205</v>
      </c>
    </row>
    <row r="520" spans="1:14" x14ac:dyDescent="0.2">
      <c r="A520" s="5" t="str">
        <f t="shared" si="10"/>
        <v>Haematology - Hodgkin Lymphoma32007-20113</v>
      </c>
      <c r="B520" s="3" t="s">
        <v>116</v>
      </c>
      <c r="C520" s="3">
        <v>3</v>
      </c>
      <c r="D520" s="3" t="s">
        <v>147</v>
      </c>
      <c r="E520" s="3">
        <v>3</v>
      </c>
      <c r="F520" s="3">
        <v>260</v>
      </c>
      <c r="G520" s="3">
        <v>0.50187747537793903</v>
      </c>
      <c r="H520" s="3">
        <v>0.36241572562978502</v>
      </c>
      <c r="I520" s="3">
        <v>0.318362630057128</v>
      </c>
      <c r="J520" s="3">
        <v>0.40646882120244199</v>
      </c>
      <c r="K520" s="3">
        <v>1.0739665144480499</v>
      </c>
      <c r="L520" s="3">
        <v>4.3947284933199997</v>
      </c>
      <c r="M520" s="6" t="s">
        <v>100</v>
      </c>
      <c r="N520" s="6" t="s">
        <v>205</v>
      </c>
    </row>
    <row r="521" spans="1:14" x14ac:dyDescent="0.2">
      <c r="A521" s="5" t="str">
        <f t="shared" si="10"/>
        <v>Haematology - Hodgkin Lymphoma32007-20114</v>
      </c>
      <c r="B521" s="3" t="s">
        <v>116</v>
      </c>
      <c r="C521" s="3">
        <v>3</v>
      </c>
      <c r="D521" s="3" t="s">
        <v>147</v>
      </c>
      <c r="E521" s="3">
        <v>4</v>
      </c>
      <c r="F521" s="3">
        <v>250</v>
      </c>
      <c r="G521" s="3">
        <v>0.482188757379513</v>
      </c>
      <c r="H521" s="3">
        <v>0.397846588348089</v>
      </c>
      <c r="I521" s="3">
        <v>0.34852901431060002</v>
      </c>
      <c r="J521" s="3">
        <v>0.44716416238557799</v>
      </c>
      <c r="K521" s="3">
        <v>1.1789607446827901</v>
      </c>
      <c r="L521" s="3">
        <v>6.1148304935739999</v>
      </c>
      <c r="M521" s="6" t="s">
        <v>100</v>
      </c>
      <c r="N521" s="6" t="s">
        <v>205</v>
      </c>
    </row>
    <row r="522" spans="1:14" x14ac:dyDescent="0.2">
      <c r="A522" s="5" t="str">
        <f t="shared" si="10"/>
        <v>Haematology - Hodgkin Lymphoma32007-20115</v>
      </c>
      <c r="B522" s="3" t="s">
        <v>116</v>
      </c>
      <c r="C522" s="3">
        <v>3</v>
      </c>
      <c r="D522" s="3" t="s">
        <v>147</v>
      </c>
      <c r="E522" s="3">
        <v>5</v>
      </c>
      <c r="F522" s="3">
        <v>270</v>
      </c>
      <c r="G522" s="3">
        <v>0.52167599503851303</v>
      </c>
      <c r="H522" s="3">
        <v>0.50262664280882596</v>
      </c>
      <c r="I522" s="3">
        <v>0.44267243141680501</v>
      </c>
      <c r="J522" s="3">
        <v>0.56258085420084702</v>
      </c>
      <c r="K522" s="3">
        <v>1.4894612608436799</v>
      </c>
      <c r="L522" s="3">
        <v>15.930076287638</v>
      </c>
      <c r="M522" s="6" t="s">
        <v>100</v>
      </c>
      <c r="N522" s="6" t="s">
        <v>205</v>
      </c>
    </row>
    <row r="523" spans="1:14" x14ac:dyDescent="0.2">
      <c r="A523" s="5" t="str">
        <f t="shared" si="10"/>
        <v>Haematology - Hodgkin Lymphoma32007-20116</v>
      </c>
      <c r="B523" s="3" t="s">
        <v>116</v>
      </c>
      <c r="C523" s="3">
        <v>3</v>
      </c>
      <c r="D523" s="3" t="s">
        <v>147</v>
      </c>
      <c r="E523" s="3">
        <v>6</v>
      </c>
      <c r="F523" s="3">
        <v>1287</v>
      </c>
      <c r="G523" s="3">
        <v>0.49720172781425098</v>
      </c>
      <c r="H523" s="3">
        <v>0.39182185579807499</v>
      </c>
      <c r="I523" s="3">
        <v>0.37041487324259897</v>
      </c>
      <c r="J523" s="3">
        <v>0.41322883835355101</v>
      </c>
      <c r="K523" s="3">
        <v>0</v>
      </c>
      <c r="L523" s="3">
        <v>32.073142593504002</v>
      </c>
      <c r="M523" s="6" t="s">
        <v>100</v>
      </c>
      <c r="N523" s="6" t="s">
        <v>205</v>
      </c>
    </row>
    <row r="524" spans="1:14" x14ac:dyDescent="0.2">
      <c r="A524" s="5" t="str">
        <f t="shared" si="10"/>
        <v>Urology - Kidney and unsp. urinary organs12002-20061</v>
      </c>
      <c r="B524" s="3" t="s">
        <v>115</v>
      </c>
      <c r="C524" s="3">
        <v>1</v>
      </c>
      <c r="D524" s="3" t="s">
        <v>156</v>
      </c>
      <c r="E524" s="3">
        <v>1</v>
      </c>
      <c r="F524" s="3">
        <v>1698</v>
      </c>
      <c r="G524" s="3">
        <v>6.8371330089332503</v>
      </c>
      <c r="H524" s="3">
        <v>5.4431027685538096</v>
      </c>
      <c r="I524" s="3">
        <v>5.18420174792365</v>
      </c>
      <c r="J524" s="3">
        <v>5.7020037891839701</v>
      </c>
      <c r="K524" s="3">
        <v>1</v>
      </c>
      <c r="L524" s="3">
        <v>0</v>
      </c>
      <c r="M524" s="6" t="s">
        <v>100</v>
      </c>
      <c r="N524" s="6" t="s">
        <v>192</v>
      </c>
    </row>
    <row r="525" spans="1:14" x14ac:dyDescent="0.2">
      <c r="A525" s="5" t="str">
        <f t="shared" si="10"/>
        <v>Urology - Kidney and unsp. urinary organs12002-20062</v>
      </c>
      <c r="B525" s="3" t="s">
        <v>115</v>
      </c>
      <c r="C525" s="3">
        <v>1</v>
      </c>
      <c r="D525" s="3" t="s">
        <v>156</v>
      </c>
      <c r="E525" s="3">
        <v>2</v>
      </c>
      <c r="F525" s="3">
        <v>1908</v>
      </c>
      <c r="G525" s="3">
        <v>7.7600296247671796</v>
      </c>
      <c r="H525" s="3">
        <v>5.75122074593365</v>
      </c>
      <c r="I525" s="3">
        <v>5.4931570437490702</v>
      </c>
      <c r="J525" s="3">
        <v>6.0092844481182297</v>
      </c>
      <c r="K525" s="3">
        <v>1.05660704757586</v>
      </c>
      <c r="L525" s="3">
        <v>21.450385860091998</v>
      </c>
      <c r="M525" s="6" t="s">
        <v>100</v>
      </c>
      <c r="N525" s="6" t="s">
        <v>192</v>
      </c>
    </row>
    <row r="526" spans="1:14" x14ac:dyDescent="0.2">
      <c r="A526" s="5" t="str">
        <f t="shared" si="10"/>
        <v>Urology - Kidney and unsp. urinary organs12002-20063</v>
      </c>
      <c r="B526" s="3" t="s">
        <v>115</v>
      </c>
      <c r="C526" s="3">
        <v>1</v>
      </c>
      <c r="D526" s="3" t="s">
        <v>156</v>
      </c>
      <c r="E526" s="3">
        <v>3</v>
      </c>
      <c r="F526" s="3">
        <v>1966</v>
      </c>
      <c r="G526" s="3">
        <v>8.0259075970644904</v>
      </c>
      <c r="H526" s="3">
        <v>6.3105532288846904</v>
      </c>
      <c r="I526" s="3">
        <v>6.0315997712134397</v>
      </c>
      <c r="J526" s="3">
        <v>6.5895066865559402</v>
      </c>
      <c r="K526" s="3">
        <v>1.15936690840055</v>
      </c>
      <c r="L526" s="3">
        <v>46.575708792016002</v>
      </c>
      <c r="M526" s="6" t="s">
        <v>100</v>
      </c>
      <c r="N526" s="6" t="s">
        <v>192</v>
      </c>
    </row>
    <row r="527" spans="1:14" x14ac:dyDescent="0.2">
      <c r="A527" s="5" t="str">
        <f t="shared" si="10"/>
        <v>Urology - Kidney and unsp. urinary organs12002-20064</v>
      </c>
      <c r="B527" s="3" t="s">
        <v>115</v>
      </c>
      <c r="C527" s="3">
        <v>1</v>
      </c>
      <c r="D527" s="3" t="s">
        <v>156</v>
      </c>
      <c r="E527" s="3">
        <v>4</v>
      </c>
      <c r="F527" s="3">
        <v>1838</v>
      </c>
      <c r="G527" s="3">
        <v>7.5068730977806197</v>
      </c>
      <c r="H527" s="3">
        <v>6.5765789460830399</v>
      </c>
      <c r="I527" s="3">
        <v>6.2759136136226203</v>
      </c>
      <c r="J527" s="3">
        <v>6.8772442785434604</v>
      </c>
      <c r="K527" s="3">
        <v>1.2082408188354601</v>
      </c>
      <c r="L527" s="3">
        <v>57.562451942168003</v>
      </c>
      <c r="M527" s="6" t="s">
        <v>100</v>
      </c>
      <c r="N527" s="6" t="s">
        <v>192</v>
      </c>
    </row>
    <row r="528" spans="1:14" x14ac:dyDescent="0.2">
      <c r="A528" s="5" t="str">
        <f t="shared" si="10"/>
        <v>Urology - Kidney and unsp. urinary organs12002-20065</v>
      </c>
      <c r="B528" s="3" t="s">
        <v>115</v>
      </c>
      <c r="C528" s="3">
        <v>1</v>
      </c>
      <c r="D528" s="3" t="s">
        <v>156</v>
      </c>
      <c r="E528" s="3">
        <v>5</v>
      </c>
      <c r="F528" s="3">
        <v>1597</v>
      </c>
      <c r="G528" s="3">
        <v>6.5075899810823499</v>
      </c>
      <c r="H528" s="3">
        <v>6.7581507061169601</v>
      </c>
      <c r="I528" s="3">
        <v>6.4266904317120002</v>
      </c>
      <c r="J528" s="3">
        <v>7.0896109805219201</v>
      </c>
      <c r="K528" s="3">
        <v>1.24159895439794</v>
      </c>
      <c r="L528" s="3">
        <v>57.771279961490002</v>
      </c>
      <c r="M528" s="6" t="s">
        <v>100</v>
      </c>
      <c r="N528" s="6" t="s">
        <v>192</v>
      </c>
    </row>
    <row r="529" spans="1:14" x14ac:dyDescent="0.2">
      <c r="A529" s="5" t="str">
        <f t="shared" si="10"/>
        <v>Urology - Kidney and unsp. urinary organs12002-20066</v>
      </c>
      <c r="B529" s="3" t="s">
        <v>115</v>
      </c>
      <c r="C529" s="3">
        <v>1</v>
      </c>
      <c r="D529" s="3" t="s">
        <v>156</v>
      </c>
      <c r="E529" s="3">
        <v>6</v>
      </c>
      <c r="F529" s="3">
        <v>9007</v>
      </c>
      <c r="G529" s="3">
        <v>7.3261603496814498</v>
      </c>
      <c r="H529" s="3">
        <v>6.1171171108629103</v>
      </c>
      <c r="I529" s="3">
        <v>5.9907852815009797</v>
      </c>
      <c r="J529" s="3">
        <v>6.2434489402248401</v>
      </c>
      <c r="K529" s="3">
        <v>0</v>
      </c>
      <c r="L529" s="3">
        <v>183.35982655576601</v>
      </c>
      <c r="M529" s="6" t="s">
        <v>100</v>
      </c>
      <c r="N529" s="6" t="s">
        <v>192</v>
      </c>
    </row>
    <row r="530" spans="1:14" x14ac:dyDescent="0.2">
      <c r="A530" s="5" t="str">
        <f t="shared" si="10"/>
        <v>Urology - Kidney and unsp. urinary organs12007-20111</v>
      </c>
      <c r="B530" s="3" t="s">
        <v>116</v>
      </c>
      <c r="C530" s="3">
        <v>1</v>
      </c>
      <c r="D530" s="3" t="s">
        <v>156</v>
      </c>
      <c r="E530" s="3">
        <v>1</v>
      </c>
      <c r="F530" s="3">
        <v>1920</v>
      </c>
      <c r="G530" s="3">
        <v>7.4806919250411301</v>
      </c>
      <c r="H530" s="3">
        <v>5.3669607227841496</v>
      </c>
      <c r="I530" s="3">
        <v>5.1268929441132496</v>
      </c>
      <c r="J530" s="3">
        <v>5.6070285014550496</v>
      </c>
      <c r="K530" s="3">
        <v>1</v>
      </c>
      <c r="L530" s="3">
        <v>0</v>
      </c>
      <c r="M530" s="6" t="s">
        <v>100</v>
      </c>
      <c r="N530" s="6" t="s">
        <v>192</v>
      </c>
    </row>
    <row r="531" spans="1:14" x14ac:dyDescent="0.2">
      <c r="A531" s="5" t="str">
        <f t="shared" si="10"/>
        <v>Urology - Kidney and unsp. urinary organs12007-20112</v>
      </c>
      <c r="B531" s="3" t="s">
        <v>116</v>
      </c>
      <c r="C531" s="3">
        <v>1</v>
      </c>
      <c r="D531" s="3" t="s">
        <v>156</v>
      </c>
      <c r="E531" s="3">
        <v>2</v>
      </c>
      <c r="F531" s="3">
        <v>2193</v>
      </c>
      <c r="G531" s="3">
        <v>8.6069034115873393</v>
      </c>
      <c r="H531" s="3">
        <v>5.8869966707161296</v>
      </c>
      <c r="I531" s="3">
        <v>5.6406024337301899</v>
      </c>
      <c r="J531" s="3">
        <v>6.1333909077020703</v>
      </c>
      <c r="K531" s="3">
        <v>1.0968957990924499</v>
      </c>
      <c r="L531" s="3">
        <v>37.222315976868003</v>
      </c>
      <c r="M531" s="6" t="s">
        <v>100</v>
      </c>
      <c r="N531" s="6" t="s">
        <v>192</v>
      </c>
    </row>
    <row r="532" spans="1:14" x14ac:dyDescent="0.2">
      <c r="A532" s="5" t="str">
        <f t="shared" si="10"/>
        <v>Urology - Kidney and unsp. urinary organs12007-20113</v>
      </c>
      <c r="B532" s="3" t="s">
        <v>116</v>
      </c>
      <c r="C532" s="3">
        <v>1</v>
      </c>
      <c r="D532" s="3" t="s">
        <v>156</v>
      </c>
      <c r="E532" s="3">
        <v>3</v>
      </c>
      <c r="F532" s="3">
        <v>2031</v>
      </c>
      <c r="G532" s="3">
        <v>7.9754004251819097</v>
      </c>
      <c r="H532" s="3">
        <v>5.8873004557550903</v>
      </c>
      <c r="I532" s="3">
        <v>5.6312548599235202</v>
      </c>
      <c r="J532" s="3">
        <v>6.1433460515866596</v>
      </c>
      <c r="K532" s="3">
        <v>1.0969524018988901</v>
      </c>
      <c r="L532" s="3">
        <v>30.70775205935</v>
      </c>
      <c r="M532" s="6" t="s">
        <v>100</v>
      </c>
      <c r="N532" s="6" t="s">
        <v>192</v>
      </c>
    </row>
    <row r="533" spans="1:14" x14ac:dyDescent="0.2">
      <c r="A533" s="5" t="str">
        <f t="shared" si="10"/>
        <v>Urology - Kidney and unsp. urinary organs12007-20114</v>
      </c>
      <c r="B533" s="3" t="s">
        <v>116</v>
      </c>
      <c r="C533" s="3">
        <v>1</v>
      </c>
      <c r="D533" s="3" t="s">
        <v>156</v>
      </c>
      <c r="E533" s="3">
        <v>4</v>
      </c>
      <c r="F533" s="3">
        <v>1986</v>
      </c>
      <c r="G533" s="3">
        <v>7.7970067738557498</v>
      </c>
      <c r="H533" s="3">
        <v>6.5894069079416902</v>
      </c>
      <c r="I533" s="3">
        <v>6.29959730215724</v>
      </c>
      <c r="J533" s="3">
        <v>6.8792165137261403</v>
      </c>
      <c r="K533" s="3">
        <v>1.2277725230907599</v>
      </c>
      <c r="L533" s="3">
        <v>68.408165777202001</v>
      </c>
      <c r="M533" s="6" t="s">
        <v>100</v>
      </c>
      <c r="N533" s="6" t="s">
        <v>192</v>
      </c>
    </row>
    <row r="534" spans="1:14" x14ac:dyDescent="0.2">
      <c r="A534" s="5" t="str">
        <f t="shared" si="10"/>
        <v>Urology - Kidney and unsp. urinary organs12007-20115</v>
      </c>
      <c r="B534" s="3" t="s">
        <v>116</v>
      </c>
      <c r="C534" s="3">
        <v>1</v>
      </c>
      <c r="D534" s="3" t="s">
        <v>156</v>
      </c>
      <c r="E534" s="3">
        <v>5</v>
      </c>
      <c r="F534" s="3">
        <v>1697</v>
      </c>
      <c r="G534" s="3">
        <v>6.6838782768481302</v>
      </c>
      <c r="H534" s="3">
        <v>6.8721904708195201</v>
      </c>
      <c r="I534" s="3">
        <v>6.5452186406727</v>
      </c>
      <c r="J534" s="3">
        <v>7.1991623009663401</v>
      </c>
      <c r="K534" s="3">
        <v>1.2804622254165701</v>
      </c>
      <c r="L534" s="3">
        <v>68.458744614294005</v>
      </c>
      <c r="M534" s="6" t="s">
        <v>100</v>
      </c>
      <c r="N534" s="6" t="s">
        <v>192</v>
      </c>
    </row>
    <row r="535" spans="1:14" x14ac:dyDescent="0.2">
      <c r="A535" s="5" t="str">
        <f t="shared" si="10"/>
        <v>Urology - Kidney and unsp. urinary organs12007-20116</v>
      </c>
      <c r="B535" s="3" t="s">
        <v>116</v>
      </c>
      <c r="C535" s="3">
        <v>1</v>
      </c>
      <c r="D535" s="3" t="s">
        <v>156</v>
      </c>
      <c r="E535" s="3">
        <v>6</v>
      </c>
      <c r="F535" s="3">
        <v>9827</v>
      </c>
      <c r="G535" s="3">
        <v>7.7091323572752204</v>
      </c>
      <c r="H535" s="3">
        <v>6.0565042362634998</v>
      </c>
      <c r="I535" s="3">
        <v>5.9367564154919901</v>
      </c>
      <c r="J535" s="3">
        <v>6.1762520570350103</v>
      </c>
      <c r="K535" s="3">
        <v>0</v>
      </c>
      <c r="L535" s="3">
        <v>204.79697842771401</v>
      </c>
      <c r="M535" s="6" t="s">
        <v>100</v>
      </c>
      <c r="N535" s="6" t="s">
        <v>192</v>
      </c>
    </row>
    <row r="536" spans="1:14" x14ac:dyDescent="0.2">
      <c r="A536" s="5" t="str">
        <f t="shared" si="10"/>
        <v>Urology - Kidney and unsp. urinary organs22002-20061</v>
      </c>
      <c r="B536" s="3" t="s">
        <v>115</v>
      </c>
      <c r="C536" s="3">
        <v>2</v>
      </c>
      <c r="D536" s="3" t="s">
        <v>156</v>
      </c>
      <c r="E536" s="3">
        <v>1</v>
      </c>
      <c r="F536" s="3">
        <v>989</v>
      </c>
      <c r="G536" s="3">
        <v>3.9114524678437301</v>
      </c>
      <c r="H536" s="3">
        <v>2.5519075995242502</v>
      </c>
      <c r="I536" s="3">
        <v>2.3928615556907702</v>
      </c>
      <c r="J536" s="3">
        <v>2.7109536433577301</v>
      </c>
      <c r="K536" s="3">
        <v>1</v>
      </c>
      <c r="L536" s="3">
        <v>0</v>
      </c>
      <c r="M536" s="6" t="s">
        <v>100</v>
      </c>
      <c r="N536" s="6" t="s">
        <v>192</v>
      </c>
    </row>
    <row r="537" spans="1:14" x14ac:dyDescent="0.2">
      <c r="A537" s="5" t="str">
        <f t="shared" si="10"/>
        <v>Urology - Kidney and unsp. urinary organs22002-20062</v>
      </c>
      <c r="B537" s="3" t="s">
        <v>115</v>
      </c>
      <c r="C537" s="3">
        <v>2</v>
      </c>
      <c r="D537" s="3" t="s">
        <v>156</v>
      </c>
      <c r="E537" s="3">
        <v>2</v>
      </c>
      <c r="F537" s="3">
        <v>1083</v>
      </c>
      <c r="G537" s="3">
        <v>4.2444257815122501</v>
      </c>
      <c r="H537" s="3">
        <v>2.5726163849238901</v>
      </c>
      <c r="I537" s="3">
        <v>2.4193958852280701</v>
      </c>
      <c r="J537" s="3">
        <v>2.7258368846197101</v>
      </c>
      <c r="K537" s="3">
        <v>1.0081150216424399</v>
      </c>
      <c r="L537" s="3">
        <v>-5.4000439154439999</v>
      </c>
      <c r="M537" s="6" t="s">
        <v>100</v>
      </c>
      <c r="N537" s="6" t="s">
        <v>192</v>
      </c>
    </row>
    <row r="538" spans="1:14" x14ac:dyDescent="0.2">
      <c r="A538" s="5" t="str">
        <f t="shared" si="10"/>
        <v>Urology - Kidney and unsp. urinary organs22002-20063</v>
      </c>
      <c r="B538" s="3" t="s">
        <v>115</v>
      </c>
      <c r="C538" s="3">
        <v>2</v>
      </c>
      <c r="D538" s="3" t="s">
        <v>156</v>
      </c>
      <c r="E538" s="3">
        <v>3</v>
      </c>
      <c r="F538" s="3">
        <v>1210</v>
      </c>
      <c r="G538" s="3">
        <v>4.7205817442073599</v>
      </c>
      <c r="H538" s="3">
        <v>2.8921435877394601</v>
      </c>
      <c r="I538" s="3">
        <v>2.72918275435114</v>
      </c>
      <c r="J538" s="3">
        <v>3.0551044211277798</v>
      </c>
      <c r="K538" s="3">
        <v>1.1333261393471501</v>
      </c>
      <c r="L538" s="3">
        <v>17.371142376182</v>
      </c>
      <c r="M538" s="6" t="s">
        <v>100</v>
      </c>
      <c r="N538" s="6" t="s">
        <v>192</v>
      </c>
    </row>
    <row r="539" spans="1:14" x14ac:dyDescent="0.2">
      <c r="A539" s="5" t="str">
        <f t="shared" si="10"/>
        <v>Urology - Kidney and unsp. urinary organs22002-20064</v>
      </c>
      <c r="B539" s="3" t="s">
        <v>115</v>
      </c>
      <c r="C539" s="3">
        <v>2</v>
      </c>
      <c r="D539" s="3" t="s">
        <v>156</v>
      </c>
      <c r="E539" s="3">
        <v>4</v>
      </c>
      <c r="F539" s="3">
        <v>1203</v>
      </c>
      <c r="G539" s="3">
        <v>4.6764166520083199</v>
      </c>
      <c r="H539" s="3">
        <v>3.0455117621514001</v>
      </c>
      <c r="I539" s="3">
        <v>2.8734107046886499</v>
      </c>
      <c r="J539" s="3">
        <v>3.2176128196141498</v>
      </c>
      <c r="K539" s="3">
        <v>1.1934255623985699</v>
      </c>
      <c r="L539" s="3">
        <v>30.495275094874</v>
      </c>
      <c r="M539" s="6" t="s">
        <v>100</v>
      </c>
      <c r="N539" s="6" t="s">
        <v>192</v>
      </c>
    </row>
    <row r="540" spans="1:14" x14ac:dyDescent="0.2">
      <c r="A540" s="5" t="str">
        <f t="shared" si="10"/>
        <v>Urology - Kidney and unsp. urinary organs22002-20065</v>
      </c>
      <c r="B540" s="3" t="s">
        <v>115</v>
      </c>
      <c r="C540" s="3">
        <v>2</v>
      </c>
      <c r="D540" s="3" t="s">
        <v>156</v>
      </c>
      <c r="E540" s="3">
        <v>5</v>
      </c>
      <c r="F540" s="3">
        <v>1032</v>
      </c>
      <c r="G540" s="3">
        <v>4.00754957099997</v>
      </c>
      <c r="H540" s="3">
        <v>3.22980671314936</v>
      </c>
      <c r="I540" s="3">
        <v>3.03274930986611</v>
      </c>
      <c r="J540" s="3">
        <v>3.4268641164326099</v>
      </c>
      <c r="K540" s="3">
        <v>1.26564406710944</v>
      </c>
      <c r="L540" s="3">
        <v>33.646265479752003</v>
      </c>
      <c r="M540" s="6" t="s">
        <v>100</v>
      </c>
      <c r="N540" s="6" t="s">
        <v>192</v>
      </c>
    </row>
    <row r="541" spans="1:14" x14ac:dyDescent="0.2">
      <c r="A541" s="5" t="str">
        <f t="shared" si="10"/>
        <v>Urology - Kidney and unsp. urinary organs22002-20066</v>
      </c>
      <c r="B541" s="3" t="s">
        <v>115</v>
      </c>
      <c r="C541" s="3">
        <v>2</v>
      </c>
      <c r="D541" s="3" t="s">
        <v>156</v>
      </c>
      <c r="E541" s="3">
        <v>6</v>
      </c>
      <c r="F541" s="3">
        <v>5517</v>
      </c>
      <c r="G541" s="3">
        <v>4.3132159375557002</v>
      </c>
      <c r="H541" s="3">
        <v>2.8347731673603498</v>
      </c>
      <c r="I541" s="3">
        <v>2.75996949959654</v>
      </c>
      <c r="J541" s="3">
        <v>2.90957683512416</v>
      </c>
      <c r="K541" s="3">
        <v>0</v>
      </c>
      <c r="L541" s="3">
        <v>76.112639035363998</v>
      </c>
      <c r="M541" s="6" t="s">
        <v>100</v>
      </c>
      <c r="N541" s="6" t="s">
        <v>192</v>
      </c>
    </row>
    <row r="542" spans="1:14" x14ac:dyDescent="0.2">
      <c r="A542" s="5" t="str">
        <f t="shared" si="10"/>
        <v>Urology - Kidney and unsp. urinary organs22007-20111</v>
      </c>
      <c r="B542" s="3" t="s">
        <v>116</v>
      </c>
      <c r="C542" s="3">
        <v>2</v>
      </c>
      <c r="D542" s="3" t="s">
        <v>156</v>
      </c>
      <c r="E542" s="3">
        <v>1</v>
      </c>
      <c r="F542" s="3">
        <v>1100</v>
      </c>
      <c r="G542" s="3">
        <v>4.2266488983470198</v>
      </c>
      <c r="H542" s="3">
        <v>2.5036609230370801</v>
      </c>
      <c r="I542" s="3">
        <v>2.3557040174678199</v>
      </c>
      <c r="J542" s="3">
        <v>2.6516178286063399</v>
      </c>
      <c r="K542" s="3">
        <v>1</v>
      </c>
      <c r="L542" s="3">
        <v>0</v>
      </c>
      <c r="M542" s="6" t="s">
        <v>100</v>
      </c>
      <c r="N542" s="6" t="s">
        <v>192</v>
      </c>
    </row>
    <row r="543" spans="1:14" x14ac:dyDescent="0.2">
      <c r="A543" s="5" t="str">
        <f t="shared" si="10"/>
        <v>Urology - Kidney and unsp. urinary organs22007-20112</v>
      </c>
      <c r="B543" s="3" t="s">
        <v>116</v>
      </c>
      <c r="C543" s="3">
        <v>2</v>
      </c>
      <c r="D543" s="3" t="s">
        <v>156</v>
      </c>
      <c r="E543" s="3">
        <v>2</v>
      </c>
      <c r="F543" s="3">
        <v>1291</v>
      </c>
      <c r="G543" s="3">
        <v>4.91453093942763</v>
      </c>
      <c r="H543" s="3">
        <v>2.7362943108206901</v>
      </c>
      <c r="I543" s="3">
        <v>2.58703007643093</v>
      </c>
      <c r="J543" s="3">
        <v>2.8855585452104502</v>
      </c>
      <c r="K543" s="3">
        <v>1.09291728989459</v>
      </c>
      <c r="L543" s="3">
        <v>15.021135175534001</v>
      </c>
      <c r="M543" s="6" t="s">
        <v>100</v>
      </c>
      <c r="N543" s="6" t="s">
        <v>192</v>
      </c>
    </row>
    <row r="544" spans="1:14" x14ac:dyDescent="0.2">
      <c r="A544" s="5" t="str">
        <f t="shared" si="10"/>
        <v>Urology - Kidney and unsp. urinary organs22007-20113</v>
      </c>
      <c r="B544" s="3" t="s">
        <v>116</v>
      </c>
      <c r="C544" s="3">
        <v>2</v>
      </c>
      <c r="D544" s="3" t="s">
        <v>156</v>
      </c>
      <c r="E544" s="3">
        <v>3</v>
      </c>
      <c r="F544" s="3">
        <v>1395</v>
      </c>
      <c r="G544" s="3">
        <v>5.2961945190878801</v>
      </c>
      <c r="H544" s="3">
        <v>3.04253396004184</v>
      </c>
      <c r="I544" s="3">
        <v>2.88287091711938</v>
      </c>
      <c r="J544" s="3">
        <v>3.2021970029642999</v>
      </c>
      <c r="K544" s="3">
        <v>1.2152340327104201</v>
      </c>
      <c r="L544" s="3">
        <v>40.815939509141998</v>
      </c>
      <c r="M544" s="6" t="s">
        <v>100</v>
      </c>
      <c r="N544" s="6" t="s">
        <v>192</v>
      </c>
    </row>
    <row r="545" spans="1:14" x14ac:dyDescent="0.2">
      <c r="A545" s="5" t="str">
        <f t="shared" si="10"/>
        <v>Urology - Kidney and unsp. urinary organs22007-20114</v>
      </c>
      <c r="B545" s="3" t="s">
        <v>116</v>
      </c>
      <c r="C545" s="3">
        <v>2</v>
      </c>
      <c r="D545" s="3" t="s">
        <v>156</v>
      </c>
      <c r="E545" s="3">
        <v>4</v>
      </c>
      <c r="F545" s="3">
        <v>1316</v>
      </c>
      <c r="G545" s="3">
        <v>4.9894593879047999</v>
      </c>
      <c r="H545" s="3">
        <v>3.1722581371032601</v>
      </c>
      <c r="I545" s="3">
        <v>3.0008637297085299</v>
      </c>
      <c r="J545" s="3">
        <v>3.3436525444979899</v>
      </c>
      <c r="K545" s="3">
        <v>1.2670478290067799</v>
      </c>
      <c r="L545" s="3">
        <v>47.090903143647999</v>
      </c>
      <c r="M545" s="6" t="s">
        <v>100</v>
      </c>
      <c r="N545" s="6" t="s">
        <v>192</v>
      </c>
    </row>
    <row r="546" spans="1:14" x14ac:dyDescent="0.2">
      <c r="A546" s="5" t="str">
        <f t="shared" si="10"/>
        <v>Urology - Kidney and unsp. urinary organs22007-20115</v>
      </c>
      <c r="B546" s="3" t="s">
        <v>116</v>
      </c>
      <c r="C546" s="3">
        <v>2</v>
      </c>
      <c r="D546" s="3" t="s">
        <v>156</v>
      </c>
      <c r="E546" s="3">
        <v>5</v>
      </c>
      <c r="F546" s="3">
        <v>1191</v>
      </c>
      <c r="G546" s="3">
        <v>4.5170421058108996</v>
      </c>
      <c r="H546" s="3">
        <v>3.6058530883607398</v>
      </c>
      <c r="I546" s="3">
        <v>3.40106333681946</v>
      </c>
      <c r="J546" s="3">
        <v>3.81064283990202</v>
      </c>
      <c r="K546" s="3">
        <v>1.4402322036430699</v>
      </c>
      <c r="L546" s="3">
        <v>60.903334231312002</v>
      </c>
      <c r="M546" s="6" t="s">
        <v>100</v>
      </c>
      <c r="N546" s="6" t="s">
        <v>192</v>
      </c>
    </row>
    <row r="547" spans="1:14" x14ac:dyDescent="0.2">
      <c r="A547" s="5" t="str">
        <f t="shared" si="10"/>
        <v>Urology - Kidney and unsp. urinary organs22007-20116</v>
      </c>
      <c r="B547" s="3" t="s">
        <v>116</v>
      </c>
      <c r="C547" s="3">
        <v>2</v>
      </c>
      <c r="D547" s="3" t="s">
        <v>156</v>
      </c>
      <c r="E547" s="3">
        <v>6</v>
      </c>
      <c r="F547" s="3">
        <v>6293</v>
      </c>
      <c r="G547" s="3">
        <v>4.7900512105417699</v>
      </c>
      <c r="H547" s="3">
        <v>2.9762185380295501</v>
      </c>
      <c r="I547" s="3">
        <v>2.9026838891685398</v>
      </c>
      <c r="J547" s="3">
        <v>3.0497531868905599</v>
      </c>
      <c r="K547" s="3">
        <v>0</v>
      </c>
      <c r="L547" s="3">
        <v>163.83131205963599</v>
      </c>
      <c r="M547" s="6" t="s">
        <v>100</v>
      </c>
      <c r="N547" s="6" t="s">
        <v>192</v>
      </c>
    </row>
    <row r="548" spans="1:14" x14ac:dyDescent="0.2">
      <c r="A548" s="5" t="str">
        <f t="shared" si="10"/>
        <v>Urology - Kidney and unsp. urinary organs32002-20061</v>
      </c>
      <c r="B548" s="3" t="s">
        <v>115</v>
      </c>
      <c r="C548" s="3">
        <v>3</v>
      </c>
      <c r="D548" s="3" t="s">
        <v>156</v>
      </c>
      <c r="E548" s="3">
        <v>1</v>
      </c>
      <c r="F548" s="3">
        <v>2687</v>
      </c>
      <c r="G548" s="3">
        <v>5.3611657979729204</v>
      </c>
      <c r="H548" s="3">
        <v>3.87064836521174</v>
      </c>
      <c r="I548" s="3">
        <v>3.7242939067347298</v>
      </c>
      <c r="J548" s="3">
        <v>4.0170028236887498</v>
      </c>
      <c r="K548" s="3">
        <v>1</v>
      </c>
      <c r="L548" s="3">
        <v>0</v>
      </c>
      <c r="M548" s="6" t="s">
        <v>100</v>
      </c>
      <c r="N548" s="6" t="s">
        <v>192</v>
      </c>
    </row>
    <row r="549" spans="1:14" x14ac:dyDescent="0.2">
      <c r="A549" s="5" t="str">
        <f t="shared" si="10"/>
        <v>Urology - Kidney and unsp. urinary organs32002-20062</v>
      </c>
      <c r="B549" s="3" t="s">
        <v>115</v>
      </c>
      <c r="C549" s="3">
        <v>3</v>
      </c>
      <c r="D549" s="3" t="s">
        <v>156</v>
      </c>
      <c r="E549" s="3">
        <v>2</v>
      </c>
      <c r="F549" s="3">
        <v>2991</v>
      </c>
      <c r="G549" s="3">
        <v>5.96966023472201</v>
      </c>
      <c r="H549" s="3">
        <v>4.0021201912094</v>
      </c>
      <c r="I549" s="3">
        <v>3.8586908538401299</v>
      </c>
      <c r="J549" s="3">
        <v>4.1455495285786697</v>
      </c>
      <c r="K549" s="3">
        <v>1.0339663574659199</v>
      </c>
      <c r="L549" s="3">
        <v>12.516071996194</v>
      </c>
      <c r="M549" s="6" t="s">
        <v>100</v>
      </c>
      <c r="N549" s="6" t="s">
        <v>192</v>
      </c>
    </row>
    <row r="550" spans="1:14" x14ac:dyDescent="0.2">
      <c r="A550" s="5" t="str">
        <f t="shared" si="10"/>
        <v>Urology - Kidney and unsp. urinary organs32002-20063</v>
      </c>
      <c r="B550" s="3" t="s">
        <v>115</v>
      </c>
      <c r="C550" s="3">
        <v>3</v>
      </c>
      <c r="D550" s="3" t="s">
        <v>156</v>
      </c>
      <c r="E550" s="3">
        <v>3</v>
      </c>
      <c r="F550" s="3">
        <v>3176</v>
      </c>
      <c r="G550" s="3">
        <v>6.3357670046420704</v>
      </c>
      <c r="H550" s="3">
        <v>4.4268879792703304</v>
      </c>
      <c r="I550" s="3">
        <v>4.2729256910885596</v>
      </c>
      <c r="J550" s="3">
        <v>4.5808502674521003</v>
      </c>
      <c r="K550" s="3">
        <v>1.1437070902792199</v>
      </c>
      <c r="L550" s="3">
        <v>56.411470881817998</v>
      </c>
      <c r="M550" s="6" t="s">
        <v>100</v>
      </c>
      <c r="N550" s="6" t="s">
        <v>192</v>
      </c>
    </row>
    <row r="551" spans="1:14" x14ac:dyDescent="0.2">
      <c r="A551" s="5" t="str">
        <f t="shared" si="10"/>
        <v>Urology - Kidney and unsp. urinary organs32002-20064</v>
      </c>
      <c r="B551" s="3" t="s">
        <v>115</v>
      </c>
      <c r="C551" s="3">
        <v>3</v>
      </c>
      <c r="D551" s="3" t="s">
        <v>156</v>
      </c>
      <c r="E551" s="3">
        <v>4</v>
      </c>
      <c r="F551" s="3">
        <v>3041</v>
      </c>
      <c r="G551" s="3">
        <v>6.0566765508069498</v>
      </c>
      <c r="H551" s="3">
        <v>4.6170638221265197</v>
      </c>
      <c r="I551" s="3">
        <v>4.4529618730978697</v>
      </c>
      <c r="J551" s="3">
        <v>4.7811657711551696</v>
      </c>
      <c r="K551" s="3">
        <v>1.1928399034185899</v>
      </c>
      <c r="L551" s="3">
        <v>76.953789927177993</v>
      </c>
      <c r="M551" s="6" t="s">
        <v>100</v>
      </c>
      <c r="N551" s="6" t="s">
        <v>192</v>
      </c>
    </row>
    <row r="552" spans="1:14" x14ac:dyDescent="0.2">
      <c r="A552" s="5" t="str">
        <f t="shared" si="10"/>
        <v>Urology - Kidney and unsp. urinary organs32002-20065</v>
      </c>
      <c r="B552" s="3" t="s">
        <v>115</v>
      </c>
      <c r="C552" s="3">
        <v>3</v>
      </c>
      <c r="D552" s="3" t="s">
        <v>156</v>
      </c>
      <c r="E552" s="3">
        <v>5</v>
      </c>
      <c r="F552" s="3">
        <v>2629</v>
      </c>
      <c r="G552" s="3">
        <v>5.2274744764432803</v>
      </c>
      <c r="H552" s="3">
        <v>4.8005321781316699</v>
      </c>
      <c r="I552" s="3">
        <v>4.6170262226201002</v>
      </c>
      <c r="J552" s="3">
        <v>4.9840381336432404</v>
      </c>
      <c r="K552" s="3">
        <v>1.2402398061465501</v>
      </c>
      <c r="L552" s="3">
        <v>84.270693330979995</v>
      </c>
      <c r="M552" s="6" t="s">
        <v>100</v>
      </c>
      <c r="N552" s="6" t="s">
        <v>192</v>
      </c>
    </row>
    <row r="553" spans="1:14" x14ac:dyDescent="0.2">
      <c r="A553" s="5" t="str">
        <f t="shared" si="10"/>
        <v>Urology - Kidney and unsp. urinary organs32002-20066</v>
      </c>
      <c r="B553" s="3" t="s">
        <v>115</v>
      </c>
      <c r="C553" s="3">
        <v>3</v>
      </c>
      <c r="D553" s="3" t="s">
        <v>156</v>
      </c>
      <c r="E553" s="3">
        <v>6</v>
      </c>
      <c r="F553" s="3">
        <v>14524</v>
      </c>
      <c r="G553" s="3">
        <v>5.7898639287100204</v>
      </c>
      <c r="H553" s="3">
        <v>4.3076656205844897</v>
      </c>
      <c r="I553" s="3">
        <v>4.2376080722057496</v>
      </c>
      <c r="J553" s="3">
        <v>4.3777231689632297</v>
      </c>
      <c r="K553" s="3">
        <v>0</v>
      </c>
      <c r="L553" s="3">
        <v>230.15202613616998</v>
      </c>
      <c r="M553" s="6" t="s">
        <v>100</v>
      </c>
      <c r="N553" s="6" t="s">
        <v>192</v>
      </c>
    </row>
    <row r="554" spans="1:14" x14ac:dyDescent="0.2">
      <c r="A554" s="5" t="str">
        <f t="shared" si="10"/>
        <v>Urology - Kidney and unsp. urinary organs32007-20111</v>
      </c>
      <c r="B554" s="3" t="s">
        <v>116</v>
      </c>
      <c r="C554" s="3">
        <v>3</v>
      </c>
      <c r="D554" s="3" t="s">
        <v>156</v>
      </c>
      <c r="E554" s="3">
        <v>1</v>
      </c>
      <c r="F554" s="3">
        <v>3020</v>
      </c>
      <c r="G554" s="3">
        <v>5.8423621203990503</v>
      </c>
      <c r="H554" s="3">
        <v>3.8284045877761601</v>
      </c>
      <c r="I554" s="3">
        <v>3.6918612773589201</v>
      </c>
      <c r="J554" s="3">
        <v>3.9649478981934001</v>
      </c>
      <c r="K554" s="3">
        <v>1</v>
      </c>
      <c r="L554" s="3">
        <v>0</v>
      </c>
      <c r="M554" s="6" t="s">
        <v>100</v>
      </c>
      <c r="N554" s="6" t="s">
        <v>192</v>
      </c>
    </row>
    <row r="555" spans="1:14" x14ac:dyDescent="0.2">
      <c r="A555" s="5" t="str">
        <f t="shared" si="10"/>
        <v>Urology - Kidney and unsp. urinary organs32007-20112</v>
      </c>
      <c r="B555" s="3" t="s">
        <v>116</v>
      </c>
      <c r="C555" s="3">
        <v>3</v>
      </c>
      <c r="D555" s="3" t="s">
        <v>156</v>
      </c>
      <c r="E555" s="3">
        <v>2</v>
      </c>
      <c r="F555" s="3">
        <v>3484</v>
      </c>
      <c r="G555" s="3">
        <v>6.7325512378744303</v>
      </c>
      <c r="H555" s="3">
        <v>4.1696855834441298</v>
      </c>
      <c r="I555" s="3">
        <v>4.0312268653974099</v>
      </c>
      <c r="J555" s="3">
        <v>4.3081443014908496</v>
      </c>
      <c r="K555" s="3">
        <v>1.08914444329046</v>
      </c>
      <c r="L555" s="3">
        <v>47.67866385824</v>
      </c>
      <c r="M555" s="6" t="s">
        <v>100</v>
      </c>
      <c r="N555" s="6" t="s">
        <v>192</v>
      </c>
    </row>
    <row r="556" spans="1:14" x14ac:dyDescent="0.2">
      <c r="A556" s="5" t="str">
        <f t="shared" si="10"/>
        <v>Urology - Kidney and unsp. urinary organs32007-20113</v>
      </c>
      <c r="B556" s="3" t="s">
        <v>116</v>
      </c>
      <c r="C556" s="3">
        <v>3</v>
      </c>
      <c r="D556" s="3" t="s">
        <v>156</v>
      </c>
      <c r="E556" s="3">
        <v>3</v>
      </c>
      <c r="F556" s="3">
        <v>3426</v>
      </c>
      <c r="G556" s="3">
        <v>6.6132008870954602</v>
      </c>
      <c r="H556" s="3">
        <v>4.32498053710367</v>
      </c>
      <c r="I556" s="3">
        <v>4.1801545325821197</v>
      </c>
      <c r="J556" s="3">
        <v>4.4698065416252204</v>
      </c>
      <c r="K556" s="3">
        <v>1.12970832573784</v>
      </c>
      <c r="L556" s="3">
        <v>63.380650599420001</v>
      </c>
      <c r="M556" s="6" t="s">
        <v>100</v>
      </c>
      <c r="N556" s="6" t="s">
        <v>192</v>
      </c>
    </row>
    <row r="557" spans="1:14" x14ac:dyDescent="0.2">
      <c r="A557" s="5" t="str">
        <f t="shared" si="10"/>
        <v>Urology - Kidney and unsp. urinary organs32007-20114</v>
      </c>
      <c r="B557" s="3" t="s">
        <v>116</v>
      </c>
      <c r="C557" s="3">
        <v>3</v>
      </c>
      <c r="D557" s="3" t="s">
        <v>156</v>
      </c>
      <c r="E557" s="3">
        <v>4</v>
      </c>
      <c r="F557" s="3">
        <v>3302</v>
      </c>
      <c r="G557" s="3">
        <v>6.3687491074686102</v>
      </c>
      <c r="H557" s="3">
        <v>4.7059190783268097</v>
      </c>
      <c r="I557" s="3">
        <v>4.5454054204562802</v>
      </c>
      <c r="J557" s="3">
        <v>4.8664327361973401</v>
      </c>
      <c r="K557" s="3">
        <v>1.2292115345782699</v>
      </c>
      <c r="L557" s="3">
        <v>104.706700364412</v>
      </c>
      <c r="M557" s="6" t="s">
        <v>100</v>
      </c>
      <c r="N557" s="6" t="s">
        <v>192</v>
      </c>
    </row>
    <row r="558" spans="1:14" x14ac:dyDescent="0.2">
      <c r="A558" s="5" t="str">
        <f t="shared" si="10"/>
        <v>Urology - Kidney and unsp. urinary organs32007-20115</v>
      </c>
      <c r="B558" s="3" t="s">
        <v>116</v>
      </c>
      <c r="C558" s="3">
        <v>3</v>
      </c>
      <c r="D558" s="3" t="s">
        <v>156</v>
      </c>
      <c r="E558" s="3">
        <v>5</v>
      </c>
      <c r="F558" s="3">
        <v>2888</v>
      </c>
      <c r="G558" s="3">
        <v>5.5800010135971396</v>
      </c>
      <c r="H558" s="3">
        <v>5.0800082096058299</v>
      </c>
      <c r="I558" s="3">
        <v>4.8947310470571104</v>
      </c>
      <c r="J558" s="3">
        <v>5.2652853721545503</v>
      </c>
      <c r="K558" s="3">
        <v>1.32692564046808</v>
      </c>
      <c r="L558" s="3">
        <v>122.51935701350401</v>
      </c>
      <c r="M558" s="6" t="s">
        <v>100</v>
      </c>
      <c r="N558" s="6" t="s">
        <v>192</v>
      </c>
    </row>
    <row r="559" spans="1:14" x14ac:dyDescent="0.2">
      <c r="A559" s="5" t="str">
        <f t="shared" si="10"/>
        <v>Urology - Kidney and unsp. urinary organs32007-20116</v>
      </c>
      <c r="B559" s="3" t="s">
        <v>116</v>
      </c>
      <c r="C559" s="3">
        <v>3</v>
      </c>
      <c r="D559" s="3" t="s">
        <v>156</v>
      </c>
      <c r="E559" s="3">
        <v>6</v>
      </c>
      <c r="F559" s="3">
        <v>16120</v>
      </c>
      <c r="G559" s="3">
        <v>6.2275771968653597</v>
      </c>
      <c r="H559" s="3">
        <v>4.3738116703229002</v>
      </c>
      <c r="I559" s="3">
        <v>4.3062914840613402</v>
      </c>
      <c r="J559" s="3">
        <v>4.4413318565844602</v>
      </c>
      <c r="K559" s="3">
        <v>0</v>
      </c>
      <c r="L559" s="3">
        <v>338.28537183557603</v>
      </c>
      <c r="M559" s="6" t="s">
        <v>100</v>
      </c>
      <c r="N559" s="6" t="s">
        <v>192</v>
      </c>
    </row>
    <row r="560" spans="1:14" x14ac:dyDescent="0.2">
      <c r="A560" s="5" t="str">
        <f t="shared" si="10"/>
        <v>Haematology - Acute Lymphoblastic Leukaemia12002-20061</v>
      </c>
      <c r="B560" s="3" t="s">
        <v>115</v>
      </c>
      <c r="C560" s="3">
        <v>1</v>
      </c>
      <c r="D560" s="3" t="s">
        <v>150</v>
      </c>
      <c r="E560" s="3">
        <v>1</v>
      </c>
      <c r="F560" s="3">
        <v>138</v>
      </c>
      <c r="G560" s="3">
        <v>0.55566805372955697</v>
      </c>
      <c r="H560" s="3">
        <v>0.51765332718869095</v>
      </c>
      <c r="I560" s="3">
        <v>0.43128479520277102</v>
      </c>
      <c r="J560" s="3">
        <v>0.60402185917461104</v>
      </c>
      <c r="K560" s="3">
        <v>1</v>
      </c>
      <c r="L560" s="3">
        <v>0</v>
      </c>
      <c r="M560" s="6" t="s">
        <v>100</v>
      </c>
      <c r="N560" s="6" t="s">
        <v>205</v>
      </c>
    </row>
    <row r="561" spans="1:14" x14ac:dyDescent="0.2">
      <c r="A561" s="5" t="str">
        <f t="shared" si="10"/>
        <v>Haematology - Acute Lymphoblastic Leukaemia12002-20062</v>
      </c>
      <c r="B561" s="3" t="s">
        <v>115</v>
      </c>
      <c r="C561" s="3">
        <v>1</v>
      </c>
      <c r="D561" s="3" t="s">
        <v>150</v>
      </c>
      <c r="E561" s="3">
        <v>2</v>
      </c>
      <c r="F561" s="3">
        <v>134</v>
      </c>
      <c r="G561" s="3">
        <v>0.54499159838511702</v>
      </c>
      <c r="H561" s="3">
        <v>0.48716020068148702</v>
      </c>
      <c r="I561" s="3">
        <v>0.40467510683003799</v>
      </c>
      <c r="J561" s="3">
        <v>0.569645294532936</v>
      </c>
      <c r="K561" s="3">
        <v>0.94109353711139498</v>
      </c>
      <c r="L561" s="3">
        <v>-0.86841481656800001</v>
      </c>
      <c r="M561" s="6" t="s">
        <v>100</v>
      </c>
      <c r="N561" s="6" t="s">
        <v>205</v>
      </c>
    </row>
    <row r="562" spans="1:14" x14ac:dyDescent="0.2">
      <c r="A562" s="5" t="str">
        <f t="shared" si="10"/>
        <v>Haematology - Acute Lymphoblastic Leukaemia12002-20063</v>
      </c>
      <c r="B562" s="3" t="s">
        <v>115</v>
      </c>
      <c r="C562" s="3">
        <v>1</v>
      </c>
      <c r="D562" s="3" t="s">
        <v>150</v>
      </c>
      <c r="E562" s="3">
        <v>3</v>
      </c>
      <c r="F562" s="3">
        <v>136</v>
      </c>
      <c r="G562" s="3">
        <v>0.55520011861687202</v>
      </c>
      <c r="H562" s="3">
        <v>0.53221489059112903</v>
      </c>
      <c r="I562" s="3">
        <v>0.44276627187753798</v>
      </c>
      <c r="J562" s="3">
        <v>0.62166350930472003</v>
      </c>
      <c r="K562" s="3">
        <v>1.0281299523013201</v>
      </c>
      <c r="L562" s="3">
        <v>2.2563525839995298E-3</v>
      </c>
      <c r="M562" s="6" t="s">
        <v>100</v>
      </c>
      <c r="N562" s="6" t="s">
        <v>205</v>
      </c>
    </row>
    <row r="563" spans="1:14" x14ac:dyDescent="0.2">
      <c r="A563" s="5" t="str">
        <f t="shared" si="10"/>
        <v>Haematology - Acute Lymphoblastic Leukaemia12002-20064</v>
      </c>
      <c r="B563" s="3" t="s">
        <v>115</v>
      </c>
      <c r="C563" s="3">
        <v>1</v>
      </c>
      <c r="D563" s="3" t="s">
        <v>150</v>
      </c>
      <c r="E563" s="3">
        <v>4</v>
      </c>
      <c r="F563" s="3">
        <v>128</v>
      </c>
      <c r="G563" s="3">
        <v>0.52278550408918301</v>
      </c>
      <c r="H563" s="3">
        <v>0.50835291569255103</v>
      </c>
      <c r="I563" s="3">
        <v>0.42028526618162299</v>
      </c>
      <c r="J563" s="3">
        <v>0.59642056520347897</v>
      </c>
      <c r="K563" s="3">
        <v>0.98203351353569102</v>
      </c>
      <c r="L563" s="3">
        <v>-0.91385782317999997</v>
      </c>
      <c r="M563" s="6" t="s">
        <v>100</v>
      </c>
      <c r="N563" s="6" t="s">
        <v>205</v>
      </c>
    </row>
    <row r="564" spans="1:14" x14ac:dyDescent="0.2">
      <c r="A564" s="5" t="str">
        <f t="shared" si="10"/>
        <v>Haematology - Acute Lymphoblastic Leukaemia12002-20065</v>
      </c>
      <c r="B564" s="3" t="s">
        <v>115</v>
      </c>
      <c r="C564" s="3">
        <v>1</v>
      </c>
      <c r="D564" s="3" t="s">
        <v>150</v>
      </c>
      <c r="E564" s="3">
        <v>5</v>
      </c>
      <c r="F564" s="3">
        <v>131</v>
      </c>
      <c r="G564" s="3">
        <v>0.53380982311946701</v>
      </c>
      <c r="H564" s="3">
        <v>0.52721793009746898</v>
      </c>
      <c r="I564" s="3">
        <v>0.43693397102043202</v>
      </c>
      <c r="J564" s="3">
        <v>0.61750188917450599</v>
      </c>
      <c r="K564" s="3">
        <v>1.0184768500585599</v>
      </c>
      <c r="L564" s="3">
        <v>0.32452657463399998</v>
      </c>
      <c r="M564" s="6" t="s">
        <v>100</v>
      </c>
      <c r="N564" s="6" t="s">
        <v>205</v>
      </c>
    </row>
    <row r="565" spans="1:14" x14ac:dyDescent="0.2">
      <c r="A565" s="5" t="str">
        <f t="shared" si="10"/>
        <v>Haematology - Acute Lymphoblastic Leukaemia12002-20066</v>
      </c>
      <c r="B565" s="3" t="s">
        <v>115</v>
      </c>
      <c r="C565" s="3">
        <v>1</v>
      </c>
      <c r="D565" s="3" t="s">
        <v>150</v>
      </c>
      <c r="E565" s="3">
        <v>6</v>
      </c>
      <c r="F565" s="3">
        <v>667</v>
      </c>
      <c r="G565" s="3">
        <v>0.54252791753497598</v>
      </c>
      <c r="H565" s="3">
        <v>0.51648724190835804</v>
      </c>
      <c r="I565" s="3">
        <v>0.47729024879781801</v>
      </c>
      <c r="J565" s="3">
        <v>0.55568423501889797</v>
      </c>
      <c r="K565" s="3">
        <v>0</v>
      </c>
      <c r="L565" s="3">
        <v>-1.4554897125300004</v>
      </c>
      <c r="M565" s="6" t="s">
        <v>100</v>
      </c>
      <c r="N565" s="6" t="s">
        <v>205</v>
      </c>
    </row>
    <row r="566" spans="1:14" x14ac:dyDescent="0.2">
      <c r="A566" s="5" t="str">
        <f t="shared" si="10"/>
        <v>Haematology - Acute Lymphoblastic Leukaemia12007-20111</v>
      </c>
      <c r="B566" s="3" t="s">
        <v>116</v>
      </c>
      <c r="C566" s="3">
        <v>1</v>
      </c>
      <c r="D566" s="3" t="s">
        <v>150</v>
      </c>
      <c r="E566" s="3">
        <v>1</v>
      </c>
      <c r="F566" s="3">
        <v>117</v>
      </c>
      <c r="G566" s="3">
        <v>0.455854664182194</v>
      </c>
      <c r="H566" s="3">
        <v>0.42702554185785102</v>
      </c>
      <c r="I566" s="3">
        <v>0.34964763224968398</v>
      </c>
      <c r="J566" s="3">
        <v>0.50440345146601795</v>
      </c>
      <c r="K566" s="3">
        <v>1</v>
      </c>
      <c r="L566" s="3">
        <v>0</v>
      </c>
      <c r="M566" s="6" t="s">
        <v>100</v>
      </c>
      <c r="N566" s="6" t="s">
        <v>205</v>
      </c>
    </row>
    <row r="567" spans="1:14" x14ac:dyDescent="0.2">
      <c r="A567" s="5" t="str">
        <f t="shared" si="10"/>
        <v>Haematology - Acute Lymphoblastic Leukaemia12007-20112</v>
      </c>
      <c r="B567" s="3" t="s">
        <v>116</v>
      </c>
      <c r="C567" s="3">
        <v>1</v>
      </c>
      <c r="D567" s="3" t="s">
        <v>150</v>
      </c>
      <c r="E567" s="3">
        <v>2</v>
      </c>
      <c r="F567" s="3">
        <v>124</v>
      </c>
      <c r="G567" s="3">
        <v>0.48666485318596903</v>
      </c>
      <c r="H567" s="3">
        <v>0.43260515803895599</v>
      </c>
      <c r="I567" s="3">
        <v>0.356460941572387</v>
      </c>
      <c r="J567" s="3">
        <v>0.50874937450552504</v>
      </c>
      <c r="K567" s="3">
        <v>1.01306623523462</v>
      </c>
      <c r="L567" s="3">
        <v>1.313137433756</v>
      </c>
      <c r="M567" s="6" t="s">
        <v>100</v>
      </c>
      <c r="N567" s="6" t="s">
        <v>205</v>
      </c>
    </row>
    <row r="568" spans="1:14" x14ac:dyDescent="0.2">
      <c r="A568" s="5" t="str">
        <f t="shared" si="10"/>
        <v>Haematology - Acute Lymphoblastic Leukaemia12007-20113</v>
      </c>
      <c r="B568" s="3" t="s">
        <v>116</v>
      </c>
      <c r="C568" s="3">
        <v>1</v>
      </c>
      <c r="D568" s="3" t="s">
        <v>150</v>
      </c>
      <c r="E568" s="3">
        <v>3</v>
      </c>
      <c r="F568" s="3">
        <v>117</v>
      </c>
      <c r="G568" s="3">
        <v>0.45943961090412799</v>
      </c>
      <c r="H568" s="3">
        <v>0.43353161963010201</v>
      </c>
      <c r="I568" s="3">
        <v>0.35497479530040699</v>
      </c>
      <c r="J568" s="3">
        <v>0.51208844395979702</v>
      </c>
      <c r="K568" s="3">
        <v>1.0152358047341801</v>
      </c>
      <c r="L568" s="3">
        <v>0.233500761448</v>
      </c>
      <c r="M568" s="6" t="s">
        <v>100</v>
      </c>
      <c r="N568" s="6" t="s">
        <v>205</v>
      </c>
    </row>
    <row r="569" spans="1:14" x14ac:dyDescent="0.2">
      <c r="A569" s="5" t="str">
        <f t="shared" si="10"/>
        <v>Haematology - Acute Lymphoblastic Leukaemia12007-20114</v>
      </c>
      <c r="B569" s="3" t="s">
        <v>116</v>
      </c>
      <c r="C569" s="3">
        <v>1</v>
      </c>
      <c r="D569" s="3" t="s">
        <v>150</v>
      </c>
      <c r="E569" s="3">
        <v>4</v>
      </c>
      <c r="F569" s="3">
        <v>108</v>
      </c>
      <c r="G569" s="3">
        <v>0.42400641066285</v>
      </c>
      <c r="H569" s="3">
        <v>0.40582052627339799</v>
      </c>
      <c r="I569" s="3">
        <v>0.329282333511768</v>
      </c>
      <c r="J569" s="3">
        <v>0.48235871903502803</v>
      </c>
      <c r="K569" s="3">
        <v>0.95034251231859201</v>
      </c>
      <c r="L569" s="3">
        <v>0.63402395482399998</v>
      </c>
      <c r="M569" s="6" t="s">
        <v>100</v>
      </c>
      <c r="N569" s="6" t="s">
        <v>205</v>
      </c>
    </row>
    <row r="570" spans="1:14" x14ac:dyDescent="0.2">
      <c r="A570" s="5" t="str">
        <f t="shared" si="10"/>
        <v>Haematology - Acute Lymphoblastic Leukaemia12007-20115</v>
      </c>
      <c r="B570" s="3" t="s">
        <v>116</v>
      </c>
      <c r="C570" s="3">
        <v>1</v>
      </c>
      <c r="D570" s="3" t="s">
        <v>150</v>
      </c>
      <c r="E570" s="3">
        <v>5</v>
      </c>
      <c r="F570" s="3">
        <v>92</v>
      </c>
      <c r="G570" s="3">
        <v>0.36235521595169601</v>
      </c>
      <c r="H570" s="3">
        <v>0.36353120011275503</v>
      </c>
      <c r="I570" s="3">
        <v>0.28924573483343802</v>
      </c>
      <c r="J570" s="3">
        <v>0.43781666539207198</v>
      </c>
      <c r="K570" s="3">
        <v>0.85131020156580794</v>
      </c>
      <c r="L570" s="3">
        <v>-3.2212374047519998</v>
      </c>
      <c r="M570" s="6" t="s">
        <v>100</v>
      </c>
      <c r="N570" s="6" t="s">
        <v>205</v>
      </c>
    </row>
    <row r="571" spans="1:14" x14ac:dyDescent="0.2">
      <c r="A571" s="5" t="str">
        <f t="shared" ref="A571:A634" si="11">D571&amp;C571&amp;B571&amp;E571</f>
        <v>Haematology - Acute Lymphoblastic Leukaemia12007-20116</v>
      </c>
      <c r="B571" s="3" t="s">
        <v>116</v>
      </c>
      <c r="C571" s="3">
        <v>1</v>
      </c>
      <c r="D571" s="3" t="s">
        <v>150</v>
      </c>
      <c r="E571" s="3">
        <v>6</v>
      </c>
      <c r="F571" s="3">
        <v>558</v>
      </c>
      <c r="G571" s="3">
        <v>0.43774253132793101</v>
      </c>
      <c r="H571" s="3">
        <v>0.41013452953546498</v>
      </c>
      <c r="I571" s="3">
        <v>0.37610426647452899</v>
      </c>
      <c r="J571" s="3">
        <v>0.44416479259640101</v>
      </c>
      <c r="K571" s="3">
        <v>0</v>
      </c>
      <c r="L571" s="3">
        <v>-1.0405752547239997</v>
      </c>
      <c r="M571" s="6" t="s">
        <v>100</v>
      </c>
      <c r="N571" s="6" t="s">
        <v>205</v>
      </c>
    </row>
    <row r="572" spans="1:14" x14ac:dyDescent="0.2">
      <c r="A572" s="5" t="str">
        <f t="shared" si="11"/>
        <v>Haematology - Acute Lymphoblastic Leukaemia22002-20061</v>
      </c>
      <c r="B572" s="3" t="s">
        <v>115</v>
      </c>
      <c r="C572" s="3">
        <v>2</v>
      </c>
      <c r="D572" s="3" t="s">
        <v>150</v>
      </c>
      <c r="E572" s="3">
        <v>1</v>
      </c>
      <c r="F572" s="3">
        <v>108</v>
      </c>
      <c r="G572" s="3">
        <v>0.42713535543692899</v>
      </c>
      <c r="H572" s="3">
        <v>0.35879630089732301</v>
      </c>
      <c r="I572" s="3">
        <v>0.291126928200935</v>
      </c>
      <c r="J572" s="3">
        <v>0.42646567359371101</v>
      </c>
      <c r="K572" s="3">
        <v>1</v>
      </c>
      <c r="L572" s="3">
        <v>0</v>
      </c>
      <c r="M572" s="6" t="s">
        <v>100</v>
      </c>
      <c r="N572" s="6" t="s">
        <v>205</v>
      </c>
    </row>
    <row r="573" spans="1:14" x14ac:dyDescent="0.2">
      <c r="A573" s="5" t="str">
        <f t="shared" si="11"/>
        <v>Haematology - Acute Lymphoblastic Leukaemia22002-20062</v>
      </c>
      <c r="B573" s="3" t="s">
        <v>115</v>
      </c>
      <c r="C573" s="3">
        <v>2</v>
      </c>
      <c r="D573" s="3" t="s">
        <v>150</v>
      </c>
      <c r="E573" s="3">
        <v>2</v>
      </c>
      <c r="F573" s="3">
        <v>90</v>
      </c>
      <c r="G573" s="3">
        <v>0.35272236411459101</v>
      </c>
      <c r="H573" s="3">
        <v>0.31531058589990002</v>
      </c>
      <c r="I573" s="3">
        <v>0.25016674394191701</v>
      </c>
      <c r="J573" s="3">
        <v>0.38045442785788303</v>
      </c>
      <c r="K573" s="3">
        <v>0.87880110556137903</v>
      </c>
      <c r="L573" s="3">
        <v>-4.9000025088259997</v>
      </c>
      <c r="M573" s="6" t="s">
        <v>100</v>
      </c>
      <c r="N573" s="6" t="s">
        <v>205</v>
      </c>
    </row>
    <row r="574" spans="1:14" x14ac:dyDescent="0.2">
      <c r="A574" s="5" t="str">
        <f t="shared" si="11"/>
        <v>Haematology - Acute Lymphoblastic Leukaemia22002-20063</v>
      </c>
      <c r="B574" s="3" t="s">
        <v>115</v>
      </c>
      <c r="C574" s="3">
        <v>2</v>
      </c>
      <c r="D574" s="3" t="s">
        <v>150</v>
      </c>
      <c r="E574" s="3">
        <v>3</v>
      </c>
      <c r="F574" s="3">
        <v>105</v>
      </c>
      <c r="G574" s="3">
        <v>0.40963725879485302</v>
      </c>
      <c r="H574" s="3">
        <v>0.37173737676924801</v>
      </c>
      <c r="I574" s="3">
        <v>0.30063278428031398</v>
      </c>
      <c r="J574" s="3">
        <v>0.44284196925818198</v>
      </c>
      <c r="K574" s="3">
        <v>1.0360680303547201</v>
      </c>
      <c r="L574" s="3">
        <v>-2.2922968934179999</v>
      </c>
      <c r="M574" s="6" t="s">
        <v>100</v>
      </c>
      <c r="N574" s="6" t="s">
        <v>205</v>
      </c>
    </row>
    <row r="575" spans="1:14" x14ac:dyDescent="0.2">
      <c r="A575" s="5" t="str">
        <f t="shared" si="11"/>
        <v>Haematology - Acute Lymphoblastic Leukaemia22002-20064</v>
      </c>
      <c r="B575" s="3" t="s">
        <v>115</v>
      </c>
      <c r="C575" s="3">
        <v>2</v>
      </c>
      <c r="D575" s="3" t="s">
        <v>150</v>
      </c>
      <c r="E575" s="3">
        <v>4</v>
      </c>
      <c r="F575" s="3">
        <v>109</v>
      </c>
      <c r="G575" s="3">
        <v>0.42371522449618199</v>
      </c>
      <c r="H575" s="3">
        <v>0.38171468954425303</v>
      </c>
      <c r="I575" s="3">
        <v>0.31005388237655201</v>
      </c>
      <c r="J575" s="3">
        <v>0.45337549671195398</v>
      </c>
      <c r="K575" s="3">
        <v>1.0638757662484599</v>
      </c>
      <c r="L575" s="3">
        <v>-0.95564768696000002</v>
      </c>
      <c r="M575" s="6" t="s">
        <v>100</v>
      </c>
      <c r="N575" s="6" t="s">
        <v>205</v>
      </c>
    </row>
    <row r="576" spans="1:14" x14ac:dyDescent="0.2">
      <c r="A576" s="5" t="str">
        <f t="shared" si="11"/>
        <v>Haematology - Acute Lymphoblastic Leukaemia22002-20065</v>
      </c>
      <c r="B576" s="3" t="s">
        <v>115</v>
      </c>
      <c r="C576" s="3">
        <v>2</v>
      </c>
      <c r="D576" s="3" t="s">
        <v>150</v>
      </c>
      <c r="E576" s="3">
        <v>5</v>
      </c>
      <c r="F576" s="3">
        <v>104</v>
      </c>
      <c r="G576" s="3">
        <v>0.40386158467441602</v>
      </c>
      <c r="H576" s="3">
        <v>0.384024178661729</v>
      </c>
      <c r="I576" s="3">
        <v>0.31021710769735</v>
      </c>
      <c r="J576" s="3">
        <v>0.45783124962610799</v>
      </c>
      <c r="K576" s="3">
        <v>1.0703125358352701</v>
      </c>
      <c r="L576" s="3">
        <v>-0.31328237332200098</v>
      </c>
      <c r="M576" s="6" t="s">
        <v>100</v>
      </c>
      <c r="N576" s="6" t="s">
        <v>205</v>
      </c>
    </row>
    <row r="577" spans="1:14" x14ac:dyDescent="0.2">
      <c r="A577" s="5" t="str">
        <f t="shared" si="11"/>
        <v>Haematology - Acute Lymphoblastic Leukaemia22002-20066</v>
      </c>
      <c r="B577" s="3" t="s">
        <v>115</v>
      </c>
      <c r="C577" s="3">
        <v>2</v>
      </c>
      <c r="D577" s="3" t="s">
        <v>150</v>
      </c>
      <c r="E577" s="3">
        <v>6</v>
      </c>
      <c r="F577" s="3">
        <v>516</v>
      </c>
      <c r="G577" s="3">
        <v>0.403411169798576</v>
      </c>
      <c r="H577" s="3">
        <v>0.35805711040563798</v>
      </c>
      <c r="I577" s="3">
        <v>0.32716244308308601</v>
      </c>
      <c r="J577" s="3">
        <v>0.38895177772819001</v>
      </c>
      <c r="K577" s="3">
        <v>0</v>
      </c>
      <c r="L577" s="3">
        <v>-8.4612294625260027</v>
      </c>
      <c r="M577" s="6" t="s">
        <v>100</v>
      </c>
      <c r="N577" s="6" t="s">
        <v>205</v>
      </c>
    </row>
    <row r="578" spans="1:14" x14ac:dyDescent="0.2">
      <c r="A578" s="5" t="str">
        <f t="shared" si="11"/>
        <v>Haematology - Acute Lymphoblastic Leukaemia22007-20111</v>
      </c>
      <c r="B578" s="3" t="s">
        <v>116</v>
      </c>
      <c r="C578" s="3">
        <v>2</v>
      </c>
      <c r="D578" s="3" t="s">
        <v>150</v>
      </c>
      <c r="E578" s="3">
        <v>1</v>
      </c>
      <c r="F578" s="3">
        <v>84</v>
      </c>
      <c r="G578" s="3">
        <v>0.32276227951013597</v>
      </c>
      <c r="H578" s="3">
        <v>0.27792563955091099</v>
      </c>
      <c r="I578" s="3">
        <v>0.218490259779728</v>
      </c>
      <c r="J578" s="3">
        <v>0.337361019322094</v>
      </c>
      <c r="K578" s="3">
        <v>1</v>
      </c>
      <c r="L578" s="3">
        <v>0</v>
      </c>
      <c r="M578" s="6" t="s">
        <v>100</v>
      </c>
      <c r="N578" s="6" t="s">
        <v>205</v>
      </c>
    </row>
    <row r="579" spans="1:14" x14ac:dyDescent="0.2">
      <c r="A579" s="5" t="str">
        <f t="shared" si="11"/>
        <v>Haematology - Acute Lymphoblastic Leukaemia22007-20112</v>
      </c>
      <c r="B579" s="3" t="s">
        <v>116</v>
      </c>
      <c r="C579" s="3">
        <v>2</v>
      </c>
      <c r="D579" s="3" t="s">
        <v>150</v>
      </c>
      <c r="E579" s="3">
        <v>2</v>
      </c>
      <c r="F579" s="3">
        <v>83</v>
      </c>
      <c r="G579" s="3">
        <v>0.315961322984115</v>
      </c>
      <c r="H579" s="3">
        <v>0.28338383606999801</v>
      </c>
      <c r="I579" s="3">
        <v>0.22241721863384201</v>
      </c>
      <c r="J579" s="3">
        <v>0.34435045350615401</v>
      </c>
      <c r="K579" s="3">
        <v>1.0196390535537001</v>
      </c>
      <c r="L579" s="3">
        <v>-1.017703321458</v>
      </c>
      <c r="M579" s="6" t="s">
        <v>100</v>
      </c>
      <c r="N579" s="6" t="s">
        <v>205</v>
      </c>
    </row>
    <row r="580" spans="1:14" x14ac:dyDescent="0.2">
      <c r="A580" s="5" t="str">
        <f t="shared" si="11"/>
        <v>Haematology - Acute Lymphoblastic Leukaemia22007-20113</v>
      </c>
      <c r="B580" s="3" t="s">
        <v>116</v>
      </c>
      <c r="C580" s="3">
        <v>2</v>
      </c>
      <c r="D580" s="3" t="s">
        <v>150</v>
      </c>
      <c r="E580" s="3">
        <v>3</v>
      </c>
      <c r="F580" s="3">
        <v>86</v>
      </c>
      <c r="G580" s="3">
        <v>0.32650374813014899</v>
      </c>
      <c r="H580" s="3">
        <v>0.250201810783451</v>
      </c>
      <c r="I580" s="3">
        <v>0.19732109875354001</v>
      </c>
      <c r="J580" s="3">
        <v>0.30308252281336201</v>
      </c>
      <c r="K580" s="3">
        <v>0.90024731502909305</v>
      </c>
      <c r="L580" s="3">
        <v>0.49112588705400101</v>
      </c>
      <c r="M580" s="6" t="s">
        <v>100</v>
      </c>
      <c r="N580" s="6" t="s">
        <v>205</v>
      </c>
    </row>
    <row r="581" spans="1:14" x14ac:dyDescent="0.2">
      <c r="A581" s="5" t="str">
        <f t="shared" si="11"/>
        <v>Haematology - Acute Lymphoblastic Leukaemia22007-20114</v>
      </c>
      <c r="B581" s="3" t="s">
        <v>116</v>
      </c>
      <c r="C581" s="3">
        <v>2</v>
      </c>
      <c r="D581" s="3" t="s">
        <v>150</v>
      </c>
      <c r="E581" s="3">
        <v>4</v>
      </c>
      <c r="F581" s="3">
        <v>108</v>
      </c>
      <c r="G581" s="3">
        <v>0.40946931146939097</v>
      </c>
      <c r="H581" s="3">
        <v>0.39305422628153103</v>
      </c>
      <c r="I581" s="3">
        <v>0.31892377158727497</v>
      </c>
      <c r="J581" s="3">
        <v>0.46718468097578703</v>
      </c>
      <c r="K581" s="3">
        <v>1.4142424100081299</v>
      </c>
      <c r="L581" s="3">
        <v>4.5516757409319997</v>
      </c>
      <c r="M581" s="6" t="s">
        <v>100</v>
      </c>
      <c r="N581" s="6" t="s">
        <v>205</v>
      </c>
    </row>
    <row r="582" spans="1:14" x14ac:dyDescent="0.2">
      <c r="A582" s="5" t="str">
        <f t="shared" si="11"/>
        <v>Haematology - Acute Lymphoblastic Leukaemia22007-20115</v>
      </c>
      <c r="B582" s="3" t="s">
        <v>116</v>
      </c>
      <c r="C582" s="3">
        <v>2</v>
      </c>
      <c r="D582" s="3" t="s">
        <v>150</v>
      </c>
      <c r="E582" s="3">
        <v>5</v>
      </c>
      <c r="F582" s="3">
        <v>87</v>
      </c>
      <c r="G582" s="3">
        <v>0.32996025458064498</v>
      </c>
      <c r="H582" s="3">
        <v>0.31970247920100298</v>
      </c>
      <c r="I582" s="3">
        <v>0.25252210026846</v>
      </c>
      <c r="J582" s="3">
        <v>0.386882858133546</v>
      </c>
      <c r="K582" s="3">
        <v>1.15031660885119</v>
      </c>
      <c r="L582" s="3">
        <v>1.538198261834</v>
      </c>
      <c r="M582" s="6" t="s">
        <v>100</v>
      </c>
      <c r="N582" s="6" t="s">
        <v>205</v>
      </c>
    </row>
    <row r="583" spans="1:14" x14ac:dyDescent="0.2">
      <c r="A583" s="5" t="str">
        <f t="shared" si="11"/>
        <v>Haematology - Acute Lymphoblastic Leukaemia22007-20116</v>
      </c>
      <c r="B583" s="3" t="s">
        <v>116</v>
      </c>
      <c r="C583" s="3">
        <v>2</v>
      </c>
      <c r="D583" s="3" t="s">
        <v>150</v>
      </c>
      <c r="E583" s="3">
        <v>6</v>
      </c>
      <c r="F583" s="3">
        <v>448</v>
      </c>
      <c r="G583" s="3">
        <v>0.341004758036344</v>
      </c>
      <c r="H583" s="3">
        <v>0.30141779096124399</v>
      </c>
      <c r="I583" s="3">
        <v>0.27350611291475702</v>
      </c>
      <c r="J583" s="3">
        <v>0.32932946900773102</v>
      </c>
      <c r="K583" s="3">
        <v>0</v>
      </c>
      <c r="L583" s="3">
        <v>5.5632965683620013</v>
      </c>
      <c r="M583" s="6" t="s">
        <v>100</v>
      </c>
      <c r="N583" s="6" t="s">
        <v>205</v>
      </c>
    </row>
    <row r="584" spans="1:14" x14ac:dyDescent="0.2">
      <c r="A584" s="5" t="str">
        <f t="shared" si="11"/>
        <v>Haematology - Acute Lymphoblastic Leukaemia32002-20061</v>
      </c>
      <c r="B584" s="3" t="s">
        <v>115</v>
      </c>
      <c r="C584" s="3">
        <v>3</v>
      </c>
      <c r="D584" s="3" t="s">
        <v>150</v>
      </c>
      <c r="E584" s="3">
        <v>1</v>
      </c>
      <c r="F584" s="3">
        <v>246</v>
      </c>
      <c r="G584" s="3">
        <v>0.490825004205931</v>
      </c>
      <c r="H584" s="3">
        <v>0.43944556201829199</v>
      </c>
      <c r="I584" s="3">
        <v>0.38453023164592098</v>
      </c>
      <c r="J584" s="3">
        <v>0.494360892390663</v>
      </c>
      <c r="K584" s="3">
        <v>1</v>
      </c>
      <c r="L584" s="3">
        <v>0</v>
      </c>
      <c r="M584" s="6" t="s">
        <v>100</v>
      </c>
      <c r="N584" s="6" t="s">
        <v>205</v>
      </c>
    </row>
    <row r="585" spans="1:14" x14ac:dyDescent="0.2">
      <c r="A585" s="5" t="str">
        <f t="shared" si="11"/>
        <v>Haematology - Acute Lymphoblastic Leukaemia32002-20062</v>
      </c>
      <c r="B585" s="3" t="s">
        <v>115</v>
      </c>
      <c r="C585" s="3">
        <v>3</v>
      </c>
      <c r="D585" s="3" t="s">
        <v>150</v>
      </c>
      <c r="E585" s="3">
        <v>2</v>
      </c>
      <c r="F585" s="3">
        <v>224</v>
      </c>
      <c r="G585" s="3">
        <v>0.447075858434547</v>
      </c>
      <c r="H585" s="3">
        <v>0.394053085383677</v>
      </c>
      <c r="I585" s="3">
        <v>0.34244867806393597</v>
      </c>
      <c r="J585" s="3">
        <v>0.44565749270341798</v>
      </c>
      <c r="K585" s="3">
        <v>0.89670511991033397</v>
      </c>
      <c r="L585" s="3">
        <v>-5.8128961800700001</v>
      </c>
      <c r="M585" s="6" t="s">
        <v>100</v>
      </c>
      <c r="N585" s="6" t="s">
        <v>205</v>
      </c>
    </row>
    <row r="586" spans="1:14" x14ac:dyDescent="0.2">
      <c r="A586" s="5" t="str">
        <f t="shared" si="11"/>
        <v>Haematology - Acute Lymphoblastic Leukaemia32002-20063</v>
      </c>
      <c r="B586" s="3" t="s">
        <v>115</v>
      </c>
      <c r="C586" s="3">
        <v>3</v>
      </c>
      <c r="D586" s="3" t="s">
        <v>150</v>
      </c>
      <c r="E586" s="3">
        <v>3</v>
      </c>
      <c r="F586" s="3">
        <v>241</v>
      </c>
      <c r="G586" s="3">
        <v>0.480768214143179</v>
      </c>
      <c r="H586" s="3">
        <v>0.45065022272894301</v>
      </c>
      <c r="I586" s="3">
        <v>0.39375351460561098</v>
      </c>
      <c r="J586" s="3">
        <v>0.50754693085227498</v>
      </c>
      <c r="K586" s="3">
        <v>1.02549726673581</v>
      </c>
      <c r="L586" s="3">
        <v>-2.3532437001559998</v>
      </c>
      <c r="M586" s="6" t="s">
        <v>100</v>
      </c>
      <c r="N586" s="6" t="s">
        <v>205</v>
      </c>
    </row>
    <row r="587" spans="1:14" x14ac:dyDescent="0.2">
      <c r="A587" s="5" t="str">
        <f t="shared" si="11"/>
        <v>Haematology - Acute Lymphoblastic Leukaemia32002-20064</v>
      </c>
      <c r="B587" s="3" t="s">
        <v>115</v>
      </c>
      <c r="C587" s="3">
        <v>3</v>
      </c>
      <c r="D587" s="3" t="s">
        <v>150</v>
      </c>
      <c r="E587" s="3">
        <v>4</v>
      </c>
      <c r="F587" s="3">
        <v>237</v>
      </c>
      <c r="G587" s="3">
        <v>0.47202641977679999</v>
      </c>
      <c r="H587" s="3">
        <v>0.44122091207219899</v>
      </c>
      <c r="I587" s="3">
        <v>0.38504657105564999</v>
      </c>
      <c r="J587" s="3">
        <v>0.49739525308874799</v>
      </c>
      <c r="K587" s="3">
        <v>1.0040399772061701</v>
      </c>
      <c r="L587" s="3">
        <v>-1.93104794284</v>
      </c>
      <c r="M587" s="6" t="s">
        <v>100</v>
      </c>
      <c r="N587" s="6" t="s">
        <v>205</v>
      </c>
    </row>
    <row r="588" spans="1:14" x14ac:dyDescent="0.2">
      <c r="A588" s="5" t="str">
        <f t="shared" si="11"/>
        <v>Haematology - Acute Lymphoblastic Leukaemia32002-20065</v>
      </c>
      <c r="B588" s="3" t="s">
        <v>115</v>
      </c>
      <c r="C588" s="3">
        <v>3</v>
      </c>
      <c r="D588" s="3" t="s">
        <v>150</v>
      </c>
      <c r="E588" s="3">
        <v>5</v>
      </c>
      <c r="F588" s="3">
        <v>235</v>
      </c>
      <c r="G588" s="3">
        <v>0.46727139671516599</v>
      </c>
      <c r="H588" s="3">
        <v>0.45566007377606699</v>
      </c>
      <c r="I588" s="3">
        <v>0.39740106162889599</v>
      </c>
      <c r="J588" s="3">
        <v>0.51391908592323798</v>
      </c>
      <c r="K588" s="3">
        <v>1.0368976573191599</v>
      </c>
      <c r="L588" s="3">
        <v>-5.4063982809999897E-2</v>
      </c>
      <c r="M588" s="6" t="s">
        <v>100</v>
      </c>
      <c r="N588" s="6" t="s">
        <v>205</v>
      </c>
    </row>
    <row r="589" spans="1:14" x14ac:dyDescent="0.2">
      <c r="A589" s="5" t="str">
        <f t="shared" si="11"/>
        <v>Haematology - Acute Lymphoblastic Leukaemia32002-20066</v>
      </c>
      <c r="B589" s="3" t="s">
        <v>115</v>
      </c>
      <c r="C589" s="3">
        <v>3</v>
      </c>
      <c r="D589" s="3" t="s">
        <v>150</v>
      </c>
      <c r="E589" s="3">
        <v>6</v>
      </c>
      <c r="F589" s="3">
        <v>1183</v>
      </c>
      <c r="G589" s="3">
        <v>0.47159246954447498</v>
      </c>
      <c r="H589" s="3">
        <v>0.43505630287160302</v>
      </c>
      <c r="I589" s="3">
        <v>0.41026443983786098</v>
      </c>
      <c r="J589" s="3">
        <v>0.459848165905345</v>
      </c>
      <c r="K589" s="3">
        <v>0</v>
      </c>
      <c r="L589" s="3">
        <v>-10.151251805875999</v>
      </c>
      <c r="M589" s="6" t="s">
        <v>100</v>
      </c>
      <c r="N589" s="6" t="s">
        <v>205</v>
      </c>
    </row>
    <row r="590" spans="1:14" x14ac:dyDescent="0.2">
      <c r="A590" s="5" t="str">
        <f t="shared" si="11"/>
        <v>Haematology - Acute Lymphoblastic Leukaemia32007-20111</v>
      </c>
      <c r="B590" s="3" t="s">
        <v>116</v>
      </c>
      <c r="C590" s="3">
        <v>3</v>
      </c>
      <c r="D590" s="3" t="s">
        <v>150</v>
      </c>
      <c r="E590" s="3">
        <v>1</v>
      </c>
      <c r="F590" s="3">
        <v>201</v>
      </c>
      <c r="G590" s="3">
        <v>0.38884595569543301</v>
      </c>
      <c r="H590" s="3">
        <v>0.35355161656970102</v>
      </c>
      <c r="I590" s="3">
        <v>0.30467390435517799</v>
      </c>
      <c r="J590" s="3">
        <v>0.40242932878422399</v>
      </c>
      <c r="K590" s="3">
        <v>1</v>
      </c>
      <c r="L590" s="3">
        <v>0</v>
      </c>
      <c r="M590" s="6" t="s">
        <v>100</v>
      </c>
      <c r="N590" s="6" t="s">
        <v>205</v>
      </c>
    </row>
    <row r="591" spans="1:14" x14ac:dyDescent="0.2">
      <c r="A591" s="5" t="str">
        <f t="shared" si="11"/>
        <v>Haematology - Acute Lymphoblastic Leukaemia32007-20112</v>
      </c>
      <c r="B591" s="3" t="s">
        <v>116</v>
      </c>
      <c r="C591" s="3">
        <v>3</v>
      </c>
      <c r="D591" s="3" t="s">
        <v>150</v>
      </c>
      <c r="E591" s="3">
        <v>2</v>
      </c>
      <c r="F591" s="3">
        <v>207</v>
      </c>
      <c r="G591" s="3">
        <v>0.40001093749713201</v>
      </c>
      <c r="H591" s="3">
        <v>0.35520391456273598</v>
      </c>
      <c r="I591" s="3">
        <v>0.30681469230039499</v>
      </c>
      <c r="J591" s="3">
        <v>0.40359313682507703</v>
      </c>
      <c r="K591" s="3">
        <v>1.0046734279115099</v>
      </c>
      <c r="L591" s="3">
        <v>0.19535612727000101</v>
      </c>
      <c r="M591" s="6" t="s">
        <v>100</v>
      </c>
      <c r="N591" s="6" t="s">
        <v>205</v>
      </c>
    </row>
    <row r="592" spans="1:14" x14ac:dyDescent="0.2">
      <c r="A592" s="5" t="str">
        <f t="shared" si="11"/>
        <v>Haematology - Acute Lymphoblastic Leukaemia32007-20113</v>
      </c>
      <c r="B592" s="3" t="s">
        <v>116</v>
      </c>
      <c r="C592" s="3">
        <v>3</v>
      </c>
      <c r="D592" s="3" t="s">
        <v>150</v>
      </c>
      <c r="E592" s="3">
        <v>3</v>
      </c>
      <c r="F592" s="3">
        <v>203</v>
      </c>
      <c r="G592" s="3">
        <v>0.39185049039123698</v>
      </c>
      <c r="H592" s="3">
        <v>0.34257355192592298</v>
      </c>
      <c r="I592" s="3">
        <v>0.29544741041506001</v>
      </c>
      <c r="J592" s="3">
        <v>0.38969969343678601</v>
      </c>
      <c r="K592" s="3">
        <v>0.96894918838077404</v>
      </c>
      <c r="L592" s="3">
        <v>-0.337741215819999</v>
      </c>
      <c r="M592" s="6" t="s">
        <v>100</v>
      </c>
      <c r="N592" s="6" t="s">
        <v>205</v>
      </c>
    </row>
    <row r="593" spans="1:14" x14ac:dyDescent="0.2">
      <c r="A593" s="5" t="str">
        <f t="shared" si="11"/>
        <v>Haematology - Acute Lymphoblastic Leukaemia32007-20114</v>
      </c>
      <c r="B593" s="3" t="s">
        <v>116</v>
      </c>
      <c r="C593" s="3">
        <v>3</v>
      </c>
      <c r="D593" s="3" t="s">
        <v>150</v>
      </c>
      <c r="E593" s="3">
        <v>4</v>
      </c>
      <c r="F593" s="3">
        <v>216</v>
      </c>
      <c r="G593" s="3">
        <v>0.416611086375899</v>
      </c>
      <c r="H593" s="3">
        <v>0.395760392842886</v>
      </c>
      <c r="I593" s="3">
        <v>0.342981348264491</v>
      </c>
      <c r="J593" s="3">
        <v>0.448539437421281</v>
      </c>
      <c r="K593" s="3">
        <v>1.11938504675134</v>
      </c>
      <c r="L593" s="3">
        <v>3.386182667186</v>
      </c>
      <c r="M593" s="6" t="s">
        <v>100</v>
      </c>
      <c r="N593" s="6" t="s">
        <v>205</v>
      </c>
    </row>
    <row r="594" spans="1:14" x14ac:dyDescent="0.2">
      <c r="A594" s="5" t="str">
        <f t="shared" si="11"/>
        <v>Haematology - Acute Lymphoblastic Leukaemia32007-20115</v>
      </c>
      <c r="B594" s="3" t="s">
        <v>116</v>
      </c>
      <c r="C594" s="3">
        <v>3</v>
      </c>
      <c r="D594" s="3" t="s">
        <v>150</v>
      </c>
      <c r="E594" s="3">
        <v>5</v>
      </c>
      <c r="F594" s="3">
        <v>179</v>
      </c>
      <c r="G594" s="3">
        <v>0.34585186337738499</v>
      </c>
      <c r="H594" s="3">
        <v>0.340474275867724</v>
      </c>
      <c r="I594" s="3">
        <v>0.29059572116300703</v>
      </c>
      <c r="J594" s="3">
        <v>0.39035283057244102</v>
      </c>
      <c r="K594" s="3">
        <v>0.96301150924196299</v>
      </c>
      <c r="L594" s="3">
        <v>-2.0225749084059998</v>
      </c>
      <c r="M594" s="6" t="s">
        <v>100</v>
      </c>
      <c r="N594" s="6" t="s">
        <v>205</v>
      </c>
    </row>
    <row r="595" spans="1:14" x14ac:dyDescent="0.2">
      <c r="A595" s="5" t="str">
        <f t="shared" si="11"/>
        <v>Haematology - Acute Lymphoblastic Leukaemia32007-20116</v>
      </c>
      <c r="B595" s="3" t="s">
        <v>116</v>
      </c>
      <c r="C595" s="3">
        <v>3</v>
      </c>
      <c r="D595" s="3" t="s">
        <v>150</v>
      </c>
      <c r="E595" s="3">
        <v>6</v>
      </c>
      <c r="F595" s="3">
        <v>1006</v>
      </c>
      <c r="G595" s="3">
        <v>0.38864408561082803</v>
      </c>
      <c r="H595" s="3">
        <v>0.354014437343454</v>
      </c>
      <c r="I595" s="3">
        <v>0.33213792657256802</v>
      </c>
      <c r="J595" s="3">
        <v>0.37589094811433998</v>
      </c>
      <c r="K595" s="3">
        <v>0</v>
      </c>
      <c r="L595" s="3">
        <v>1.2212226702300022</v>
      </c>
      <c r="M595" s="6" t="s">
        <v>100</v>
      </c>
      <c r="N595" s="6" t="s">
        <v>205</v>
      </c>
    </row>
    <row r="596" spans="1:14" x14ac:dyDescent="0.2">
      <c r="A596" s="5" t="str">
        <f t="shared" si="11"/>
        <v>Haematology - Acute Myeloid Leukaemia12002-20061</v>
      </c>
      <c r="B596" s="3" t="s">
        <v>115</v>
      </c>
      <c r="C596" s="3">
        <v>1</v>
      </c>
      <c r="D596" s="3" t="s">
        <v>151</v>
      </c>
      <c r="E596" s="3">
        <v>1</v>
      </c>
      <c r="F596" s="3">
        <v>1008</v>
      </c>
      <c r="G596" s="3">
        <v>4.05879274028546</v>
      </c>
      <c r="H596" s="3">
        <v>3.2521155031030098</v>
      </c>
      <c r="I596" s="3">
        <v>3.0513487631280798</v>
      </c>
      <c r="J596" s="3">
        <v>3.4528822430779398</v>
      </c>
      <c r="K596" s="3">
        <v>1</v>
      </c>
      <c r="L596" s="3">
        <v>0</v>
      </c>
      <c r="M596" s="6" t="s">
        <v>100</v>
      </c>
      <c r="N596" s="6" t="s">
        <v>205</v>
      </c>
    </row>
    <row r="597" spans="1:14" x14ac:dyDescent="0.2">
      <c r="A597" s="5" t="str">
        <f t="shared" si="11"/>
        <v>Haematology - Acute Myeloid Leukaemia12002-20062</v>
      </c>
      <c r="B597" s="3" t="s">
        <v>115</v>
      </c>
      <c r="C597" s="3">
        <v>1</v>
      </c>
      <c r="D597" s="3" t="s">
        <v>151</v>
      </c>
      <c r="E597" s="3">
        <v>2</v>
      </c>
      <c r="F597" s="3">
        <v>1068</v>
      </c>
      <c r="G597" s="3">
        <v>4.3436643811589901</v>
      </c>
      <c r="H597" s="3">
        <v>3.2147990642698998</v>
      </c>
      <c r="I597" s="3">
        <v>3.0219914067621798</v>
      </c>
      <c r="J597" s="3">
        <v>3.4076067217776198</v>
      </c>
      <c r="K597" s="3">
        <v>0.98852548785628602</v>
      </c>
      <c r="L597" s="3">
        <v>0.54306743240200295</v>
      </c>
      <c r="M597" s="6" t="s">
        <v>100</v>
      </c>
      <c r="N597" s="6" t="s">
        <v>205</v>
      </c>
    </row>
    <row r="598" spans="1:14" x14ac:dyDescent="0.2">
      <c r="A598" s="5" t="str">
        <f t="shared" si="11"/>
        <v>Haematology - Acute Myeloid Leukaemia12002-20063</v>
      </c>
      <c r="B598" s="3" t="s">
        <v>115</v>
      </c>
      <c r="C598" s="3">
        <v>1</v>
      </c>
      <c r="D598" s="3" t="s">
        <v>151</v>
      </c>
      <c r="E598" s="3">
        <v>3</v>
      </c>
      <c r="F598" s="3">
        <v>987</v>
      </c>
      <c r="G598" s="3">
        <v>4.0292832137856802</v>
      </c>
      <c r="H598" s="3">
        <v>3.0907833958176201</v>
      </c>
      <c r="I598" s="3">
        <v>2.89795718571746</v>
      </c>
      <c r="J598" s="3">
        <v>3.2836096059177802</v>
      </c>
      <c r="K598" s="3">
        <v>0.95039164287632005</v>
      </c>
      <c r="L598" s="3">
        <v>-8.7647181055660006</v>
      </c>
      <c r="M598" s="6" t="s">
        <v>100</v>
      </c>
      <c r="N598" s="6" t="s">
        <v>205</v>
      </c>
    </row>
    <row r="599" spans="1:14" x14ac:dyDescent="0.2">
      <c r="A599" s="5" t="str">
        <f t="shared" si="11"/>
        <v>Haematology - Acute Myeloid Leukaemia12002-20064</v>
      </c>
      <c r="B599" s="3" t="s">
        <v>115</v>
      </c>
      <c r="C599" s="3">
        <v>1</v>
      </c>
      <c r="D599" s="3" t="s">
        <v>151</v>
      </c>
      <c r="E599" s="3">
        <v>4</v>
      </c>
      <c r="F599" s="3">
        <v>942</v>
      </c>
      <c r="G599" s="3">
        <v>3.8473745691563299</v>
      </c>
      <c r="H599" s="3">
        <v>3.2657852053216399</v>
      </c>
      <c r="I599" s="3">
        <v>3.0572313429848799</v>
      </c>
      <c r="J599" s="3">
        <v>3.4743390676583998</v>
      </c>
      <c r="K599" s="3">
        <v>1.0042033261751</v>
      </c>
      <c r="L599" s="3">
        <v>0.81294243899599605</v>
      </c>
      <c r="M599" s="6" t="s">
        <v>100</v>
      </c>
      <c r="N599" s="6" t="s">
        <v>205</v>
      </c>
    </row>
    <row r="600" spans="1:14" x14ac:dyDescent="0.2">
      <c r="A600" s="5" t="str">
        <f t="shared" si="11"/>
        <v>Haematology - Acute Myeloid Leukaemia12002-20065</v>
      </c>
      <c r="B600" s="3" t="s">
        <v>115</v>
      </c>
      <c r="C600" s="3">
        <v>1</v>
      </c>
      <c r="D600" s="3" t="s">
        <v>151</v>
      </c>
      <c r="E600" s="3">
        <v>5</v>
      </c>
      <c r="F600" s="3">
        <v>806</v>
      </c>
      <c r="G600" s="3">
        <v>3.2843566216358</v>
      </c>
      <c r="H600" s="3">
        <v>3.33852868474807</v>
      </c>
      <c r="I600" s="3">
        <v>3.10804315625469</v>
      </c>
      <c r="J600" s="3">
        <v>3.56901421324145</v>
      </c>
      <c r="K600" s="3">
        <v>1.0265713753286501</v>
      </c>
      <c r="L600" s="3">
        <v>0.91475841750999898</v>
      </c>
      <c r="M600" s="6" t="s">
        <v>100</v>
      </c>
      <c r="N600" s="6" t="s">
        <v>205</v>
      </c>
    </row>
    <row r="601" spans="1:14" x14ac:dyDescent="0.2">
      <c r="A601" s="5" t="str">
        <f t="shared" si="11"/>
        <v>Haematology - Acute Myeloid Leukaemia12002-20066</v>
      </c>
      <c r="B601" s="3" t="s">
        <v>115</v>
      </c>
      <c r="C601" s="3">
        <v>1</v>
      </c>
      <c r="D601" s="3" t="s">
        <v>151</v>
      </c>
      <c r="E601" s="3">
        <v>6</v>
      </c>
      <c r="F601" s="3">
        <v>4811</v>
      </c>
      <c r="G601" s="3">
        <v>3.9131961188317401</v>
      </c>
      <c r="H601" s="3">
        <v>3.2287998137179299</v>
      </c>
      <c r="I601" s="3">
        <v>3.1375610246980901</v>
      </c>
      <c r="J601" s="3">
        <v>3.3200386027377702</v>
      </c>
      <c r="K601" s="3">
        <v>0</v>
      </c>
      <c r="L601" s="3">
        <v>-6.4939498166580023</v>
      </c>
      <c r="M601" s="6" t="s">
        <v>100</v>
      </c>
      <c r="N601" s="6" t="s">
        <v>205</v>
      </c>
    </row>
    <row r="602" spans="1:14" x14ac:dyDescent="0.2">
      <c r="A602" s="5" t="str">
        <f t="shared" si="11"/>
        <v>Haematology - Acute Myeloid Leukaemia12007-20111</v>
      </c>
      <c r="B602" s="3" t="s">
        <v>116</v>
      </c>
      <c r="C602" s="3">
        <v>1</v>
      </c>
      <c r="D602" s="3" t="s">
        <v>151</v>
      </c>
      <c r="E602" s="3">
        <v>1</v>
      </c>
      <c r="F602" s="3">
        <v>1099</v>
      </c>
      <c r="G602" s="3">
        <v>4.2819168883438499</v>
      </c>
      <c r="H602" s="3">
        <v>3.0252459861476901</v>
      </c>
      <c r="I602" s="3">
        <v>2.8463840537309202</v>
      </c>
      <c r="J602" s="3">
        <v>3.2041079185644601</v>
      </c>
      <c r="K602" s="3">
        <v>1</v>
      </c>
      <c r="L602" s="3">
        <v>0</v>
      </c>
      <c r="M602" s="6" t="s">
        <v>100</v>
      </c>
      <c r="N602" s="6" t="s">
        <v>205</v>
      </c>
    </row>
    <row r="603" spans="1:14" x14ac:dyDescent="0.2">
      <c r="A603" s="5" t="str">
        <f t="shared" si="11"/>
        <v>Haematology - Acute Myeloid Leukaemia12007-20112</v>
      </c>
      <c r="B603" s="3" t="s">
        <v>116</v>
      </c>
      <c r="C603" s="3">
        <v>1</v>
      </c>
      <c r="D603" s="3" t="s">
        <v>151</v>
      </c>
      <c r="E603" s="3">
        <v>2</v>
      </c>
      <c r="F603" s="3">
        <v>1223</v>
      </c>
      <c r="G603" s="3">
        <v>4.79992835037452</v>
      </c>
      <c r="H603" s="3">
        <v>3.2699514637739</v>
      </c>
      <c r="I603" s="3">
        <v>3.0866845150166702</v>
      </c>
      <c r="J603" s="3">
        <v>3.4532184125311298</v>
      </c>
      <c r="K603" s="3">
        <v>1.08088779515672</v>
      </c>
      <c r="L603" s="3">
        <v>14.056151170332001</v>
      </c>
      <c r="M603" s="6" t="s">
        <v>100</v>
      </c>
      <c r="N603" s="6" t="s">
        <v>205</v>
      </c>
    </row>
    <row r="604" spans="1:14" x14ac:dyDescent="0.2">
      <c r="A604" s="5" t="str">
        <f t="shared" si="11"/>
        <v>Haematology - Acute Myeloid Leukaemia12007-20113</v>
      </c>
      <c r="B604" s="3" t="s">
        <v>116</v>
      </c>
      <c r="C604" s="3">
        <v>1</v>
      </c>
      <c r="D604" s="3" t="s">
        <v>151</v>
      </c>
      <c r="E604" s="3">
        <v>3</v>
      </c>
      <c r="F604" s="3">
        <v>1120</v>
      </c>
      <c r="G604" s="3">
        <v>4.3980543949796802</v>
      </c>
      <c r="H604" s="3">
        <v>3.1985590545242899</v>
      </c>
      <c r="I604" s="3">
        <v>3.0112315992842502</v>
      </c>
      <c r="J604" s="3">
        <v>3.38588650976433</v>
      </c>
      <c r="K604" s="3">
        <v>1.05728891771783</v>
      </c>
      <c r="L604" s="3">
        <v>7.8153069292720003</v>
      </c>
      <c r="M604" s="6" t="s">
        <v>100</v>
      </c>
      <c r="N604" s="6" t="s">
        <v>205</v>
      </c>
    </row>
    <row r="605" spans="1:14" x14ac:dyDescent="0.2">
      <c r="A605" s="5" t="str">
        <f t="shared" si="11"/>
        <v>Haematology - Acute Myeloid Leukaemia12007-20114</v>
      </c>
      <c r="B605" s="3" t="s">
        <v>116</v>
      </c>
      <c r="C605" s="3">
        <v>1</v>
      </c>
      <c r="D605" s="3" t="s">
        <v>151</v>
      </c>
      <c r="E605" s="3">
        <v>4</v>
      </c>
      <c r="F605" s="3">
        <v>1042</v>
      </c>
      <c r="G605" s="3">
        <v>4.09087666583972</v>
      </c>
      <c r="H605" s="3">
        <v>3.40104159879332</v>
      </c>
      <c r="I605" s="3">
        <v>3.19453489446399</v>
      </c>
      <c r="J605" s="3">
        <v>3.6075483031226501</v>
      </c>
      <c r="K605" s="3">
        <v>1.12421985331651</v>
      </c>
      <c r="L605" s="3">
        <v>18.352505904924001</v>
      </c>
      <c r="M605" s="6" t="s">
        <v>100</v>
      </c>
      <c r="N605" s="6" t="s">
        <v>205</v>
      </c>
    </row>
    <row r="606" spans="1:14" x14ac:dyDescent="0.2">
      <c r="A606" s="5" t="str">
        <f t="shared" si="11"/>
        <v>Haematology - Acute Myeloid Leukaemia12007-20115</v>
      </c>
      <c r="B606" s="3" t="s">
        <v>116</v>
      </c>
      <c r="C606" s="3">
        <v>1</v>
      </c>
      <c r="D606" s="3" t="s">
        <v>151</v>
      </c>
      <c r="E606" s="3">
        <v>5</v>
      </c>
      <c r="F606" s="3">
        <v>855</v>
      </c>
      <c r="G606" s="3">
        <v>3.3675403221597802</v>
      </c>
      <c r="H606" s="3">
        <v>3.3411230089011399</v>
      </c>
      <c r="I606" s="3">
        <v>3.1171655768204398</v>
      </c>
      <c r="J606" s="3">
        <v>3.56508044098184</v>
      </c>
      <c r="K606" s="3">
        <v>1.1044136655993699</v>
      </c>
      <c r="L606" s="3">
        <v>13.747818514862001</v>
      </c>
      <c r="M606" s="6" t="s">
        <v>100</v>
      </c>
      <c r="N606" s="6" t="s">
        <v>205</v>
      </c>
    </row>
    <row r="607" spans="1:14" x14ac:dyDescent="0.2">
      <c r="A607" s="5" t="str">
        <f t="shared" si="11"/>
        <v>Haematology - Acute Myeloid Leukaemia12007-20116</v>
      </c>
      <c r="B607" s="3" t="s">
        <v>116</v>
      </c>
      <c r="C607" s="3">
        <v>1</v>
      </c>
      <c r="D607" s="3" t="s">
        <v>151</v>
      </c>
      <c r="E607" s="3">
        <v>6</v>
      </c>
      <c r="F607" s="3">
        <v>5339</v>
      </c>
      <c r="G607" s="3">
        <v>4.1883644708957402</v>
      </c>
      <c r="H607" s="3">
        <v>3.2435085543981299</v>
      </c>
      <c r="I607" s="3">
        <v>3.1565041659739901</v>
      </c>
      <c r="J607" s="3">
        <v>3.3305129428222702</v>
      </c>
      <c r="K607" s="3">
        <v>0</v>
      </c>
      <c r="L607" s="3">
        <v>53.971782519390004</v>
      </c>
      <c r="M607" s="6" t="s">
        <v>100</v>
      </c>
      <c r="N607" s="6" t="s">
        <v>205</v>
      </c>
    </row>
    <row r="608" spans="1:14" x14ac:dyDescent="0.2">
      <c r="A608" s="5" t="str">
        <f t="shared" si="11"/>
        <v>Haematology - Acute Myeloid Leukaemia22002-20061</v>
      </c>
      <c r="B608" s="3" t="s">
        <v>115</v>
      </c>
      <c r="C608" s="3">
        <v>2</v>
      </c>
      <c r="D608" s="3" t="s">
        <v>151</v>
      </c>
      <c r="E608" s="3">
        <v>1</v>
      </c>
      <c r="F608" s="3">
        <v>818</v>
      </c>
      <c r="G608" s="3">
        <v>3.2351548217352599</v>
      </c>
      <c r="H608" s="3">
        <v>2.2201258681596299</v>
      </c>
      <c r="I608" s="3">
        <v>2.0679811021473098</v>
      </c>
      <c r="J608" s="3">
        <v>2.3722706341719499</v>
      </c>
      <c r="K608" s="3">
        <v>1</v>
      </c>
      <c r="L608" s="3">
        <v>0</v>
      </c>
      <c r="M608" s="6" t="s">
        <v>100</v>
      </c>
      <c r="N608" s="6" t="s">
        <v>205</v>
      </c>
    </row>
    <row r="609" spans="1:14" x14ac:dyDescent="0.2">
      <c r="A609" s="5" t="str">
        <f t="shared" si="11"/>
        <v>Haematology - Acute Myeloid Leukaemia22002-20062</v>
      </c>
      <c r="B609" s="3" t="s">
        <v>115</v>
      </c>
      <c r="C609" s="3">
        <v>2</v>
      </c>
      <c r="D609" s="3" t="s">
        <v>151</v>
      </c>
      <c r="E609" s="3">
        <v>2</v>
      </c>
      <c r="F609" s="3">
        <v>825</v>
      </c>
      <c r="G609" s="3">
        <v>3.23328833771708</v>
      </c>
      <c r="H609" s="3">
        <v>1.98827541081727</v>
      </c>
      <c r="I609" s="3">
        <v>1.8525985962367799</v>
      </c>
      <c r="J609" s="3">
        <v>2.1239522253977601</v>
      </c>
      <c r="K609" s="3">
        <v>0.89556877802853896</v>
      </c>
      <c r="L609" s="3">
        <v>-16.966442195991998</v>
      </c>
      <c r="M609" s="6" t="s">
        <v>100</v>
      </c>
      <c r="N609" s="6" t="s">
        <v>205</v>
      </c>
    </row>
    <row r="610" spans="1:14" x14ac:dyDescent="0.2">
      <c r="A610" s="5" t="str">
        <f t="shared" si="11"/>
        <v>Haematology - Acute Myeloid Leukaemia22002-20063</v>
      </c>
      <c r="B610" s="3" t="s">
        <v>115</v>
      </c>
      <c r="C610" s="3">
        <v>2</v>
      </c>
      <c r="D610" s="3" t="s">
        <v>151</v>
      </c>
      <c r="E610" s="3">
        <v>3</v>
      </c>
      <c r="F610" s="3">
        <v>851</v>
      </c>
      <c r="G610" s="3">
        <v>3.3200124498516201</v>
      </c>
      <c r="H610" s="3">
        <v>2.10194106262934</v>
      </c>
      <c r="I610" s="3">
        <v>1.96071598381487</v>
      </c>
      <c r="J610" s="3">
        <v>2.24316614144381</v>
      </c>
      <c r="K610" s="3">
        <v>0.94676661930512196</v>
      </c>
      <c r="L610" s="3">
        <v>-14.21459813988</v>
      </c>
      <c r="M610" s="6" t="s">
        <v>100</v>
      </c>
      <c r="N610" s="6" t="s">
        <v>205</v>
      </c>
    </row>
    <row r="611" spans="1:14" x14ac:dyDescent="0.2">
      <c r="A611" s="5" t="str">
        <f t="shared" si="11"/>
        <v>Haematology - Acute Myeloid Leukaemia22002-20064</v>
      </c>
      <c r="B611" s="3" t="s">
        <v>115</v>
      </c>
      <c r="C611" s="3">
        <v>2</v>
      </c>
      <c r="D611" s="3" t="s">
        <v>151</v>
      </c>
      <c r="E611" s="3">
        <v>4</v>
      </c>
      <c r="F611" s="3">
        <v>844</v>
      </c>
      <c r="G611" s="3">
        <v>3.2808775181172298</v>
      </c>
      <c r="H611" s="3">
        <v>2.2173383063316798</v>
      </c>
      <c r="I611" s="3">
        <v>2.0677433994024699</v>
      </c>
      <c r="J611" s="3">
        <v>2.3669332132608898</v>
      </c>
      <c r="K611" s="3">
        <v>0.99874441270743797</v>
      </c>
      <c r="L611" s="3">
        <v>-4.5788387026160002</v>
      </c>
      <c r="M611" s="6" t="s">
        <v>100</v>
      </c>
      <c r="N611" s="6" t="s">
        <v>205</v>
      </c>
    </row>
    <row r="612" spans="1:14" x14ac:dyDescent="0.2">
      <c r="A612" s="5" t="str">
        <f t="shared" si="11"/>
        <v>Haematology - Acute Myeloid Leukaemia22002-20065</v>
      </c>
      <c r="B612" s="3" t="s">
        <v>115</v>
      </c>
      <c r="C612" s="3">
        <v>2</v>
      </c>
      <c r="D612" s="3" t="s">
        <v>151</v>
      </c>
      <c r="E612" s="3">
        <v>5</v>
      </c>
      <c r="F612" s="3">
        <v>635</v>
      </c>
      <c r="G612" s="3">
        <v>2.46588563719475</v>
      </c>
      <c r="H612" s="3">
        <v>1.99214824846988</v>
      </c>
      <c r="I612" s="3">
        <v>1.8371985046236601</v>
      </c>
      <c r="J612" s="3">
        <v>2.1470979923161</v>
      </c>
      <c r="K612" s="3">
        <v>0.89731320058950803</v>
      </c>
      <c r="L612" s="3">
        <v>-17.186168949856</v>
      </c>
      <c r="M612" s="6" t="s">
        <v>100</v>
      </c>
      <c r="N612" s="6" t="s">
        <v>205</v>
      </c>
    </row>
    <row r="613" spans="1:14" x14ac:dyDescent="0.2">
      <c r="A613" s="5" t="str">
        <f t="shared" si="11"/>
        <v>Haematology - Acute Myeloid Leukaemia22002-20066</v>
      </c>
      <c r="B613" s="3" t="s">
        <v>115</v>
      </c>
      <c r="C613" s="3">
        <v>2</v>
      </c>
      <c r="D613" s="3" t="s">
        <v>151</v>
      </c>
      <c r="E613" s="3">
        <v>6</v>
      </c>
      <c r="F613" s="3">
        <v>3973</v>
      </c>
      <c r="G613" s="3">
        <v>3.10610964653051</v>
      </c>
      <c r="H613" s="3">
        <v>2.1053042542742801</v>
      </c>
      <c r="I613" s="3">
        <v>2.0398388797365001</v>
      </c>
      <c r="J613" s="3">
        <v>2.1707696288120601</v>
      </c>
      <c r="K613" s="3">
        <v>0</v>
      </c>
      <c r="L613" s="3">
        <v>-52.946047988343992</v>
      </c>
      <c r="M613" s="6" t="s">
        <v>100</v>
      </c>
      <c r="N613" s="6" t="s">
        <v>205</v>
      </c>
    </row>
    <row r="614" spans="1:14" x14ac:dyDescent="0.2">
      <c r="A614" s="5" t="str">
        <f t="shared" si="11"/>
        <v>Haematology - Acute Myeloid Leukaemia22007-20111</v>
      </c>
      <c r="B614" s="3" t="s">
        <v>116</v>
      </c>
      <c r="C614" s="3">
        <v>2</v>
      </c>
      <c r="D614" s="3" t="s">
        <v>151</v>
      </c>
      <c r="E614" s="3">
        <v>1</v>
      </c>
      <c r="F614" s="3">
        <v>830</v>
      </c>
      <c r="G614" s="3">
        <v>3.1891987142073002</v>
      </c>
      <c r="H614" s="3">
        <v>1.9388092416164999</v>
      </c>
      <c r="I614" s="3">
        <v>1.80690702122592</v>
      </c>
      <c r="J614" s="3">
        <v>2.0707114620070799</v>
      </c>
      <c r="K614" s="3">
        <v>1</v>
      </c>
      <c r="L614" s="3">
        <v>0</v>
      </c>
      <c r="M614" s="6" t="s">
        <v>100</v>
      </c>
      <c r="N614" s="6" t="s">
        <v>205</v>
      </c>
    </row>
    <row r="615" spans="1:14" x14ac:dyDescent="0.2">
      <c r="A615" s="5" t="str">
        <f t="shared" si="11"/>
        <v>Haematology - Acute Myeloid Leukaemia22007-20112</v>
      </c>
      <c r="B615" s="3" t="s">
        <v>116</v>
      </c>
      <c r="C615" s="3">
        <v>2</v>
      </c>
      <c r="D615" s="3" t="s">
        <v>151</v>
      </c>
      <c r="E615" s="3">
        <v>2</v>
      </c>
      <c r="F615" s="3">
        <v>983</v>
      </c>
      <c r="G615" s="3">
        <v>3.7420479577516299</v>
      </c>
      <c r="H615" s="3">
        <v>2.1401163702244101</v>
      </c>
      <c r="I615" s="3">
        <v>2.00632851194029</v>
      </c>
      <c r="J615" s="3">
        <v>2.2739042285085298</v>
      </c>
      <c r="K615" s="3">
        <v>1.10383029144222</v>
      </c>
      <c r="L615" s="3">
        <v>13.592957535564</v>
      </c>
      <c r="M615" s="6" t="s">
        <v>100</v>
      </c>
      <c r="N615" s="6" t="s">
        <v>205</v>
      </c>
    </row>
    <row r="616" spans="1:14" x14ac:dyDescent="0.2">
      <c r="A616" s="5" t="str">
        <f t="shared" si="11"/>
        <v>Haematology - Acute Myeloid Leukaemia22007-20113</v>
      </c>
      <c r="B616" s="3" t="s">
        <v>116</v>
      </c>
      <c r="C616" s="3">
        <v>2</v>
      </c>
      <c r="D616" s="3" t="s">
        <v>151</v>
      </c>
      <c r="E616" s="3">
        <v>3</v>
      </c>
      <c r="F616" s="3">
        <v>959</v>
      </c>
      <c r="G616" s="3">
        <v>3.6408964471722398</v>
      </c>
      <c r="H616" s="3">
        <v>2.1677322304209401</v>
      </c>
      <c r="I616" s="3">
        <v>2.0305327702350602</v>
      </c>
      <c r="J616" s="3">
        <v>2.30493169060682</v>
      </c>
      <c r="K616" s="3">
        <v>1.11807401362167</v>
      </c>
      <c r="L616" s="3">
        <v>12.437567083334001</v>
      </c>
      <c r="M616" s="6" t="s">
        <v>100</v>
      </c>
      <c r="N616" s="6" t="s">
        <v>205</v>
      </c>
    </row>
    <row r="617" spans="1:14" x14ac:dyDescent="0.2">
      <c r="A617" s="5" t="str">
        <f t="shared" si="11"/>
        <v>Haematology - Acute Myeloid Leukaemia22007-20114</v>
      </c>
      <c r="B617" s="3" t="s">
        <v>116</v>
      </c>
      <c r="C617" s="3">
        <v>2</v>
      </c>
      <c r="D617" s="3" t="s">
        <v>151</v>
      </c>
      <c r="E617" s="3">
        <v>4</v>
      </c>
      <c r="F617" s="3">
        <v>861</v>
      </c>
      <c r="G617" s="3">
        <v>3.26438034421431</v>
      </c>
      <c r="H617" s="3">
        <v>2.1247550963971999</v>
      </c>
      <c r="I617" s="3">
        <v>1.9828286348553401</v>
      </c>
      <c r="J617" s="3">
        <v>2.26668155793906</v>
      </c>
      <c r="K617" s="3">
        <v>1.09590724594735</v>
      </c>
      <c r="L617" s="3">
        <v>8.2517776111120007</v>
      </c>
      <c r="M617" s="6" t="s">
        <v>100</v>
      </c>
      <c r="N617" s="6" t="s">
        <v>205</v>
      </c>
    </row>
    <row r="618" spans="1:14" x14ac:dyDescent="0.2">
      <c r="A618" s="5" t="str">
        <f t="shared" si="11"/>
        <v>Haematology - Acute Myeloid Leukaemia22007-20115</v>
      </c>
      <c r="B618" s="3" t="s">
        <v>116</v>
      </c>
      <c r="C618" s="3">
        <v>2</v>
      </c>
      <c r="D618" s="3" t="s">
        <v>151</v>
      </c>
      <c r="E618" s="3">
        <v>5</v>
      </c>
      <c r="F618" s="3">
        <v>713</v>
      </c>
      <c r="G618" s="3">
        <v>2.70415702891954</v>
      </c>
      <c r="H618" s="3">
        <v>2.15748140488183</v>
      </c>
      <c r="I618" s="3">
        <v>1.99911671024726</v>
      </c>
      <c r="J618" s="3">
        <v>2.3158460995164001</v>
      </c>
      <c r="K618" s="3">
        <v>1.1127868376999399</v>
      </c>
      <c r="L618" s="3">
        <v>8.1287459551560008</v>
      </c>
      <c r="M618" s="6" t="s">
        <v>100</v>
      </c>
      <c r="N618" s="6" t="s">
        <v>205</v>
      </c>
    </row>
    <row r="619" spans="1:14" x14ac:dyDescent="0.2">
      <c r="A619" s="5" t="str">
        <f t="shared" si="11"/>
        <v>Haematology - Acute Myeloid Leukaemia22007-20116</v>
      </c>
      <c r="B619" s="3" t="s">
        <v>116</v>
      </c>
      <c r="C619" s="3">
        <v>2</v>
      </c>
      <c r="D619" s="3" t="s">
        <v>151</v>
      </c>
      <c r="E619" s="3">
        <v>6</v>
      </c>
      <c r="F619" s="3">
        <v>4346</v>
      </c>
      <c r="G619" s="3">
        <v>3.3080506214865002</v>
      </c>
      <c r="H619" s="3">
        <v>2.1027691825136001</v>
      </c>
      <c r="I619" s="3">
        <v>2.0402515081727102</v>
      </c>
      <c r="J619" s="3">
        <v>2.1652868568544901</v>
      </c>
      <c r="K619" s="3">
        <v>0</v>
      </c>
      <c r="L619" s="3">
        <v>42.411048185166003</v>
      </c>
      <c r="M619" s="6" t="s">
        <v>100</v>
      </c>
      <c r="N619" s="6" t="s">
        <v>205</v>
      </c>
    </row>
    <row r="620" spans="1:14" x14ac:dyDescent="0.2">
      <c r="A620" s="5" t="str">
        <f t="shared" si="11"/>
        <v>Haematology - Acute Myeloid Leukaemia32002-20061</v>
      </c>
      <c r="B620" s="3" t="s">
        <v>115</v>
      </c>
      <c r="C620" s="3">
        <v>3</v>
      </c>
      <c r="D620" s="3" t="s">
        <v>151</v>
      </c>
      <c r="E620" s="3">
        <v>1</v>
      </c>
      <c r="F620" s="3">
        <v>1826</v>
      </c>
      <c r="G620" s="3">
        <v>3.64327828325216</v>
      </c>
      <c r="H620" s="3">
        <v>2.69250296036151</v>
      </c>
      <c r="I620" s="3">
        <v>2.5690044059068202</v>
      </c>
      <c r="J620" s="3">
        <v>2.8160015148161999</v>
      </c>
      <c r="K620" s="3">
        <v>1</v>
      </c>
      <c r="L620" s="3">
        <v>0</v>
      </c>
      <c r="M620" s="6" t="s">
        <v>100</v>
      </c>
      <c r="N620" s="6" t="s">
        <v>205</v>
      </c>
    </row>
    <row r="621" spans="1:14" x14ac:dyDescent="0.2">
      <c r="A621" s="5" t="str">
        <f t="shared" si="11"/>
        <v>Haematology - Acute Myeloid Leukaemia32002-20062</v>
      </c>
      <c r="B621" s="3" t="s">
        <v>115</v>
      </c>
      <c r="C621" s="3">
        <v>3</v>
      </c>
      <c r="D621" s="3" t="s">
        <v>151</v>
      </c>
      <c r="E621" s="3">
        <v>2</v>
      </c>
      <c r="F621" s="3">
        <v>1893</v>
      </c>
      <c r="G621" s="3">
        <v>3.7781901786455299</v>
      </c>
      <c r="H621" s="3">
        <v>2.5281311442311498</v>
      </c>
      <c r="I621" s="3">
        <v>2.4142425156923699</v>
      </c>
      <c r="J621" s="3">
        <v>2.6420197727699302</v>
      </c>
      <c r="K621" s="3">
        <v>0.93895203884630396</v>
      </c>
      <c r="L621" s="3">
        <v>-18.069555260891999</v>
      </c>
      <c r="M621" s="6" t="s">
        <v>100</v>
      </c>
      <c r="N621" s="6" t="s">
        <v>205</v>
      </c>
    </row>
    <row r="622" spans="1:14" x14ac:dyDescent="0.2">
      <c r="A622" s="5" t="str">
        <f t="shared" si="11"/>
        <v>Haematology - Acute Myeloid Leukaemia32002-20063</v>
      </c>
      <c r="B622" s="3" t="s">
        <v>115</v>
      </c>
      <c r="C622" s="3">
        <v>3</v>
      </c>
      <c r="D622" s="3" t="s">
        <v>151</v>
      </c>
      <c r="E622" s="3">
        <v>3</v>
      </c>
      <c r="F622" s="3">
        <v>1838</v>
      </c>
      <c r="G622" s="3">
        <v>3.6666057161625099</v>
      </c>
      <c r="H622" s="3">
        <v>2.52941512971563</v>
      </c>
      <c r="I622" s="3">
        <v>2.4137763687213099</v>
      </c>
      <c r="J622" s="3">
        <v>2.6450538907099501</v>
      </c>
      <c r="K622" s="3">
        <v>0.939428913153736</v>
      </c>
      <c r="L622" s="3">
        <v>-26.383215196878002</v>
      </c>
      <c r="M622" s="6" t="s">
        <v>100</v>
      </c>
      <c r="N622" s="6" t="s">
        <v>205</v>
      </c>
    </row>
    <row r="623" spans="1:14" x14ac:dyDescent="0.2">
      <c r="A623" s="5" t="str">
        <f t="shared" si="11"/>
        <v>Haematology - Acute Myeloid Leukaemia32002-20064</v>
      </c>
      <c r="B623" s="3" t="s">
        <v>115</v>
      </c>
      <c r="C623" s="3">
        <v>3</v>
      </c>
      <c r="D623" s="3" t="s">
        <v>151</v>
      </c>
      <c r="E623" s="3">
        <v>4</v>
      </c>
      <c r="F623" s="3">
        <v>1786</v>
      </c>
      <c r="G623" s="3">
        <v>3.5571273659129301</v>
      </c>
      <c r="H623" s="3">
        <v>2.6574605716001498</v>
      </c>
      <c r="I623" s="3">
        <v>2.5342119208035498</v>
      </c>
      <c r="J623" s="3">
        <v>2.7807092223967498</v>
      </c>
      <c r="K623" s="3">
        <v>0.98698519954211605</v>
      </c>
      <c r="L623" s="3">
        <v>-8.2731266559919803</v>
      </c>
      <c r="M623" s="6" t="s">
        <v>100</v>
      </c>
      <c r="N623" s="6" t="s">
        <v>205</v>
      </c>
    </row>
    <row r="624" spans="1:14" x14ac:dyDescent="0.2">
      <c r="A624" s="5" t="str">
        <f t="shared" si="11"/>
        <v>Haematology - Acute Myeloid Leukaemia32002-20065</v>
      </c>
      <c r="B624" s="3" t="s">
        <v>115</v>
      </c>
      <c r="C624" s="3">
        <v>3</v>
      </c>
      <c r="D624" s="3" t="s">
        <v>151</v>
      </c>
      <c r="E624" s="3">
        <v>5</v>
      </c>
      <c r="F624" s="3">
        <v>1441</v>
      </c>
      <c r="G624" s="3">
        <v>2.8652684368789498</v>
      </c>
      <c r="H624" s="3">
        <v>2.58716282315177</v>
      </c>
      <c r="I624" s="3">
        <v>2.4535808534821602</v>
      </c>
      <c r="J624" s="3">
        <v>2.7207447928213799</v>
      </c>
      <c r="K624" s="3">
        <v>0.96087650087649401</v>
      </c>
      <c r="L624" s="3">
        <v>-20.458003425558001</v>
      </c>
      <c r="M624" s="6" t="s">
        <v>100</v>
      </c>
      <c r="N624" s="6" t="s">
        <v>205</v>
      </c>
    </row>
    <row r="625" spans="1:14" x14ac:dyDescent="0.2">
      <c r="A625" s="5" t="str">
        <f t="shared" si="11"/>
        <v>Haematology - Acute Myeloid Leukaemia32002-20066</v>
      </c>
      <c r="B625" s="3" t="s">
        <v>115</v>
      </c>
      <c r="C625" s="3">
        <v>3</v>
      </c>
      <c r="D625" s="3" t="s">
        <v>151</v>
      </c>
      <c r="E625" s="3">
        <v>6</v>
      </c>
      <c r="F625" s="3">
        <v>8784</v>
      </c>
      <c r="G625" s="3">
        <v>3.5016637806244</v>
      </c>
      <c r="H625" s="3">
        <v>2.5973117527497598</v>
      </c>
      <c r="I625" s="3">
        <v>2.5429949762206898</v>
      </c>
      <c r="J625" s="3">
        <v>2.6516285292788302</v>
      </c>
      <c r="K625" s="3">
        <v>0</v>
      </c>
      <c r="L625" s="3">
        <v>-73.183900539319978</v>
      </c>
      <c r="M625" s="6" t="s">
        <v>100</v>
      </c>
      <c r="N625" s="6" t="s">
        <v>205</v>
      </c>
    </row>
    <row r="626" spans="1:14" x14ac:dyDescent="0.2">
      <c r="A626" s="5" t="str">
        <f t="shared" si="11"/>
        <v>Haematology - Acute Myeloid Leukaemia32007-20111</v>
      </c>
      <c r="B626" s="3" t="s">
        <v>116</v>
      </c>
      <c r="C626" s="3">
        <v>3</v>
      </c>
      <c r="D626" s="3" t="s">
        <v>151</v>
      </c>
      <c r="E626" s="3">
        <v>1</v>
      </c>
      <c r="F626" s="3">
        <v>1929</v>
      </c>
      <c r="G626" s="3">
        <v>3.7317604404800599</v>
      </c>
      <c r="H626" s="3">
        <v>2.4394250361693799</v>
      </c>
      <c r="I626" s="3">
        <v>2.3305627540709501</v>
      </c>
      <c r="J626" s="3">
        <v>2.5482873182678101</v>
      </c>
      <c r="K626" s="3">
        <v>1</v>
      </c>
      <c r="L626" s="3">
        <v>0</v>
      </c>
      <c r="M626" s="6" t="s">
        <v>100</v>
      </c>
      <c r="N626" s="6" t="s">
        <v>205</v>
      </c>
    </row>
    <row r="627" spans="1:14" x14ac:dyDescent="0.2">
      <c r="A627" s="5" t="str">
        <f t="shared" si="11"/>
        <v>Haematology - Acute Myeloid Leukaemia32007-20112</v>
      </c>
      <c r="B627" s="3" t="s">
        <v>116</v>
      </c>
      <c r="C627" s="3">
        <v>3</v>
      </c>
      <c r="D627" s="3" t="s">
        <v>151</v>
      </c>
      <c r="E627" s="3">
        <v>2</v>
      </c>
      <c r="F627" s="3">
        <v>2206</v>
      </c>
      <c r="G627" s="3">
        <v>4.2629184933269197</v>
      </c>
      <c r="H627" s="3">
        <v>2.6559916466650901</v>
      </c>
      <c r="I627" s="3">
        <v>2.54515585641566</v>
      </c>
      <c r="J627" s="3">
        <v>2.7668274369145198</v>
      </c>
      <c r="K627" s="3">
        <v>1.0887777272450201</v>
      </c>
      <c r="L627" s="3">
        <v>26.146915147866</v>
      </c>
      <c r="M627" s="6" t="s">
        <v>100</v>
      </c>
      <c r="N627" s="6" t="s">
        <v>205</v>
      </c>
    </row>
    <row r="628" spans="1:14" x14ac:dyDescent="0.2">
      <c r="A628" s="5" t="str">
        <f t="shared" si="11"/>
        <v>Haematology - Acute Myeloid Leukaemia32007-20113</v>
      </c>
      <c r="B628" s="3" t="s">
        <v>116</v>
      </c>
      <c r="C628" s="3">
        <v>3</v>
      </c>
      <c r="D628" s="3" t="s">
        <v>151</v>
      </c>
      <c r="E628" s="3">
        <v>3</v>
      </c>
      <c r="F628" s="3">
        <v>2079</v>
      </c>
      <c r="G628" s="3">
        <v>4.0130895050412896</v>
      </c>
      <c r="H628" s="3">
        <v>2.6274284647865098</v>
      </c>
      <c r="I628" s="3">
        <v>2.51448535868278</v>
      </c>
      <c r="J628" s="3">
        <v>2.7403715708902401</v>
      </c>
      <c r="K628" s="3">
        <v>1.0770687460485999</v>
      </c>
      <c r="L628" s="3">
        <v>16.909189462095998</v>
      </c>
      <c r="M628" s="6" t="s">
        <v>100</v>
      </c>
      <c r="N628" s="6" t="s">
        <v>205</v>
      </c>
    </row>
    <row r="629" spans="1:14" x14ac:dyDescent="0.2">
      <c r="A629" s="5" t="str">
        <f t="shared" si="11"/>
        <v>Haematology - Acute Myeloid Leukaemia32007-20114</v>
      </c>
      <c r="B629" s="3" t="s">
        <v>116</v>
      </c>
      <c r="C629" s="3">
        <v>3</v>
      </c>
      <c r="D629" s="3" t="s">
        <v>151</v>
      </c>
      <c r="E629" s="3">
        <v>4</v>
      </c>
      <c r="F629" s="3">
        <v>1903</v>
      </c>
      <c r="G629" s="3">
        <v>3.6704208211728502</v>
      </c>
      <c r="H629" s="3">
        <v>2.68887682887812</v>
      </c>
      <c r="I629" s="3">
        <v>2.5680655210141898</v>
      </c>
      <c r="J629" s="3">
        <v>2.8096881367420501</v>
      </c>
      <c r="K629" s="3">
        <v>1.10225843754578</v>
      </c>
      <c r="L629" s="3">
        <v>22.011551382703999</v>
      </c>
      <c r="M629" s="6" t="s">
        <v>100</v>
      </c>
      <c r="N629" s="6" t="s">
        <v>205</v>
      </c>
    </row>
    <row r="630" spans="1:14" x14ac:dyDescent="0.2">
      <c r="A630" s="5" t="str">
        <f t="shared" si="11"/>
        <v>Haematology - Acute Myeloid Leukaemia32007-20115</v>
      </c>
      <c r="B630" s="3" t="s">
        <v>116</v>
      </c>
      <c r="C630" s="3">
        <v>3</v>
      </c>
      <c r="D630" s="3" t="s">
        <v>151</v>
      </c>
      <c r="E630" s="3">
        <v>5</v>
      </c>
      <c r="F630" s="3">
        <v>1568</v>
      </c>
      <c r="G630" s="3">
        <v>3.0295850378532898</v>
      </c>
      <c r="H630" s="3">
        <v>2.6832107265273</v>
      </c>
      <c r="I630" s="3">
        <v>2.5503985715217001</v>
      </c>
      <c r="J630" s="3">
        <v>2.8160228815328998</v>
      </c>
      <c r="K630" s="3">
        <v>1.09993571712322</v>
      </c>
      <c r="L630" s="3">
        <v>18.458370196543999</v>
      </c>
      <c r="M630" s="6" t="s">
        <v>100</v>
      </c>
      <c r="N630" s="6" t="s">
        <v>205</v>
      </c>
    </row>
    <row r="631" spans="1:14" x14ac:dyDescent="0.2">
      <c r="A631" s="5" t="str">
        <f t="shared" si="11"/>
        <v>Haematology - Acute Myeloid Leukaemia32007-20116</v>
      </c>
      <c r="B631" s="3" t="s">
        <v>116</v>
      </c>
      <c r="C631" s="3">
        <v>3</v>
      </c>
      <c r="D631" s="3" t="s">
        <v>151</v>
      </c>
      <c r="E631" s="3">
        <v>6</v>
      </c>
      <c r="F631" s="3">
        <v>9685</v>
      </c>
      <c r="G631" s="3">
        <v>3.74156855779411</v>
      </c>
      <c r="H631" s="3">
        <v>2.6167884161491699</v>
      </c>
      <c r="I631" s="3">
        <v>2.5646719610978002</v>
      </c>
      <c r="J631" s="3">
        <v>2.6689048712005401</v>
      </c>
      <c r="K631" s="3">
        <v>0</v>
      </c>
      <c r="L631" s="3">
        <v>83.52602618921</v>
      </c>
      <c r="M631" s="6" t="s">
        <v>100</v>
      </c>
      <c r="N631" s="6" t="s">
        <v>205</v>
      </c>
    </row>
    <row r="632" spans="1:14" x14ac:dyDescent="0.2">
      <c r="A632" s="5" t="str">
        <f t="shared" si="11"/>
        <v>Haematology - Chronic Lymphocytic Leukaemia12002-20061</v>
      </c>
      <c r="B632" s="3" t="s">
        <v>115</v>
      </c>
      <c r="C632" s="3">
        <v>1</v>
      </c>
      <c r="D632" s="3" t="s">
        <v>152</v>
      </c>
      <c r="E632" s="3">
        <v>1</v>
      </c>
      <c r="F632" s="3">
        <v>485</v>
      </c>
      <c r="G632" s="3">
        <v>1.9528913482524299</v>
      </c>
      <c r="H632" s="3">
        <v>1.5263887355677499</v>
      </c>
      <c r="I632" s="3">
        <v>1.3905416409837199</v>
      </c>
      <c r="J632" s="3">
        <v>1.6622358301517799</v>
      </c>
      <c r="K632" s="3">
        <v>1</v>
      </c>
      <c r="L632" s="3">
        <v>0</v>
      </c>
      <c r="M632" s="6" t="s">
        <v>100</v>
      </c>
      <c r="N632" s="6" t="s">
        <v>205</v>
      </c>
    </row>
    <row r="633" spans="1:14" x14ac:dyDescent="0.2">
      <c r="A633" s="5" t="str">
        <f t="shared" si="11"/>
        <v>Haematology - Chronic Lymphocytic Leukaemia12002-20062</v>
      </c>
      <c r="B633" s="3" t="s">
        <v>115</v>
      </c>
      <c r="C633" s="3">
        <v>1</v>
      </c>
      <c r="D633" s="3" t="s">
        <v>152</v>
      </c>
      <c r="E633" s="3">
        <v>2</v>
      </c>
      <c r="F633" s="3">
        <v>595</v>
      </c>
      <c r="G633" s="3">
        <v>2.4199253808891399</v>
      </c>
      <c r="H633" s="3">
        <v>1.70528016177386</v>
      </c>
      <c r="I633" s="3">
        <v>1.56825720706057</v>
      </c>
      <c r="J633" s="3">
        <v>1.8423031164871499</v>
      </c>
      <c r="K633" s="3">
        <v>1.1171991263022301</v>
      </c>
      <c r="L633" s="3">
        <v>13.537529755064</v>
      </c>
      <c r="M633" s="6" t="s">
        <v>100</v>
      </c>
      <c r="N633" s="6" t="s">
        <v>205</v>
      </c>
    </row>
    <row r="634" spans="1:14" x14ac:dyDescent="0.2">
      <c r="A634" s="5" t="str">
        <f t="shared" si="11"/>
        <v>Haematology - Chronic Lymphocytic Leukaemia12002-20063</v>
      </c>
      <c r="B634" s="3" t="s">
        <v>115</v>
      </c>
      <c r="C634" s="3">
        <v>1</v>
      </c>
      <c r="D634" s="3" t="s">
        <v>152</v>
      </c>
      <c r="E634" s="3">
        <v>3</v>
      </c>
      <c r="F634" s="3">
        <v>587</v>
      </c>
      <c r="G634" s="3">
        <v>2.39634168844194</v>
      </c>
      <c r="H634" s="3">
        <v>1.71825979228447</v>
      </c>
      <c r="I634" s="3">
        <v>1.57925625619484</v>
      </c>
      <c r="J634" s="3">
        <v>1.8572633283741</v>
      </c>
      <c r="K634" s="3">
        <v>1.1257026157529599</v>
      </c>
      <c r="L634" s="3">
        <v>15.36083100468</v>
      </c>
      <c r="M634" s="6" t="s">
        <v>100</v>
      </c>
      <c r="N634" s="6" t="s">
        <v>205</v>
      </c>
    </row>
    <row r="635" spans="1:14" x14ac:dyDescent="0.2">
      <c r="A635" s="5" t="str">
        <f t="shared" ref="A635:A698" si="12">D635&amp;C635&amp;B635&amp;E635</f>
        <v>Haematology - Chronic Lymphocytic Leukaemia12002-20064</v>
      </c>
      <c r="B635" s="3" t="s">
        <v>115</v>
      </c>
      <c r="C635" s="3">
        <v>1</v>
      </c>
      <c r="D635" s="3" t="s">
        <v>152</v>
      </c>
      <c r="E635" s="3">
        <v>4</v>
      </c>
      <c r="F635" s="3">
        <v>511</v>
      </c>
      <c r="G635" s="3">
        <v>2.08705775460604</v>
      </c>
      <c r="H635" s="3">
        <v>1.7109924072257301</v>
      </c>
      <c r="I635" s="3">
        <v>1.5626403054381399</v>
      </c>
      <c r="J635" s="3">
        <v>1.85934450901332</v>
      </c>
      <c r="K635" s="3">
        <v>1.12094145308883</v>
      </c>
      <c r="L635" s="3">
        <v>10.733305068113999</v>
      </c>
      <c r="M635" s="6" t="s">
        <v>100</v>
      </c>
      <c r="N635" s="6" t="s">
        <v>205</v>
      </c>
    </row>
    <row r="636" spans="1:14" x14ac:dyDescent="0.2">
      <c r="A636" s="5" t="str">
        <f t="shared" si="12"/>
        <v>Haematology - Chronic Lymphocytic Leukaemia12002-20065</v>
      </c>
      <c r="B636" s="3" t="s">
        <v>115</v>
      </c>
      <c r="C636" s="3">
        <v>1</v>
      </c>
      <c r="D636" s="3" t="s">
        <v>152</v>
      </c>
      <c r="E636" s="3">
        <v>5</v>
      </c>
      <c r="F636" s="3">
        <v>438</v>
      </c>
      <c r="G636" s="3">
        <v>1.7847992559261501</v>
      </c>
      <c r="H636" s="3">
        <v>1.7398537331753201</v>
      </c>
      <c r="I636" s="3">
        <v>1.57691221612298</v>
      </c>
      <c r="J636" s="3">
        <v>1.9027952502276599</v>
      </c>
      <c r="K636" s="3">
        <v>1.1398496940087599</v>
      </c>
      <c r="L636" s="3">
        <v>12.762347247592</v>
      </c>
      <c r="M636" s="6" t="s">
        <v>100</v>
      </c>
      <c r="N636" s="6" t="s">
        <v>205</v>
      </c>
    </row>
    <row r="637" spans="1:14" x14ac:dyDescent="0.2">
      <c r="A637" s="5" t="str">
        <f t="shared" si="12"/>
        <v>Haematology - Chronic Lymphocytic Leukaemia12002-20066</v>
      </c>
      <c r="B637" s="3" t="s">
        <v>115</v>
      </c>
      <c r="C637" s="3">
        <v>1</v>
      </c>
      <c r="D637" s="3" t="s">
        <v>152</v>
      </c>
      <c r="E637" s="3">
        <v>6</v>
      </c>
      <c r="F637" s="3">
        <v>2616</v>
      </c>
      <c r="G637" s="3">
        <v>2.1278156405869502</v>
      </c>
      <c r="H637" s="3">
        <v>1.67874162384154</v>
      </c>
      <c r="I637" s="3">
        <v>1.6144105115768399</v>
      </c>
      <c r="J637" s="3">
        <v>1.7430727361062399</v>
      </c>
      <c r="K637" s="3">
        <v>0</v>
      </c>
      <c r="L637" s="3">
        <v>52.394013075450005</v>
      </c>
      <c r="M637" s="6" t="s">
        <v>100</v>
      </c>
      <c r="N637" s="6" t="s">
        <v>205</v>
      </c>
    </row>
    <row r="638" spans="1:14" x14ac:dyDescent="0.2">
      <c r="A638" s="5" t="str">
        <f t="shared" si="12"/>
        <v>Haematology - Chronic Lymphocytic Leukaemia12007-20111</v>
      </c>
      <c r="B638" s="3" t="s">
        <v>116</v>
      </c>
      <c r="C638" s="3">
        <v>1</v>
      </c>
      <c r="D638" s="3" t="s">
        <v>152</v>
      </c>
      <c r="E638" s="3">
        <v>1</v>
      </c>
      <c r="F638" s="3">
        <v>576</v>
      </c>
      <c r="G638" s="3">
        <v>2.24420757751234</v>
      </c>
      <c r="H638" s="3">
        <v>1.5189052379638499</v>
      </c>
      <c r="I638" s="3">
        <v>1.3948613101967999</v>
      </c>
      <c r="J638" s="3">
        <v>1.6429491657309001</v>
      </c>
      <c r="K638" s="3">
        <v>1</v>
      </c>
      <c r="L638" s="3">
        <v>0</v>
      </c>
      <c r="M638" s="6" t="s">
        <v>100</v>
      </c>
      <c r="N638" s="6" t="s">
        <v>205</v>
      </c>
    </row>
    <row r="639" spans="1:14" x14ac:dyDescent="0.2">
      <c r="A639" s="5" t="str">
        <f t="shared" si="12"/>
        <v>Haematology - Chronic Lymphocytic Leukaemia12007-20112</v>
      </c>
      <c r="B639" s="3" t="s">
        <v>116</v>
      </c>
      <c r="C639" s="3">
        <v>1</v>
      </c>
      <c r="D639" s="3" t="s">
        <v>152</v>
      </c>
      <c r="E639" s="3">
        <v>2</v>
      </c>
      <c r="F639" s="3">
        <v>641</v>
      </c>
      <c r="G639" s="3">
        <v>2.5157433136468201</v>
      </c>
      <c r="H639" s="3">
        <v>1.5786814642338101</v>
      </c>
      <c r="I639" s="3">
        <v>1.4564672931789699</v>
      </c>
      <c r="J639" s="3">
        <v>1.70089563528865</v>
      </c>
      <c r="K639" s="3">
        <v>1.0393548094877201</v>
      </c>
      <c r="L639" s="3">
        <v>6.6307970720320002</v>
      </c>
      <c r="M639" s="6" t="s">
        <v>100</v>
      </c>
      <c r="N639" s="6" t="s">
        <v>205</v>
      </c>
    </row>
    <row r="640" spans="1:14" x14ac:dyDescent="0.2">
      <c r="A640" s="5" t="str">
        <f t="shared" si="12"/>
        <v>Haematology - Chronic Lymphocytic Leukaemia12007-20113</v>
      </c>
      <c r="B640" s="3" t="s">
        <v>116</v>
      </c>
      <c r="C640" s="3">
        <v>1</v>
      </c>
      <c r="D640" s="3" t="s">
        <v>152</v>
      </c>
      <c r="E640" s="3">
        <v>3</v>
      </c>
      <c r="F640" s="3">
        <v>608</v>
      </c>
      <c r="G640" s="3">
        <v>2.3875152429889699</v>
      </c>
      <c r="H640" s="3">
        <v>1.6296166725741601</v>
      </c>
      <c r="I640" s="3">
        <v>1.5000808936377099</v>
      </c>
      <c r="J640" s="3">
        <v>1.7591524515106101</v>
      </c>
      <c r="K640" s="3">
        <v>1.07288896755582</v>
      </c>
      <c r="L640" s="3">
        <v>7.5874268862939998</v>
      </c>
      <c r="M640" s="6" t="s">
        <v>100</v>
      </c>
      <c r="N640" s="6" t="s">
        <v>205</v>
      </c>
    </row>
    <row r="641" spans="1:14" x14ac:dyDescent="0.2">
      <c r="A641" s="5" t="str">
        <f t="shared" si="12"/>
        <v>Haematology - Chronic Lymphocytic Leukaemia12007-20114</v>
      </c>
      <c r="B641" s="3" t="s">
        <v>116</v>
      </c>
      <c r="C641" s="3">
        <v>1</v>
      </c>
      <c r="D641" s="3" t="s">
        <v>152</v>
      </c>
      <c r="E641" s="3">
        <v>4</v>
      </c>
      <c r="F641" s="3">
        <v>573</v>
      </c>
      <c r="G641" s="3">
        <v>2.2495895676834601</v>
      </c>
      <c r="H641" s="3">
        <v>1.72866413725476</v>
      </c>
      <c r="I641" s="3">
        <v>1.58712081577427</v>
      </c>
      <c r="J641" s="3">
        <v>1.87020745873525</v>
      </c>
      <c r="K641" s="3">
        <v>1.1380987398345499</v>
      </c>
      <c r="L641" s="3">
        <v>15.052549483662</v>
      </c>
      <c r="M641" s="6" t="s">
        <v>100</v>
      </c>
      <c r="N641" s="6" t="s">
        <v>205</v>
      </c>
    </row>
    <row r="642" spans="1:14" x14ac:dyDescent="0.2">
      <c r="A642" s="5" t="str">
        <f t="shared" si="12"/>
        <v>Haematology - Chronic Lymphocytic Leukaemia12007-20115</v>
      </c>
      <c r="B642" s="3" t="s">
        <v>116</v>
      </c>
      <c r="C642" s="3">
        <v>1</v>
      </c>
      <c r="D642" s="3" t="s">
        <v>152</v>
      </c>
      <c r="E642" s="3">
        <v>5</v>
      </c>
      <c r="F642" s="3">
        <v>410</v>
      </c>
      <c r="G642" s="3">
        <v>1.6148438971760399</v>
      </c>
      <c r="H642" s="3">
        <v>1.5811932323131499</v>
      </c>
      <c r="I642" s="3">
        <v>1.42813767966253</v>
      </c>
      <c r="J642" s="3">
        <v>1.73424878496377</v>
      </c>
      <c r="K642" s="3">
        <v>1.0410084795235801</v>
      </c>
      <c r="L642" s="3">
        <v>1.77343367796</v>
      </c>
      <c r="M642" s="6" t="s">
        <v>100</v>
      </c>
      <c r="N642" s="6" t="s">
        <v>205</v>
      </c>
    </row>
    <row r="643" spans="1:14" x14ac:dyDescent="0.2">
      <c r="A643" s="5" t="str">
        <f t="shared" si="12"/>
        <v>Haematology - Chronic Lymphocytic Leukaemia12007-20116</v>
      </c>
      <c r="B643" s="3" t="s">
        <v>116</v>
      </c>
      <c r="C643" s="3">
        <v>1</v>
      </c>
      <c r="D643" s="3" t="s">
        <v>152</v>
      </c>
      <c r="E643" s="3">
        <v>6</v>
      </c>
      <c r="F643" s="3">
        <v>2808</v>
      </c>
      <c r="G643" s="3">
        <v>2.2028333834566798</v>
      </c>
      <c r="H643" s="3">
        <v>1.6043362887274</v>
      </c>
      <c r="I643" s="3">
        <v>1.54499555299155</v>
      </c>
      <c r="J643" s="3">
        <v>1.6636770244632499</v>
      </c>
      <c r="K643" s="3">
        <v>0</v>
      </c>
      <c r="L643" s="3">
        <v>31.044207119947998</v>
      </c>
      <c r="M643" s="6" t="s">
        <v>100</v>
      </c>
      <c r="N643" s="6" t="s">
        <v>205</v>
      </c>
    </row>
    <row r="644" spans="1:14" x14ac:dyDescent="0.2">
      <c r="A644" s="5" t="str">
        <f t="shared" si="12"/>
        <v>Haematology - Chronic Lymphocytic Leukaemia22002-20061</v>
      </c>
      <c r="B644" s="3" t="s">
        <v>115</v>
      </c>
      <c r="C644" s="3">
        <v>2</v>
      </c>
      <c r="D644" s="3" t="s">
        <v>152</v>
      </c>
      <c r="E644" s="3">
        <v>1</v>
      </c>
      <c r="F644" s="3">
        <v>351</v>
      </c>
      <c r="G644" s="3">
        <v>1.3881899051700199</v>
      </c>
      <c r="H644" s="3">
        <v>0.75638887675905597</v>
      </c>
      <c r="I644" s="3">
        <v>0.67725769588822404</v>
      </c>
      <c r="J644" s="3">
        <v>0.83552005762988801</v>
      </c>
      <c r="K644" s="3">
        <v>1</v>
      </c>
      <c r="L644" s="3">
        <v>0</v>
      </c>
      <c r="M644" s="6" t="s">
        <v>100</v>
      </c>
      <c r="N644" s="6" t="s">
        <v>205</v>
      </c>
    </row>
    <row r="645" spans="1:14" x14ac:dyDescent="0.2">
      <c r="A645" s="5" t="str">
        <f t="shared" si="12"/>
        <v>Haematology - Chronic Lymphocytic Leukaemia22002-20062</v>
      </c>
      <c r="B645" s="3" t="s">
        <v>115</v>
      </c>
      <c r="C645" s="3">
        <v>2</v>
      </c>
      <c r="D645" s="3" t="s">
        <v>152</v>
      </c>
      <c r="E645" s="3">
        <v>2</v>
      </c>
      <c r="F645" s="3">
        <v>396</v>
      </c>
      <c r="G645" s="3">
        <v>1.5519784021042</v>
      </c>
      <c r="H645" s="3">
        <v>0.71342785641401896</v>
      </c>
      <c r="I645" s="3">
        <v>0.64315970294678904</v>
      </c>
      <c r="J645" s="3">
        <v>0.78369600988124899</v>
      </c>
      <c r="K645" s="3">
        <v>0.94320246943726205</v>
      </c>
      <c r="L645" s="3">
        <v>-4.5587953640199999</v>
      </c>
      <c r="M645" s="6" t="s">
        <v>100</v>
      </c>
      <c r="N645" s="6" t="s">
        <v>205</v>
      </c>
    </row>
    <row r="646" spans="1:14" x14ac:dyDescent="0.2">
      <c r="A646" s="5" t="str">
        <f t="shared" si="12"/>
        <v>Haematology - Chronic Lymphocytic Leukaemia22002-20063</v>
      </c>
      <c r="B646" s="3" t="s">
        <v>115</v>
      </c>
      <c r="C646" s="3">
        <v>2</v>
      </c>
      <c r="D646" s="3" t="s">
        <v>152</v>
      </c>
      <c r="E646" s="3">
        <v>3</v>
      </c>
      <c r="F646" s="3">
        <v>421</v>
      </c>
      <c r="G646" s="3">
        <v>1.6424503424060299</v>
      </c>
      <c r="H646" s="3">
        <v>0.71765938332453805</v>
      </c>
      <c r="I646" s="3">
        <v>0.64910529005471596</v>
      </c>
      <c r="J646" s="3">
        <v>0.78621347659436003</v>
      </c>
      <c r="K646" s="3">
        <v>0.94879684957760801</v>
      </c>
      <c r="L646" s="3">
        <v>-3.3638043880559998</v>
      </c>
      <c r="M646" s="6" t="s">
        <v>100</v>
      </c>
      <c r="N646" s="6" t="s">
        <v>205</v>
      </c>
    </row>
    <row r="647" spans="1:14" x14ac:dyDescent="0.2">
      <c r="A647" s="5" t="str">
        <f t="shared" si="12"/>
        <v>Haematology - Chronic Lymphocytic Leukaemia22002-20064</v>
      </c>
      <c r="B647" s="3" t="s">
        <v>115</v>
      </c>
      <c r="C647" s="3">
        <v>2</v>
      </c>
      <c r="D647" s="3" t="s">
        <v>152</v>
      </c>
      <c r="E647" s="3">
        <v>4</v>
      </c>
      <c r="F647" s="3">
        <v>396</v>
      </c>
      <c r="G647" s="3">
        <v>1.5393690724815401</v>
      </c>
      <c r="H647" s="3">
        <v>0.76429215356168401</v>
      </c>
      <c r="I647" s="3">
        <v>0.68901418697061501</v>
      </c>
      <c r="J647" s="3">
        <v>0.83957012015275301</v>
      </c>
      <c r="K647" s="3">
        <v>1.0104486951692</v>
      </c>
      <c r="L647" s="3">
        <v>-2.687173353156</v>
      </c>
      <c r="M647" s="6" t="s">
        <v>100</v>
      </c>
      <c r="N647" s="6" t="s">
        <v>205</v>
      </c>
    </row>
    <row r="648" spans="1:14" x14ac:dyDescent="0.2">
      <c r="A648" s="5" t="str">
        <f t="shared" si="12"/>
        <v>Haematology - Chronic Lymphocytic Leukaemia22002-20065</v>
      </c>
      <c r="B648" s="3" t="s">
        <v>115</v>
      </c>
      <c r="C648" s="3">
        <v>2</v>
      </c>
      <c r="D648" s="3" t="s">
        <v>152</v>
      </c>
      <c r="E648" s="3">
        <v>5</v>
      </c>
      <c r="F648" s="3">
        <v>294</v>
      </c>
      <c r="G648" s="3">
        <v>1.1416856335988299</v>
      </c>
      <c r="H648" s="3">
        <v>0.72297388788745998</v>
      </c>
      <c r="I648" s="3">
        <v>0.640331088829041</v>
      </c>
      <c r="J648" s="3">
        <v>0.80561668694587896</v>
      </c>
      <c r="K648" s="3">
        <v>0.95582300335407899</v>
      </c>
      <c r="L648" s="3">
        <v>-5.3914285051319997</v>
      </c>
      <c r="M648" s="6" t="s">
        <v>100</v>
      </c>
      <c r="N648" s="6" t="s">
        <v>205</v>
      </c>
    </row>
    <row r="649" spans="1:14" x14ac:dyDescent="0.2">
      <c r="A649" s="5" t="str">
        <f t="shared" si="12"/>
        <v>Haematology - Chronic Lymphocytic Leukaemia22002-20066</v>
      </c>
      <c r="B649" s="3" t="s">
        <v>115</v>
      </c>
      <c r="C649" s="3">
        <v>2</v>
      </c>
      <c r="D649" s="3" t="s">
        <v>152</v>
      </c>
      <c r="E649" s="3">
        <v>6</v>
      </c>
      <c r="F649" s="3">
        <v>1858</v>
      </c>
      <c r="G649" s="3">
        <v>1.4525929331119301</v>
      </c>
      <c r="H649" s="3">
        <v>0.73186682582676998</v>
      </c>
      <c r="I649" s="3">
        <v>0.69858820814670597</v>
      </c>
      <c r="J649" s="3">
        <v>0.765145443506834</v>
      </c>
      <c r="K649" s="3">
        <v>0</v>
      </c>
      <c r="L649" s="3">
        <v>-16.001201610363999</v>
      </c>
      <c r="M649" s="6" t="s">
        <v>100</v>
      </c>
      <c r="N649" s="6" t="s">
        <v>205</v>
      </c>
    </row>
    <row r="650" spans="1:14" x14ac:dyDescent="0.2">
      <c r="A650" s="5" t="str">
        <f t="shared" si="12"/>
        <v>Haematology - Chronic Lymphocytic Leukaemia22007-20111</v>
      </c>
      <c r="B650" s="3" t="s">
        <v>116</v>
      </c>
      <c r="C650" s="3">
        <v>2</v>
      </c>
      <c r="D650" s="3" t="s">
        <v>152</v>
      </c>
      <c r="E650" s="3">
        <v>1</v>
      </c>
      <c r="F650" s="3">
        <v>372</v>
      </c>
      <c r="G650" s="3">
        <v>1.42937580925917</v>
      </c>
      <c r="H650" s="3">
        <v>0.69478779755141196</v>
      </c>
      <c r="I650" s="3">
        <v>0.62418258190481402</v>
      </c>
      <c r="J650" s="3">
        <v>0.76539301319801001</v>
      </c>
      <c r="K650" s="3">
        <v>1</v>
      </c>
      <c r="L650" s="3">
        <v>0</v>
      </c>
      <c r="M650" s="6" t="s">
        <v>100</v>
      </c>
      <c r="N650" s="6" t="s">
        <v>205</v>
      </c>
    </row>
    <row r="651" spans="1:14" x14ac:dyDescent="0.2">
      <c r="A651" s="5" t="str">
        <f t="shared" si="12"/>
        <v>Haematology - Chronic Lymphocytic Leukaemia22007-20112</v>
      </c>
      <c r="B651" s="3" t="s">
        <v>116</v>
      </c>
      <c r="C651" s="3">
        <v>2</v>
      </c>
      <c r="D651" s="3" t="s">
        <v>152</v>
      </c>
      <c r="E651" s="3">
        <v>2</v>
      </c>
      <c r="F651" s="3">
        <v>433</v>
      </c>
      <c r="G651" s="3">
        <v>1.6483283476159301</v>
      </c>
      <c r="H651" s="3">
        <v>0.71115915249711303</v>
      </c>
      <c r="I651" s="3">
        <v>0.64417394193339395</v>
      </c>
      <c r="J651" s="3">
        <v>0.77814436306083201</v>
      </c>
      <c r="K651" s="3">
        <v>1.02356310085381</v>
      </c>
      <c r="L651" s="3">
        <v>0.41003999109800099</v>
      </c>
      <c r="M651" s="6" t="s">
        <v>100</v>
      </c>
      <c r="N651" s="6" t="s">
        <v>205</v>
      </c>
    </row>
    <row r="652" spans="1:14" x14ac:dyDescent="0.2">
      <c r="A652" s="5" t="str">
        <f t="shared" si="12"/>
        <v>Haematology - Chronic Lymphocytic Leukaemia22007-20113</v>
      </c>
      <c r="B652" s="3" t="s">
        <v>116</v>
      </c>
      <c r="C652" s="3">
        <v>2</v>
      </c>
      <c r="D652" s="3" t="s">
        <v>152</v>
      </c>
      <c r="E652" s="3">
        <v>3</v>
      </c>
      <c r="F652" s="3">
        <v>411</v>
      </c>
      <c r="G652" s="3">
        <v>1.5603841916452501</v>
      </c>
      <c r="H652" s="3">
        <v>0.69256691065422804</v>
      </c>
      <c r="I652" s="3">
        <v>0.62560977011392105</v>
      </c>
      <c r="J652" s="3">
        <v>0.75952405119453503</v>
      </c>
      <c r="K652" s="3">
        <v>0.99680350330703704</v>
      </c>
      <c r="L652" s="3">
        <v>-3.8646024114620001</v>
      </c>
      <c r="M652" s="6" t="s">
        <v>100</v>
      </c>
      <c r="N652" s="6" t="s">
        <v>205</v>
      </c>
    </row>
    <row r="653" spans="1:14" x14ac:dyDescent="0.2">
      <c r="A653" s="5" t="str">
        <f t="shared" si="12"/>
        <v>Haematology - Chronic Lymphocytic Leukaemia22007-20114</v>
      </c>
      <c r="B653" s="3" t="s">
        <v>116</v>
      </c>
      <c r="C653" s="3">
        <v>2</v>
      </c>
      <c r="D653" s="3" t="s">
        <v>152</v>
      </c>
      <c r="E653" s="3">
        <v>4</v>
      </c>
      <c r="F653" s="3">
        <v>382</v>
      </c>
      <c r="G653" s="3">
        <v>1.44830812019729</v>
      </c>
      <c r="H653" s="3">
        <v>0.68845997833875305</v>
      </c>
      <c r="I653" s="3">
        <v>0.61941961174445004</v>
      </c>
      <c r="J653" s="3">
        <v>0.75750034493305596</v>
      </c>
      <c r="K653" s="3">
        <v>0.99089244336909799</v>
      </c>
      <c r="L653" s="3">
        <v>-1.8503100658660001</v>
      </c>
      <c r="M653" s="6" t="s">
        <v>100</v>
      </c>
      <c r="N653" s="6" t="s">
        <v>205</v>
      </c>
    </row>
    <row r="654" spans="1:14" x14ac:dyDescent="0.2">
      <c r="A654" s="5" t="str">
        <f t="shared" si="12"/>
        <v>Haematology - Chronic Lymphocytic Leukaemia22007-20115</v>
      </c>
      <c r="B654" s="3" t="s">
        <v>116</v>
      </c>
      <c r="C654" s="3">
        <v>2</v>
      </c>
      <c r="D654" s="3" t="s">
        <v>152</v>
      </c>
      <c r="E654" s="3">
        <v>5</v>
      </c>
      <c r="F654" s="3">
        <v>269</v>
      </c>
      <c r="G654" s="3">
        <v>1.02022193657694</v>
      </c>
      <c r="H654" s="3">
        <v>0.64586545603598799</v>
      </c>
      <c r="I654" s="3">
        <v>0.56868239678916599</v>
      </c>
      <c r="J654" s="3">
        <v>0.72304851528281</v>
      </c>
      <c r="K654" s="3">
        <v>0.92958664258664703</v>
      </c>
      <c r="L654" s="3">
        <v>-7.9896623241139997</v>
      </c>
      <c r="M654" s="6" t="s">
        <v>100</v>
      </c>
      <c r="N654" s="6" t="s">
        <v>205</v>
      </c>
    </row>
    <row r="655" spans="1:14" x14ac:dyDescent="0.2">
      <c r="A655" s="5" t="str">
        <f t="shared" si="12"/>
        <v>Haematology - Chronic Lymphocytic Leukaemia22007-20116</v>
      </c>
      <c r="B655" s="3" t="s">
        <v>116</v>
      </c>
      <c r="C655" s="3">
        <v>2</v>
      </c>
      <c r="D655" s="3" t="s">
        <v>152</v>
      </c>
      <c r="E655" s="3">
        <v>6</v>
      </c>
      <c r="F655" s="3">
        <v>1867</v>
      </c>
      <c r="G655" s="3">
        <v>1.4211068822630699</v>
      </c>
      <c r="H655" s="3">
        <v>0.68860232291231005</v>
      </c>
      <c r="I655" s="3">
        <v>0.65736654000319295</v>
      </c>
      <c r="J655" s="3">
        <v>0.71983810582142704</v>
      </c>
      <c r="K655" s="3">
        <v>0</v>
      </c>
      <c r="L655" s="3">
        <v>-13.294534810344</v>
      </c>
      <c r="M655" s="6" t="s">
        <v>100</v>
      </c>
      <c r="N655" s="6" t="s">
        <v>205</v>
      </c>
    </row>
    <row r="656" spans="1:14" x14ac:dyDescent="0.2">
      <c r="A656" s="5" t="str">
        <f t="shared" si="12"/>
        <v>Haematology - Chronic Lymphocytic Leukaemia32002-20061</v>
      </c>
      <c r="B656" s="3" t="s">
        <v>115</v>
      </c>
      <c r="C656" s="3">
        <v>3</v>
      </c>
      <c r="D656" s="3" t="s">
        <v>152</v>
      </c>
      <c r="E656" s="3">
        <v>1</v>
      </c>
      <c r="F656" s="3">
        <v>836</v>
      </c>
      <c r="G656" s="3">
        <v>1.6680069248624301</v>
      </c>
      <c r="H656" s="3">
        <v>1.10152474451555</v>
      </c>
      <c r="I656" s="3">
        <v>1.02685456590295</v>
      </c>
      <c r="J656" s="3">
        <v>1.1761949231281501</v>
      </c>
      <c r="K656" s="3">
        <v>1</v>
      </c>
      <c r="L656" s="3">
        <v>0</v>
      </c>
      <c r="M656" s="6" t="s">
        <v>100</v>
      </c>
      <c r="N656" s="6" t="s">
        <v>205</v>
      </c>
    </row>
    <row r="657" spans="1:14" x14ac:dyDescent="0.2">
      <c r="A657" s="5" t="str">
        <f t="shared" si="12"/>
        <v>Haematology - Chronic Lymphocytic Leukaemia32002-20062</v>
      </c>
      <c r="B657" s="3" t="s">
        <v>115</v>
      </c>
      <c r="C657" s="3">
        <v>3</v>
      </c>
      <c r="D657" s="3" t="s">
        <v>152</v>
      </c>
      <c r="E657" s="3">
        <v>2</v>
      </c>
      <c r="F657" s="3">
        <v>991</v>
      </c>
      <c r="G657" s="3">
        <v>1.9779114986992701</v>
      </c>
      <c r="H657" s="3">
        <v>1.1436301782296401</v>
      </c>
      <c r="I657" s="3">
        <v>1.0724261028701001</v>
      </c>
      <c r="J657" s="3">
        <v>1.2148342535891801</v>
      </c>
      <c r="K657" s="3">
        <v>1.0382246825808801</v>
      </c>
      <c r="L657" s="3">
        <v>7.6494238288640002</v>
      </c>
      <c r="M657" s="6" t="s">
        <v>100</v>
      </c>
      <c r="N657" s="6" t="s">
        <v>205</v>
      </c>
    </row>
    <row r="658" spans="1:14" x14ac:dyDescent="0.2">
      <c r="A658" s="5" t="str">
        <f t="shared" si="12"/>
        <v>Haematology - Chronic Lymphocytic Leukaemia32002-20063</v>
      </c>
      <c r="B658" s="3" t="s">
        <v>115</v>
      </c>
      <c r="C658" s="3">
        <v>3</v>
      </c>
      <c r="D658" s="3" t="s">
        <v>152</v>
      </c>
      <c r="E658" s="3">
        <v>3</v>
      </c>
      <c r="F658" s="3">
        <v>1008</v>
      </c>
      <c r="G658" s="3">
        <v>2.0108479662088201</v>
      </c>
      <c r="H658" s="3">
        <v>1.14106887922547</v>
      </c>
      <c r="I658" s="3">
        <v>1.0706259079502001</v>
      </c>
      <c r="J658" s="3">
        <v>1.2115118505007401</v>
      </c>
      <c r="K658" s="3">
        <v>1.0358994520157701</v>
      </c>
      <c r="L658" s="3">
        <v>9.4198810502000008</v>
      </c>
      <c r="M658" s="6" t="s">
        <v>100</v>
      </c>
      <c r="N658" s="6" t="s">
        <v>205</v>
      </c>
    </row>
    <row r="659" spans="1:14" x14ac:dyDescent="0.2">
      <c r="A659" s="5" t="str">
        <f t="shared" si="12"/>
        <v>Haematology - Chronic Lymphocytic Leukaemia32002-20064</v>
      </c>
      <c r="B659" s="3" t="s">
        <v>115</v>
      </c>
      <c r="C659" s="3">
        <v>3</v>
      </c>
      <c r="D659" s="3" t="s">
        <v>152</v>
      </c>
      <c r="E659" s="3">
        <v>4</v>
      </c>
      <c r="F659" s="3">
        <v>907</v>
      </c>
      <c r="G659" s="3">
        <v>1.8064471001584701</v>
      </c>
      <c r="H659" s="3">
        <v>1.1593136977707601</v>
      </c>
      <c r="I659" s="3">
        <v>1.08386471391466</v>
      </c>
      <c r="J659" s="3">
        <v>1.23476268162686</v>
      </c>
      <c r="K659" s="3">
        <v>1.0524626918668301</v>
      </c>
      <c r="L659" s="3">
        <v>4.5843980256919998</v>
      </c>
      <c r="M659" s="6" t="s">
        <v>100</v>
      </c>
      <c r="N659" s="6" t="s">
        <v>205</v>
      </c>
    </row>
    <row r="660" spans="1:14" x14ac:dyDescent="0.2">
      <c r="A660" s="5" t="str">
        <f t="shared" si="12"/>
        <v>Haematology - Chronic Lymphocytic Leukaemia32002-20065</v>
      </c>
      <c r="B660" s="3" t="s">
        <v>115</v>
      </c>
      <c r="C660" s="3">
        <v>3</v>
      </c>
      <c r="D660" s="3" t="s">
        <v>152</v>
      </c>
      <c r="E660" s="3">
        <v>5</v>
      </c>
      <c r="F660" s="3">
        <v>732</v>
      </c>
      <c r="G660" s="3">
        <v>1.4555006910446899</v>
      </c>
      <c r="H660" s="3">
        <v>1.1437157087712899</v>
      </c>
      <c r="I660" s="3">
        <v>1.06086072874612</v>
      </c>
      <c r="J660" s="3">
        <v>1.22657068879646</v>
      </c>
      <c r="K660" s="3">
        <v>1.03830232998923</v>
      </c>
      <c r="L660" s="3">
        <v>4.75761351362</v>
      </c>
      <c r="M660" s="6" t="s">
        <v>100</v>
      </c>
      <c r="N660" s="6" t="s">
        <v>205</v>
      </c>
    </row>
    <row r="661" spans="1:14" x14ac:dyDescent="0.2">
      <c r="A661" s="5" t="str">
        <f t="shared" si="12"/>
        <v>Haematology - Chronic Lymphocytic Leukaemia32002-20066</v>
      </c>
      <c r="B661" s="3" t="s">
        <v>115</v>
      </c>
      <c r="C661" s="3">
        <v>3</v>
      </c>
      <c r="D661" s="3" t="s">
        <v>152</v>
      </c>
      <c r="E661" s="3">
        <v>6</v>
      </c>
      <c r="F661" s="3">
        <v>4474</v>
      </c>
      <c r="G661" s="3">
        <v>1.78352046385628</v>
      </c>
      <c r="H661" s="3">
        <v>1.1368157196872899</v>
      </c>
      <c r="I661" s="3">
        <v>1.10350391574492</v>
      </c>
      <c r="J661" s="3">
        <v>1.17012752362966</v>
      </c>
      <c r="K661" s="3">
        <v>0</v>
      </c>
      <c r="L661" s="3">
        <v>26.411316418376</v>
      </c>
      <c r="M661" s="6" t="s">
        <v>100</v>
      </c>
      <c r="N661" s="6" t="s">
        <v>205</v>
      </c>
    </row>
    <row r="662" spans="1:14" x14ac:dyDescent="0.2">
      <c r="A662" s="5" t="str">
        <f t="shared" si="12"/>
        <v>Haematology - Chronic Lymphocytic Leukaemia32007-20111</v>
      </c>
      <c r="B662" s="3" t="s">
        <v>116</v>
      </c>
      <c r="C662" s="3">
        <v>3</v>
      </c>
      <c r="D662" s="3" t="s">
        <v>152</v>
      </c>
      <c r="E662" s="3">
        <v>1</v>
      </c>
      <c r="F662" s="3">
        <v>948</v>
      </c>
      <c r="G662" s="3">
        <v>1.8339600298471199</v>
      </c>
      <c r="H662" s="3">
        <v>1.0765526161417001</v>
      </c>
      <c r="I662" s="3">
        <v>1.00802160126144</v>
      </c>
      <c r="J662" s="3">
        <v>1.1450836310219601</v>
      </c>
      <c r="K662" s="3">
        <v>1</v>
      </c>
      <c r="L662" s="3">
        <v>0</v>
      </c>
      <c r="M662" s="6" t="s">
        <v>100</v>
      </c>
      <c r="N662" s="6" t="s">
        <v>205</v>
      </c>
    </row>
    <row r="663" spans="1:14" x14ac:dyDescent="0.2">
      <c r="A663" s="5" t="str">
        <f t="shared" si="12"/>
        <v>Haematology - Chronic Lymphocytic Leukaemia32007-20112</v>
      </c>
      <c r="B663" s="3" t="s">
        <v>116</v>
      </c>
      <c r="C663" s="3">
        <v>3</v>
      </c>
      <c r="D663" s="3" t="s">
        <v>152</v>
      </c>
      <c r="E663" s="3">
        <v>2</v>
      </c>
      <c r="F663" s="3">
        <v>1074</v>
      </c>
      <c r="G663" s="3">
        <v>2.0754190670141002</v>
      </c>
      <c r="H663" s="3">
        <v>1.09615550873316</v>
      </c>
      <c r="I663" s="3">
        <v>1.0305974475231201</v>
      </c>
      <c r="J663" s="3">
        <v>1.1617135699432</v>
      </c>
      <c r="K663" s="3">
        <v>1.0182089498437299</v>
      </c>
      <c r="L663" s="3">
        <v>6.1068931686139996</v>
      </c>
      <c r="M663" s="6" t="s">
        <v>100</v>
      </c>
      <c r="N663" s="6" t="s">
        <v>205</v>
      </c>
    </row>
    <row r="664" spans="1:14" x14ac:dyDescent="0.2">
      <c r="A664" s="5" t="str">
        <f t="shared" si="12"/>
        <v>Haematology - Chronic Lymphocytic Leukaemia32007-20113</v>
      </c>
      <c r="B664" s="3" t="s">
        <v>116</v>
      </c>
      <c r="C664" s="3">
        <v>3</v>
      </c>
      <c r="D664" s="3" t="s">
        <v>152</v>
      </c>
      <c r="E664" s="3">
        <v>3</v>
      </c>
      <c r="F664" s="3">
        <v>1019</v>
      </c>
      <c r="G664" s="3">
        <v>1.96697364388508</v>
      </c>
      <c r="H664" s="3">
        <v>1.10744913227465</v>
      </c>
      <c r="I664" s="3">
        <v>1.0394516603253099</v>
      </c>
      <c r="J664" s="3">
        <v>1.1754466042239899</v>
      </c>
      <c r="K664" s="3">
        <v>1.0286994947294601</v>
      </c>
      <c r="L664" s="3">
        <v>1.58348773652</v>
      </c>
      <c r="M664" s="6" t="s">
        <v>100</v>
      </c>
      <c r="N664" s="6" t="s">
        <v>205</v>
      </c>
    </row>
    <row r="665" spans="1:14" x14ac:dyDescent="0.2">
      <c r="A665" s="5" t="str">
        <f t="shared" si="12"/>
        <v>Haematology - Chronic Lymphocytic Leukaemia32007-20114</v>
      </c>
      <c r="B665" s="3" t="s">
        <v>116</v>
      </c>
      <c r="C665" s="3">
        <v>3</v>
      </c>
      <c r="D665" s="3" t="s">
        <v>152</v>
      </c>
      <c r="E665" s="3">
        <v>4</v>
      </c>
      <c r="F665" s="3">
        <v>955</v>
      </c>
      <c r="G665" s="3">
        <v>1.8419610531897399</v>
      </c>
      <c r="H665" s="3">
        <v>1.1316348752330001</v>
      </c>
      <c r="I665" s="3">
        <v>1.0598619397862501</v>
      </c>
      <c r="J665" s="3">
        <v>1.2034078106797499</v>
      </c>
      <c r="K665" s="3">
        <v>1.0511654128793999</v>
      </c>
      <c r="L665" s="3">
        <v>9.8427725919900002</v>
      </c>
      <c r="M665" s="6" t="s">
        <v>100</v>
      </c>
      <c r="N665" s="6" t="s">
        <v>205</v>
      </c>
    </row>
    <row r="666" spans="1:14" x14ac:dyDescent="0.2">
      <c r="A666" s="5" t="str">
        <f t="shared" si="12"/>
        <v>Haematology - Chronic Lymphocytic Leukaemia32007-20115</v>
      </c>
      <c r="B666" s="3" t="s">
        <v>116</v>
      </c>
      <c r="C666" s="3">
        <v>3</v>
      </c>
      <c r="D666" s="3" t="s">
        <v>152</v>
      </c>
      <c r="E666" s="3">
        <v>5</v>
      </c>
      <c r="F666" s="3">
        <v>679</v>
      </c>
      <c r="G666" s="3">
        <v>1.3119185208561099</v>
      </c>
      <c r="H666" s="3">
        <v>1.04482111469106</v>
      </c>
      <c r="I666" s="3">
        <v>0.966231868191333</v>
      </c>
      <c r="J666" s="3">
        <v>1.12341036119079</v>
      </c>
      <c r="K666" s="3">
        <v>0.97052489495184402</v>
      </c>
      <c r="L666" s="3">
        <v>-8.6650327174940003</v>
      </c>
      <c r="M666" s="6" t="s">
        <v>100</v>
      </c>
      <c r="N666" s="6" t="s">
        <v>205</v>
      </c>
    </row>
    <row r="667" spans="1:14" x14ac:dyDescent="0.2">
      <c r="A667" s="5" t="str">
        <f t="shared" si="12"/>
        <v>Haematology - Chronic Lymphocytic Leukaemia32007-20116</v>
      </c>
      <c r="B667" s="3" t="s">
        <v>116</v>
      </c>
      <c r="C667" s="3">
        <v>3</v>
      </c>
      <c r="D667" s="3" t="s">
        <v>152</v>
      </c>
      <c r="E667" s="3">
        <v>6</v>
      </c>
      <c r="F667" s="3">
        <v>4675</v>
      </c>
      <c r="G667" s="3">
        <v>1.8060746523167199</v>
      </c>
      <c r="H667" s="3">
        <v>1.0926366933628999</v>
      </c>
      <c r="I667" s="3">
        <v>1.06131530209183</v>
      </c>
      <c r="J667" s="3">
        <v>1.1239580846339701</v>
      </c>
      <c r="K667" s="3">
        <v>0</v>
      </c>
      <c r="L667" s="3">
        <v>8.8681207796299972</v>
      </c>
      <c r="M667" s="6" t="s">
        <v>100</v>
      </c>
      <c r="N667" s="6" t="s">
        <v>205</v>
      </c>
    </row>
    <row r="668" spans="1:14" x14ac:dyDescent="0.2">
      <c r="A668" s="5" t="str">
        <f t="shared" si="12"/>
        <v>Haematology - Chronic Myeloid Leukaemia12002-20061</v>
      </c>
      <c r="B668" s="3" t="s">
        <v>115</v>
      </c>
      <c r="C668" s="3">
        <v>1</v>
      </c>
      <c r="D668" s="3" t="s">
        <v>153</v>
      </c>
      <c r="E668" s="3">
        <v>1</v>
      </c>
      <c r="F668" s="3">
        <v>104</v>
      </c>
      <c r="G668" s="3">
        <v>0.41876433034691302</v>
      </c>
      <c r="H668" s="3">
        <v>0.34111638206753703</v>
      </c>
      <c r="I668" s="3">
        <v>0.27555592411379998</v>
      </c>
      <c r="J668" s="3">
        <v>0.40667684002127402</v>
      </c>
      <c r="K668" s="3">
        <v>1</v>
      </c>
      <c r="L668" s="3">
        <v>0</v>
      </c>
      <c r="M668" s="6" t="s">
        <v>100</v>
      </c>
      <c r="N668" s="6" t="s">
        <v>205</v>
      </c>
    </row>
    <row r="669" spans="1:14" x14ac:dyDescent="0.2">
      <c r="A669" s="5" t="str">
        <f t="shared" si="12"/>
        <v>Haematology - Chronic Myeloid Leukaemia12002-20062</v>
      </c>
      <c r="B669" s="3" t="s">
        <v>115</v>
      </c>
      <c r="C669" s="3">
        <v>1</v>
      </c>
      <c r="D669" s="3" t="s">
        <v>153</v>
      </c>
      <c r="E669" s="3">
        <v>2</v>
      </c>
      <c r="F669" s="3">
        <v>143</v>
      </c>
      <c r="G669" s="3">
        <v>0.58159551170948998</v>
      </c>
      <c r="H669" s="3">
        <v>0.44488019460177503</v>
      </c>
      <c r="I669" s="3">
        <v>0.37196280300513301</v>
      </c>
      <c r="J669" s="3">
        <v>0.51779758619841698</v>
      </c>
      <c r="K669" s="3">
        <v>1.30418888681135</v>
      </c>
      <c r="L669" s="3">
        <v>5.175630895286</v>
      </c>
      <c r="M669" s="6" t="s">
        <v>100</v>
      </c>
      <c r="N669" s="6" t="s">
        <v>205</v>
      </c>
    </row>
    <row r="670" spans="1:14" x14ac:dyDescent="0.2">
      <c r="A670" s="5" t="str">
        <f t="shared" si="12"/>
        <v>Haematology - Chronic Myeloid Leukaemia12002-20063</v>
      </c>
      <c r="B670" s="3" t="s">
        <v>115</v>
      </c>
      <c r="C670" s="3">
        <v>1</v>
      </c>
      <c r="D670" s="3" t="s">
        <v>153</v>
      </c>
      <c r="E670" s="3">
        <v>3</v>
      </c>
      <c r="F670" s="3">
        <v>132</v>
      </c>
      <c r="G670" s="3">
        <v>0.53887070336343501</v>
      </c>
      <c r="H670" s="3">
        <v>0.414402197739074</v>
      </c>
      <c r="I670" s="3">
        <v>0.343706797797873</v>
      </c>
      <c r="J670" s="3">
        <v>0.48509759768027499</v>
      </c>
      <c r="K670" s="3">
        <v>1.2148410909712</v>
      </c>
      <c r="L670" s="3">
        <v>3.8656493563719998</v>
      </c>
      <c r="M670" s="6" t="s">
        <v>100</v>
      </c>
      <c r="N670" s="6" t="s">
        <v>205</v>
      </c>
    </row>
    <row r="671" spans="1:14" x14ac:dyDescent="0.2">
      <c r="A671" s="5" t="str">
        <f t="shared" si="12"/>
        <v>Haematology - Chronic Myeloid Leukaemia12002-20064</v>
      </c>
      <c r="B671" s="3" t="s">
        <v>115</v>
      </c>
      <c r="C671" s="3">
        <v>1</v>
      </c>
      <c r="D671" s="3" t="s">
        <v>153</v>
      </c>
      <c r="E671" s="3">
        <v>4</v>
      </c>
      <c r="F671" s="3">
        <v>130</v>
      </c>
      <c r="G671" s="3">
        <v>0.53095402759057697</v>
      </c>
      <c r="H671" s="3">
        <v>0.442257965092825</v>
      </c>
      <c r="I671" s="3">
        <v>0.366232329694959</v>
      </c>
      <c r="J671" s="3">
        <v>0.518283600490691</v>
      </c>
      <c r="K671" s="3">
        <v>1.29650168781769</v>
      </c>
      <c r="L671" s="3">
        <v>4.7397282839140003</v>
      </c>
      <c r="M671" s="6" t="s">
        <v>100</v>
      </c>
      <c r="N671" s="6" t="s">
        <v>205</v>
      </c>
    </row>
    <row r="672" spans="1:14" x14ac:dyDescent="0.2">
      <c r="A672" s="5" t="str">
        <f t="shared" si="12"/>
        <v>Haematology - Chronic Myeloid Leukaemia12002-20065</v>
      </c>
      <c r="B672" s="3" t="s">
        <v>115</v>
      </c>
      <c r="C672" s="3">
        <v>1</v>
      </c>
      <c r="D672" s="3" t="s">
        <v>153</v>
      </c>
      <c r="E672" s="3">
        <v>5</v>
      </c>
      <c r="F672" s="3">
        <v>143</v>
      </c>
      <c r="G672" s="3">
        <v>0.58270843287086804</v>
      </c>
      <c r="H672" s="3">
        <v>0.59321516800295404</v>
      </c>
      <c r="I672" s="3">
        <v>0.49598516488928701</v>
      </c>
      <c r="J672" s="3">
        <v>0.69044517111662096</v>
      </c>
      <c r="K672" s="3">
        <v>1.7390403955606699</v>
      </c>
      <c r="L672" s="3">
        <v>10.271379221118</v>
      </c>
      <c r="M672" s="6" t="s">
        <v>100</v>
      </c>
      <c r="N672" s="6" t="s">
        <v>205</v>
      </c>
    </row>
    <row r="673" spans="1:14" x14ac:dyDescent="0.2">
      <c r="A673" s="5" t="str">
        <f t="shared" si="12"/>
        <v>Haematology - Chronic Myeloid Leukaemia12002-20066</v>
      </c>
      <c r="B673" s="3" t="s">
        <v>115</v>
      </c>
      <c r="C673" s="3">
        <v>1</v>
      </c>
      <c r="D673" s="3" t="s">
        <v>153</v>
      </c>
      <c r="E673" s="3">
        <v>6</v>
      </c>
      <c r="F673" s="3">
        <v>652</v>
      </c>
      <c r="G673" s="3">
        <v>0.530327139779317</v>
      </c>
      <c r="H673" s="3">
        <v>0.44154134360284503</v>
      </c>
      <c r="I673" s="3">
        <v>0.40764884019793701</v>
      </c>
      <c r="J673" s="3">
        <v>0.47543384700775299</v>
      </c>
      <c r="K673" s="3">
        <v>0</v>
      </c>
      <c r="L673" s="3">
        <v>24.052387756689999</v>
      </c>
      <c r="M673" s="6" t="s">
        <v>100</v>
      </c>
      <c r="N673" s="6" t="s">
        <v>205</v>
      </c>
    </row>
    <row r="674" spans="1:14" x14ac:dyDescent="0.2">
      <c r="A674" s="5" t="str">
        <f t="shared" si="12"/>
        <v>Haematology - Chronic Myeloid Leukaemia12007-20111</v>
      </c>
      <c r="B674" s="3" t="s">
        <v>116</v>
      </c>
      <c r="C674" s="3">
        <v>1</v>
      </c>
      <c r="D674" s="3" t="s">
        <v>153</v>
      </c>
      <c r="E674" s="3">
        <v>1</v>
      </c>
      <c r="F674" s="3">
        <v>100</v>
      </c>
      <c r="G674" s="3">
        <v>0.38961937109589201</v>
      </c>
      <c r="H674" s="3">
        <v>0.275304348510019</v>
      </c>
      <c r="I674" s="3">
        <v>0.22134469620205499</v>
      </c>
      <c r="J674" s="3">
        <v>0.32926400081798302</v>
      </c>
      <c r="K674" s="3">
        <v>1</v>
      </c>
      <c r="L674" s="3">
        <v>0</v>
      </c>
      <c r="M674" s="6" t="s">
        <v>100</v>
      </c>
      <c r="N674" s="6" t="s">
        <v>205</v>
      </c>
    </row>
    <row r="675" spans="1:14" x14ac:dyDescent="0.2">
      <c r="A675" s="5" t="str">
        <f t="shared" si="12"/>
        <v>Haematology - Chronic Myeloid Leukaemia12007-20112</v>
      </c>
      <c r="B675" s="3" t="s">
        <v>116</v>
      </c>
      <c r="C675" s="3">
        <v>1</v>
      </c>
      <c r="D675" s="3" t="s">
        <v>153</v>
      </c>
      <c r="E675" s="3">
        <v>2</v>
      </c>
      <c r="F675" s="3">
        <v>106</v>
      </c>
      <c r="G675" s="3">
        <v>0.41601995514284501</v>
      </c>
      <c r="H675" s="3">
        <v>0.27989327567991001</v>
      </c>
      <c r="I675" s="3">
        <v>0.22660942487910499</v>
      </c>
      <c r="J675" s="3">
        <v>0.33317712648071501</v>
      </c>
      <c r="K675" s="3">
        <v>1.0166685604304</v>
      </c>
      <c r="L675" s="3">
        <v>-8.9394524705999304E-2</v>
      </c>
      <c r="M675" s="6" t="s">
        <v>100</v>
      </c>
      <c r="N675" s="6" t="s">
        <v>205</v>
      </c>
    </row>
    <row r="676" spans="1:14" x14ac:dyDescent="0.2">
      <c r="A676" s="5" t="str">
        <f t="shared" si="12"/>
        <v>Haematology - Chronic Myeloid Leukaemia12007-20113</v>
      </c>
      <c r="B676" s="3" t="s">
        <v>116</v>
      </c>
      <c r="C676" s="3">
        <v>1</v>
      </c>
      <c r="D676" s="3" t="s">
        <v>153</v>
      </c>
      <c r="E676" s="3">
        <v>3</v>
      </c>
      <c r="F676" s="3">
        <v>108</v>
      </c>
      <c r="G676" s="3">
        <v>0.42409810237304102</v>
      </c>
      <c r="H676" s="3">
        <v>0.31488868399195102</v>
      </c>
      <c r="I676" s="3">
        <v>0.25550033561256102</v>
      </c>
      <c r="J676" s="3">
        <v>0.37427703237134102</v>
      </c>
      <c r="K676" s="3">
        <v>1.14378390932133</v>
      </c>
      <c r="L676" s="3">
        <v>1.5693171754199999</v>
      </c>
      <c r="M676" s="6" t="s">
        <v>100</v>
      </c>
      <c r="N676" s="6" t="s">
        <v>205</v>
      </c>
    </row>
    <row r="677" spans="1:14" x14ac:dyDescent="0.2">
      <c r="A677" s="5" t="str">
        <f t="shared" si="12"/>
        <v>Haematology - Chronic Myeloid Leukaemia12007-20114</v>
      </c>
      <c r="B677" s="3" t="s">
        <v>116</v>
      </c>
      <c r="C677" s="3">
        <v>1</v>
      </c>
      <c r="D677" s="3" t="s">
        <v>153</v>
      </c>
      <c r="E677" s="3">
        <v>4</v>
      </c>
      <c r="F677" s="3">
        <v>115</v>
      </c>
      <c r="G677" s="3">
        <v>0.45148830765025699</v>
      </c>
      <c r="H677" s="3">
        <v>0.36365986854250598</v>
      </c>
      <c r="I677" s="3">
        <v>0.29719341165044</v>
      </c>
      <c r="J677" s="3">
        <v>0.43012632543457202</v>
      </c>
      <c r="K677" s="3">
        <v>1.3209376114495801</v>
      </c>
      <c r="L677" s="3">
        <v>5.2986793987140004</v>
      </c>
      <c r="M677" s="6" t="s">
        <v>100</v>
      </c>
      <c r="N677" s="6" t="s">
        <v>205</v>
      </c>
    </row>
    <row r="678" spans="1:14" x14ac:dyDescent="0.2">
      <c r="A678" s="5" t="str">
        <f t="shared" si="12"/>
        <v>Haematology - Chronic Myeloid Leukaemia12007-20115</v>
      </c>
      <c r="B678" s="3" t="s">
        <v>116</v>
      </c>
      <c r="C678" s="3">
        <v>1</v>
      </c>
      <c r="D678" s="3" t="s">
        <v>153</v>
      </c>
      <c r="E678" s="3">
        <v>5</v>
      </c>
      <c r="F678" s="3">
        <v>94</v>
      </c>
      <c r="G678" s="3">
        <v>0.37023250325499402</v>
      </c>
      <c r="H678" s="3">
        <v>0.36533097372241802</v>
      </c>
      <c r="I678" s="3">
        <v>0.29147618859252999</v>
      </c>
      <c r="J678" s="3">
        <v>0.43918575885230599</v>
      </c>
      <c r="K678" s="3">
        <v>1.3270076397254</v>
      </c>
      <c r="L678" s="3">
        <v>4.4867556094600003</v>
      </c>
      <c r="M678" s="6" t="s">
        <v>100</v>
      </c>
      <c r="N678" s="6" t="s">
        <v>205</v>
      </c>
    </row>
    <row r="679" spans="1:14" x14ac:dyDescent="0.2">
      <c r="A679" s="5" t="str">
        <f t="shared" si="12"/>
        <v>Haematology - Chronic Myeloid Leukaemia12007-20116</v>
      </c>
      <c r="B679" s="3" t="s">
        <v>116</v>
      </c>
      <c r="C679" s="3">
        <v>1</v>
      </c>
      <c r="D679" s="3" t="s">
        <v>153</v>
      </c>
      <c r="E679" s="3">
        <v>6</v>
      </c>
      <c r="F679" s="3">
        <v>523</v>
      </c>
      <c r="G679" s="3">
        <v>0.41028556251703902</v>
      </c>
      <c r="H679" s="3">
        <v>0.31496296586641298</v>
      </c>
      <c r="I679" s="3">
        <v>0.28796912282638398</v>
      </c>
      <c r="J679" s="3">
        <v>0.34195680890644198</v>
      </c>
      <c r="K679" s="3">
        <v>0</v>
      </c>
      <c r="L679" s="3">
        <v>11.265357658888</v>
      </c>
      <c r="M679" s="6" t="s">
        <v>100</v>
      </c>
      <c r="N679" s="6" t="s">
        <v>205</v>
      </c>
    </row>
    <row r="680" spans="1:14" x14ac:dyDescent="0.2">
      <c r="A680" s="5" t="str">
        <f t="shared" si="12"/>
        <v>Haematology - Chronic Myeloid Leukaemia22002-20061</v>
      </c>
      <c r="B680" s="3" t="s">
        <v>115</v>
      </c>
      <c r="C680" s="3">
        <v>2</v>
      </c>
      <c r="D680" s="3" t="s">
        <v>153</v>
      </c>
      <c r="E680" s="3">
        <v>1</v>
      </c>
      <c r="F680" s="3">
        <v>107</v>
      </c>
      <c r="G680" s="3">
        <v>0.423180398442142</v>
      </c>
      <c r="H680" s="3">
        <v>0.28736886096777398</v>
      </c>
      <c r="I680" s="3">
        <v>0.232918108080019</v>
      </c>
      <c r="J680" s="3">
        <v>0.341819613855529</v>
      </c>
      <c r="K680" s="3">
        <v>1</v>
      </c>
      <c r="L680" s="3">
        <v>0</v>
      </c>
      <c r="M680" s="6" t="s">
        <v>100</v>
      </c>
      <c r="N680" s="6" t="s">
        <v>205</v>
      </c>
    </row>
    <row r="681" spans="1:14" x14ac:dyDescent="0.2">
      <c r="A681" s="5" t="str">
        <f t="shared" si="12"/>
        <v>Haematology - Chronic Myeloid Leukaemia22002-20062</v>
      </c>
      <c r="B681" s="3" t="s">
        <v>115</v>
      </c>
      <c r="C681" s="3">
        <v>2</v>
      </c>
      <c r="D681" s="3" t="s">
        <v>153</v>
      </c>
      <c r="E681" s="3">
        <v>2</v>
      </c>
      <c r="F681" s="3">
        <v>104</v>
      </c>
      <c r="G681" s="3">
        <v>0.40759028742130499</v>
      </c>
      <c r="H681" s="3">
        <v>0.208219308442185</v>
      </c>
      <c r="I681" s="3">
        <v>0.16820084573001501</v>
      </c>
      <c r="J681" s="3">
        <v>0.248237771154355</v>
      </c>
      <c r="K681" s="3">
        <v>0.72457157585189802</v>
      </c>
      <c r="L681" s="3">
        <v>-1.8933200396700001</v>
      </c>
      <c r="M681" s="6" t="s">
        <v>100</v>
      </c>
      <c r="N681" s="6" t="s">
        <v>205</v>
      </c>
    </row>
    <row r="682" spans="1:14" x14ac:dyDescent="0.2">
      <c r="A682" s="5" t="str">
        <f t="shared" si="12"/>
        <v>Haematology - Chronic Myeloid Leukaemia22002-20063</v>
      </c>
      <c r="B682" s="3" t="s">
        <v>115</v>
      </c>
      <c r="C682" s="3">
        <v>2</v>
      </c>
      <c r="D682" s="3" t="s">
        <v>153</v>
      </c>
      <c r="E682" s="3">
        <v>3</v>
      </c>
      <c r="F682" s="3">
        <v>144</v>
      </c>
      <c r="G682" s="3">
        <v>0.56178824063294197</v>
      </c>
      <c r="H682" s="3">
        <v>0.30740792537464401</v>
      </c>
      <c r="I682" s="3">
        <v>0.25719796423011898</v>
      </c>
      <c r="J682" s="3">
        <v>0.35761788651916898</v>
      </c>
      <c r="K682" s="3">
        <v>1.06973290125932</v>
      </c>
      <c r="L682" s="3">
        <v>4.9291183055139998</v>
      </c>
      <c r="M682" s="6" t="s">
        <v>100</v>
      </c>
      <c r="N682" s="6" t="s">
        <v>205</v>
      </c>
    </row>
    <row r="683" spans="1:14" x14ac:dyDescent="0.2">
      <c r="A683" s="5" t="str">
        <f t="shared" si="12"/>
        <v>Haematology - Chronic Myeloid Leukaemia22002-20064</v>
      </c>
      <c r="B683" s="3" t="s">
        <v>115</v>
      </c>
      <c r="C683" s="3">
        <v>2</v>
      </c>
      <c r="D683" s="3" t="s">
        <v>153</v>
      </c>
      <c r="E683" s="3">
        <v>4</v>
      </c>
      <c r="F683" s="3">
        <v>116</v>
      </c>
      <c r="G683" s="3">
        <v>0.45092629395924</v>
      </c>
      <c r="H683" s="3">
        <v>0.28241514646082699</v>
      </c>
      <c r="I683" s="3">
        <v>0.23102083385503</v>
      </c>
      <c r="J683" s="3">
        <v>0.33380945906662501</v>
      </c>
      <c r="K683" s="3">
        <v>0.98276182572368798</v>
      </c>
      <c r="L683" s="3">
        <v>0.80050185953599995</v>
      </c>
      <c r="M683" s="6" t="s">
        <v>100</v>
      </c>
      <c r="N683" s="6" t="s">
        <v>205</v>
      </c>
    </row>
    <row r="684" spans="1:14" x14ac:dyDescent="0.2">
      <c r="A684" s="5" t="str">
        <f t="shared" si="12"/>
        <v>Haematology - Chronic Myeloid Leukaemia22002-20065</v>
      </c>
      <c r="B684" s="3" t="s">
        <v>115</v>
      </c>
      <c r="C684" s="3">
        <v>2</v>
      </c>
      <c r="D684" s="3" t="s">
        <v>153</v>
      </c>
      <c r="E684" s="3">
        <v>5</v>
      </c>
      <c r="F684" s="3">
        <v>96</v>
      </c>
      <c r="G684" s="3">
        <v>0.37279530893023</v>
      </c>
      <c r="H684" s="3">
        <v>0.302752661030665</v>
      </c>
      <c r="I684" s="3">
        <v>0.24218951544407899</v>
      </c>
      <c r="J684" s="3">
        <v>0.36331580661725099</v>
      </c>
      <c r="K684" s="3">
        <v>1.05353328823131</v>
      </c>
      <c r="L684" s="3">
        <v>1.3011458219959999</v>
      </c>
      <c r="M684" s="6" t="s">
        <v>100</v>
      </c>
      <c r="N684" s="6" t="s">
        <v>205</v>
      </c>
    </row>
    <row r="685" spans="1:14" x14ac:dyDescent="0.2">
      <c r="A685" s="5" t="str">
        <f t="shared" si="12"/>
        <v>Haematology - Chronic Myeloid Leukaemia22002-20066</v>
      </c>
      <c r="B685" s="3" t="s">
        <v>115</v>
      </c>
      <c r="C685" s="3">
        <v>2</v>
      </c>
      <c r="D685" s="3" t="s">
        <v>153</v>
      </c>
      <c r="E685" s="3">
        <v>6</v>
      </c>
      <c r="F685" s="3">
        <v>567</v>
      </c>
      <c r="G685" s="3">
        <v>0.44328320402285398</v>
      </c>
      <c r="H685" s="3">
        <v>0.27582458287324302</v>
      </c>
      <c r="I685" s="3">
        <v>0.25312083726290902</v>
      </c>
      <c r="J685" s="3">
        <v>0.29852832848357702</v>
      </c>
      <c r="K685" s="3">
        <v>0</v>
      </c>
      <c r="L685" s="3">
        <v>5.1374459473759995</v>
      </c>
      <c r="M685" s="6" t="s">
        <v>100</v>
      </c>
      <c r="N685" s="6" t="s">
        <v>205</v>
      </c>
    </row>
    <row r="686" spans="1:14" x14ac:dyDescent="0.2">
      <c r="A686" s="5" t="str">
        <f t="shared" si="12"/>
        <v>Haematology - Chronic Myeloid Leukaemia22007-20111</v>
      </c>
      <c r="B686" s="3" t="s">
        <v>116</v>
      </c>
      <c r="C686" s="3">
        <v>2</v>
      </c>
      <c r="D686" s="3" t="s">
        <v>153</v>
      </c>
      <c r="E686" s="3">
        <v>1</v>
      </c>
      <c r="F686" s="3">
        <v>82</v>
      </c>
      <c r="G686" s="3">
        <v>0.31507746333132303</v>
      </c>
      <c r="H686" s="3">
        <v>0.165849895425943</v>
      </c>
      <c r="I686" s="3">
        <v>0.12995238360551101</v>
      </c>
      <c r="J686" s="3">
        <v>0.20174740724637499</v>
      </c>
      <c r="K686" s="3">
        <v>1</v>
      </c>
      <c r="L686" s="3">
        <v>0</v>
      </c>
      <c r="M686" s="6" t="s">
        <v>100</v>
      </c>
      <c r="N686" s="6" t="s">
        <v>205</v>
      </c>
    </row>
    <row r="687" spans="1:14" x14ac:dyDescent="0.2">
      <c r="A687" s="5" t="str">
        <f t="shared" si="12"/>
        <v>Haematology - Chronic Myeloid Leukaemia22007-20112</v>
      </c>
      <c r="B687" s="3" t="s">
        <v>116</v>
      </c>
      <c r="C687" s="3">
        <v>2</v>
      </c>
      <c r="D687" s="3" t="s">
        <v>153</v>
      </c>
      <c r="E687" s="3">
        <v>2</v>
      </c>
      <c r="F687" s="3">
        <v>103</v>
      </c>
      <c r="G687" s="3">
        <v>0.392096581534505</v>
      </c>
      <c r="H687" s="3">
        <v>0.189391632509784</v>
      </c>
      <c r="I687" s="3">
        <v>0.152815460881744</v>
      </c>
      <c r="J687" s="3">
        <v>0.225967804137824</v>
      </c>
      <c r="K687" s="3">
        <v>1.14194604719755</v>
      </c>
      <c r="L687" s="3">
        <v>2.0295467350380001</v>
      </c>
      <c r="M687" s="6" t="s">
        <v>100</v>
      </c>
      <c r="N687" s="6" t="s">
        <v>205</v>
      </c>
    </row>
    <row r="688" spans="1:14" x14ac:dyDescent="0.2">
      <c r="A688" s="5" t="str">
        <f t="shared" si="12"/>
        <v>Haematology - Chronic Myeloid Leukaemia22007-20113</v>
      </c>
      <c r="B688" s="3" t="s">
        <v>116</v>
      </c>
      <c r="C688" s="3">
        <v>2</v>
      </c>
      <c r="D688" s="3" t="s">
        <v>153</v>
      </c>
      <c r="E688" s="3">
        <v>3</v>
      </c>
      <c r="F688" s="3">
        <v>101</v>
      </c>
      <c r="G688" s="3">
        <v>0.38345207629238398</v>
      </c>
      <c r="H688" s="3">
        <v>0.186047349180298</v>
      </c>
      <c r="I688" s="3">
        <v>0.14976303899172</v>
      </c>
      <c r="J688" s="3">
        <v>0.222331659368876</v>
      </c>
      <c r="K688" s="3">
        <v>1.12178152842655</v>
      </c>
      <c r="L688" s="3">
        <v>0.92639518254600095</v>
      </c>
      <c r="M688" s="6" t="s">
        <v>100</v>
      </c>
      <c r="N688" s="6" t="s">
        <v>205</v>
      </c>
    </row>
    <row r="689" spans="1:14" x14ac:dyDescent="0.2">
      <c r="A689" s="5" t="str">
        <f t="shared" si="12"/>
        <v>Haematology - Chronic Myeloid Leukaemia22007-20114</v>
      </c>
      <c r="B689" s="3" t="s">
        <v>116</v>
      </c>
      <c r="C689" s="3">
        <v>2</v>
      </c>
      <c r="D689" s="3" t="s">
        <v>153</v>
      </c>
      <c r="E689" s="3">
        <v>4</v>
      </c>
      <c r="F689" s="3">
        <v>91</v>
      </c>
      <c r="G689" s="3">
        <v>0.34501580873809801</v>
      </c>
      <c r="H689" s="3">
        <v>0.19817806585704001</v>
      </c>
      <c r="I689" s="3">
        <v>0.15745964182091299</v>
      </c>
      <c r="J689" s="3">
        <v>0.238896489893167</v>
      </c>
      <c r="K689" s="3">
        <v>1.1949242738324899</v>
      </c>
      <c r="L689" s="3">
        <v>0.16398823085600001</v>
      </c>
      <c r="M689" s="6" t="s">
        <v>100</v>
      </c>
      <c r="N689" s="6" t="s">
        <v>205</v>
      </c>
    </row>
    <row r="690" spans="1:14" x14ac:dyDescent="0.2">
      <c r="A690" s="5" t="str">
        <f t="shared" si="12"/>
        <v>Haematology - Chronic Myeloid Leukaemia22007-20115</v>
      </c>
      <c r="B690" s="3" t="s">
        <v>116</v>
      </c>
      <c r="C690" s="3">
        <v>2</v>
      </c>
      <c r="D690" s="3" t="s">
        <v>153</v>
      </c>
      <c r="E690" s="3">
        <v>5</v>
      </c>
      <c r="F690" s="3">
        <v>63</v>
      </c>
      <c r="G690" s="3">
        <v>0.23893673607563901</v>
      </c>
      <c r="H690" s="3">
        <v>0.17647530250531501</v>
      </c>
      <c r="I690" s="3">
        <v>0.13289705796107901</v>
      </c>
      <c r="J690" s="3">
        <v>0.22005354704955099</v>
      </c>
      <c r="K690" s="3">
        <v>1.0640664080739</v>
      </c>
      <c r="L690" s="3">
        <v>-1.541056812254</v>
      </c>
      <c r="M690" s="6" t="s">
        <v>100</v>
      </c>
      <c r="N690" s="6" t="s">
        <v>205</v>
      </c>
    </row>
    <row r="691" spans="1:14" x14ac:dyDescent="0.2">
      <c r="A691" s="5" t="str">
        <f t="shared" si="12"/>
        <v>Haematology - Chronic Myeloid Leukaemia22007-20116</v>
      </c>
      <c r="B691" s="3" t="s">
        <v>116</v>
      </c>
      <c r="C691" s="3">
        <v>2</v>
      </c>
      <c r="D691" s="3" t="s">
        <v>153</v>
      </c>
      <c r="E691" s="3">
        <v>6</v>
      </c>
      <c r="F691" s="3">
        <v>440</v>
      </c>
      <c r="G691" s="3">
        <v>0.33491538735712401</v>
      </c>
      <c r="H691" s="3">
        <v>0.183962660422095</v>
      </c>
      <c r="I691" s="3">
        <v>0.1667733119981</v>
      </c>
      <c r="J691" s="3">
        <v>0.20115200884609</v>
      </c>
      <c r="K691" s="3">
        <v>0</v>
      </c>
      <c r="L691" s="3">
        <v>1.5788733361860008</v>
      </c>
      <c r="M691" s="6" t="s">
        <v>100</v>
      </c>
      <c r="N691" s="6" t="s">
        <v>205</v>
      </c>
    </row>
    <row r="692" spans="1:14" x14ac:dyDescent="0.2">
      <c r="A692" s="5" t="str">
        <f t="shared" si="12"/>
        <v>Haematology - Chronic Myeloid Leukaemia32002-20061</v>
      </c>
      <c r="B692" s="3" t="s">
        <v>115</v>
      </c>
      <c r="C692" s="3">
        <v>3</v>
      </c>
      <c r="D692" s="3" t="s">
        <v>153</v>
      </c>
      <c r="E692" s="3">
        <v>1</v>
      </c>
      <c r="F692" s="3">
        <v>211</v>
      </c>
      <c r="G692" s="3">
        <v>0.420992178404275</v>
      </c>
      <c r="H692" s="3">
        <v>0.308168882309035</v>
      </c>
      <c r="I692" s="3">
        <v>0.26658704959017698</v>
      </c>
      <c r="J692" s="3">
        <v>0.34975071502789301</v>
      </c>
      <c r="K692" s="3">
        <v>1</v>
      </c>
      <c r="L692" s="3">
        <v>0</v>
      </c>
      <c r="M692" s="6" t="s">
        <v>100</v>
      </c>
      <c r="N692" s="6" t="s">
        <v>205</v>
      </c>
    </row>
    <row r="693" spans="1:14" x14ac:dyDescent="0.2">
      <c r="A693" s="5" t="str">
        <f t="shared" si="12"/>
        <v>Haematology - Chronic Myeloid Leukaemia32002-20062</v>
      </c>
      <c r="B693" s="3" t="s">
        <v>115</v>
      </c>
      <c r="C693" s="3">
        <v>3</v>
      </c>
      <c r="D693" s="3" t="s">
        <v>153</v>
      </c>
      <c r="E693" s="3">
        <v>2</v>
      </c>
      <c r="F693" s="3">
        <v>247</v>
      </c>
      <c r="G693" s="3">
        <v>0.49298096889880899</v>
      </c>
      <c r="H693" s="3">
        <v>0.31671552467185698</v>
      </c>
      <c r="I693" s="3">
        <v>0.277217357212727</v>
      </c>
      <c r="J693" s="3">
        <v>0.35621369213098703</v>
      </c>
      <c r="K693" s="3">
        <v>1.0277336319578501</v>
      </c>
      <c r="L693" s="3">
        <v>2.9520119938480001</v>
      </c>
      <c r="M693" s="6" t="s">
        <v>100</v>
      </c>
      <c r="N693" s="6" t="s">
        <v>205</v>
      </c>
    </row>
    <row r="694" spans="1:14" x14ac:dyDescent="0.2">
      <c r="A694" s="5" t="str">
        <f t="shared" si="12"/>
        <v>Haematology - Chronic Myeloid Leukaemia32002-20063</v>
      </c>
      <c r="B694" s="3" t="s">
        <v>115</v>
      </c>
      <c r="C694" s="3">
        <v>3</v>
      </c>
      <c r="D694" s="3" t="s">
        <v>153</v>
      </c>
      <c r="E694" s="3">
        <v>3</v>
      </c>
      <c r="F694" s="3">
        <v>276</v>
      </c>
      <c r="G694" s="3">
        <v>0.55058932408098604</v>
      </c>
      <c r="H694" s="3">
        <v>0.35481515667762498</v>
      </c>
      <c r="I694" s="3">
        <v>0.31295472585971601</v>
      </c>
      <c r="J694" s="3">
        <v>0.396675587495534</v>
      </c>
      <c r="K694" s="3">
        <v>1.1513659459030401</v>
      </c>
      <c r="L694" s="3">
        <v>8.8400349706300005</v>
      </c>
      <c r="M694" s="6" t="s">
        <v>100</v>
      </c>
      <c r="N694" s="6" t="s">
        <v>205</v>
      </c>
    </row>
    <row r="695" spans="1:14" x14ac:dyDescent="0.2">
      <c r="A695" s="5" t="str">
        <f t="shared" si="12"/>
        <v>Haematology - Chronic Myeloid Leukaemia32002-20064</v>
      </c>
      <c r="B695" s="3" t="s">
        <v>115</v>
      </c>
      <c r="C695" s="3">
        <v>3</v>
      </c>
      <c r="D695" s="3" t="s">
        <v>153</v>
      </c>
      <c r="E695" s="3">
        <v>4</v>
      </c>
      <c r="F695" s="3">
        <v>246</v>
      </c>
      <c r="G695" s="3">
        <v>0.48995147369237402</v>
      </c>
      <c r="H695" s="3">
        <v>0.34962054245667601</v>
      </c>
      <c r="I695" s="3">
        <v>0.30593019886600198</v>
      </c>
      <c r="J695" s="3">
        <v>0.39331088604734998</v>
      </c>
      <c r="K695" s="3">
        <v>1.1345095579964199</v>
      </c>
      <c r="L695" s="3">
        <v>5.4922466623480002</v>
      </c>
      <c r="M695" s="6" t="s">
        <v>100</v>
      </c>
      <c r="N695" s="6" t="s">
        <v>205</v>
      </c>
    </row>
    <row r="696" spans="1:14" x14ac:dyDescent="0.2">
      <c r="A696" s="5" t="str">
        <f t="shared" si="12"/>
        <v>Haematology - Chronic Myeloid Leukaemia32002-20065</v>
      </c>
      <c r="B696" s="3" t="s">
        <v>115</v>
      </c>
      <c r="C696" s="3">
        <v>3</v>
      </c>
      <c r="D696" s="3" t="s">
        <v>153</v>
      </c>
      <c r="E696" s="3">
        <v>5</v>
      </c>
      <c r="F696" s="3">
        <v>239</v>
      </c>
      <c r="G696" s="3">
        <v>0.47522495240393398</v>
      </c>
      <c r="H696" s="3">
        <v>0.42672758514606501</v>
      </c>
      <c r="I696" s="3">
        <v>0.37262626794845199</v>
      </c>
      <c r="J696" s="3">
        <v>0.48082890234367798</v>
      </c>
      <c r="K696" s="3">
        <v>1.3847199040626601</v>
      </c>
      <c r="L696" s="3">
        <v>11.429702064785999</v>
      </c>
      <c r="M696" s="6" t="s">
        <v>100</v>
      </c>
      <c r="N696" s="6" t="s">
        <v>205</v>
      </c>
    </row>
    <row r="697" spans="1:14" x14ac:dyDescent="0.2">
      <c r="A697" s="5" t="str">
        <f t="shared" si="12"/>
        <v>Haematology - Chronic Myeloid Leukaemia32002-20066</v>
      </c>
      <c r="B697" s="3" t="s">
        <v>115</v>
      </c>
      <c r="C697" s="3">
        <v>3</v>
      </c>
      <c r="D697" s="3" t="s">
        <v>153</v>
      </c>
      <c r="E697" s="3">
        <v>6</v>
      </c>
      <c r="F697" s="3">
        <v>1219</v>
      </c>
      <c r="G697" s="3">
        <v>0.48594355061260702</v>
      </c>
      <c r="H697" s="3">
        <v>0.348338770719129</v>
      </c>
      <c r="I697" s="3">
        <v>0.32878385117559999</v>
      </c>
      <c r="J697" s="3">
        <v>0.367893690262658</v>
      </c>
      <c r="K697" s="3">
        <v>0</v>
      </c>
      <c r="L697" s="3">
        <v>28.713995691611998</v>
      </c>
      <c r="M697" s="6" t="s">
        <v>100</v>
      </c>
      <c r="N697" s="6" t="s">
        <v>205</v>
      </c>
    </row>
    <row r="698" spans="1:14" x14ac:dyDescent="0.2">
      <c r="A698" s="5" t="str">
        <f t="shared" si="12"/>
        <v>Haematology - Chronic Myeloid Leukaemia32007-20111</v>
      </c>
      <c r="B698" s="3" t="s">
        <v>116</v>
      </c>
      <c r="C698" s="3">
        <v>3</v>
      </c>
      <c r="D698" s="3" t="s">
        <v>153</v>
      </c>
      <c r="E698" s="3">
        <v>1</v>
      </c>
      <c r="F698" s="3">
        <v>182</v>
      </c>
      <c r="G698" s="3">
        <v>0.35208937281875102</v>
      </c>
      <c r="H698" s="3">
        <v>0.21665088253756601</v>
      </c>
      <c r="I698" s="3">
        <v>0.18517478808510701</v>
      </c>
      <c r="J698" s="3">
        <v>0.24812697699002501</v>
      </c>
      <c r="K698" s="3">
        <v>1</v>
      </c>
      <c r="L698" s="3">
        <v>0</v>
      </c>
      <c r="M698" s="6" t="s">
        <v>100</v>
      </c>
      <c r="N698" s="6" t="s">
        <v>205</v>
      </c>
    </row>
    <row r="699" spans="1:14" x14ac:dyDescent="0.2">
      <c r="A699" s="5" t="str">
        <f t="shared" ref="A699:A762" si="13">D699&amp;C699&amp;B699&amp;E699</f>
        <v>Haematology - Chronic Myeloid Leukaemia32007-20112</v>
      </c>
      <c r="B699" s="3" t="s">
        <v>116</v>
      </c>
      <c r="C699" s="3">
        <v>3</v>
      </c>
      <c r="D699" s="3" t="s">
        <v>153</v>
      </c>
      <c r="E699" s="3">
        <v>2</v>
      </c>
      <c r="F699" s="3">
        <v>209</v>
      </c>
      <c r="G699" s="3">
        <v>0.403875777472949</v>
      </c>
      <c r="H699" s="3">
        <v>0.233561354873843</v>
      </c>
      <c r="I699" s="3">
        <v>0.20189603247002999</v>
      </c>
      <c r="J699" s="3">
        <v>0.26522667727765598</v>
      </c>
      <c r="K699" s="3">
        <v>1.07805402008157</v>
      </c>
      <c r="L699" s="3">
        <v>1.7565890138039999</v>
      </c>
      <c r="M699" s="6" t="s">
        <v>100</v>
      </c>
      <c r="N699" s="6" t="s">
        <v>205</v>
      </c>
    </row>
    <row r="700" spans="1:14" x14ac:dyDescent="0.2">
      <c r="A700" s="5" t="str">
        <f t="shared" si="13"/>
        <v>Haematology - Chronic Myeloid Leukaemia32007-20113</v>
      </c>
      <c r="B700" s="3" t="s">
        <v>116</v>
      </c>
      <c r="C700" s="3">
        <v>3</v>
      </c>
      <c r="D700" s="3" t="s">
        <v>153</v>
      </c>
      <c r="E700" s="3">
        <v>3</v>
      </c>
      <c r="F700" s="3">
        <v>209</v>
      </c>
      <c r="G700" s="3">
        <v>0.40343227828457401</v>
      </c>
      <c r="H700" s="3">
        <v>0.24740555873807599</v>
      </c>
      <c r="I700" s="3">
        <v>0.213863294067757</v>
      </c>
      <c r="J700" s="3">
        <v>0.28094782340839503</v>
      </c>
      <c r="K700" s="3">
        <v>1.1419550007841599</v>
      </c>
      <c r="L700" s="3">
        <v>2.581913953396</v>
      </c>
      <c r="M700" s="6" t="s">
        <v>100</v>
      </c>
      <c r="N700" s="6" t="s">
        <v>205</v>
      </c>
    </row>
    <row r="701" spans="1:14" x14ac:dyDescent="0.2">
      <c r="A701" s="5" t="str">
        <f t="shared" si="13"/>
        <v>Haematology - Chronic Myeloid Leukaemia32007-20114</v>
      </c>
      <c r="B701" s="3" t="s">
        <v>116</v>
      </c>
      <c r="C701" s="3">
        <v>3</v>
      </c>
      <c r="D701" s="3" t="s">
        <v>153</v>
      </c>
      <c r="E701" s="3">
        <v>4</v>
      </c>
      <c r="F701" s="3">
        <v>206</v>
      </c>
      <c r="G701" s="3">
        <v>0.39732353608071902</v>
      </c>
      <c r="H701" s="3">
        <v>0.26781965105453798</v>
      </c>
      <c r="I701" s="3">
        <v>0.23124628767244901</v>
      </c>
      <c r="J701" s="3">
        <v>0.30439301443662697</v>
      </c>
      <c r="K701" s="3">
        <v>1.2361807527283</v>
      </c>
      <c r="L701" s="3">
        <v>5.9384107525959999</v>
      </c>
      <c r="M701" s="6" t="s">
        <v>100</v>
      </c>
      <c r="N701" s="6" t="s">
        <v>205</v>
      </c>
    </row>
    <row r="702" spans="1:14" x14ac:dyDescent="0.2">
      <c r="A702" s="5" t="str">
        <f t="shared" si="13"/>
        <v>Haematology - Chronic Myeloid Leukaemia32007-20115</v>
      </c>
      <c r="B702" s="3" t="s">
        <v>116</v>
      </c>
      <c r="C702" s="3">
        <v>3</v>
      </c>
      <c r="D702" s="3" t="s">
        <v>153</v>
      </c>
      <c r="E702" s="3">
        <v>5</v>
      </c>
      <c r="F702" s="3">
        <v>157</v>
      </c>
      <c r="G702" s="3">
        <v>0.303344930448321</v>
      </c>
      <c r="H702" s="3">
        <v>0.25982952267265103</v>
      </c>
      <c r="I702" s="3">
        <v>0.21918568196111601</v>
      </c>
      <c r="J702" s="3">
        <v>0.30047336338418601</v>
      </c>
      <c r="K702" s="3">
        <v>1.1993005504032399</v>
      </c>
      <c r="L702" s="3">
        <v>2.7260234691899998</v>
      </c>
      <c r="M702" s="6" t="s">
        <v>100</v>
      </c>
      <c r="N702" s="6" t="s">
        <v>205</v>
      </c>
    </row>
    <row r="703" spans="1:14" x14ac:dyDescent="0.2">
      <c r="A703" s="5" t="str">
        <f t="shared" si="13"/>
        <v>Haematology - Chronic Myeloid Leukaemia32007-20116</v>
      </c>
      <c r="B703" s="3" t="s">
        <v>116</v>
      </c>
      <c r="C703" s="3">
        <v>3</v>
      </c>
      <c r="D703" s="3" t="s">
        <v>153</v>
      </c>
      <c r="E703" s="3">
        <v>6</v>
      </c>
      <c r="F703" s="3">
        <v>963</v>
      </c>
      <c r="G703" s="3">
        <v>0.37203206207080303</v>
      </c>
      <c r="H703" s="3">
        <v>0.243729010576276</v>
      </c>
      <c r="I703" s="3">
        <v>0.228335057682688</v>
      </c>
      <c r="J703" s="3">
        <v>0.25912296346986402</v>
      </c>
      <c r="K703" s="3">
        <v>0</v>
      </c>
      <c r="L703" s="3">
        <v>13.002937188985999</v>
      </c>
      <c r="M703" s="6" t="s">
        <v>100</v>
      </c>
      <c r="N703" s="6" t="s">
        <v>205</v>
      </c>
    </row>
    <row r="704" spans="1:14" x14ac:dyDescent="0.2">
      <c r="A704" s="5" t="str">
        <f t="shared" si="13"/>
        <v>UpperGI - Liver12002-20061</v>
      </c>
      <c r="B704" s="3" t="s">
        <v>115</v>
      </c>
      <c r="C704" s="3">
        <v>1</v>
      </c>
      <c r="D704" s="3" t="s">
        <v>129</v>
      </c>
      <c r="E704" s="3">
        <v>1</v>
      </c>
      <c r="F704" s="3">
        <v>1168</v>
      </c>
      <c r="G704" s="3">
        <v>4.7030455562037901</v>
      </c>
      <c r="H704" s="3">
        <v>3.6880060975874098</v>
      </c>
      <c r="I704" s="3">
        <v>3.4764983499687099</v>
      </c>
      <c r="J704" s="3">
        <v>3.8995138452061102</v>
      </c>
      <c r="K704" s="3">
        <v>1</v>
      </c>
      <c r="L704" s="3">
        <v>0</v>
      </c>
      <c r="M704" s="6" t="s">
        <v>100</v>
      </c>
      <c r="N704" s="6" t="s">
        <v>173</v>
      </c>
    </row>
    <row r="705" spans="1:14" x14ac:dyDescent="0.2">
      <c r="A705" s="5" t="str">
        <f t="shared" si="13"/>
        <v>UpperGI - Liver12002-20062</v>
      </c>
      <c r="B705" s="3" t="s">
        <v>115</v>
      </c>
      <c r="C705" s="3">
        <v>1</v>
      </c>
      <c r="D705" s="3" t="s">
        <v>129</v>
      </c>
      <c r="E705" s="3">
        <v>2</v>
      </c>
      <c r="F705" s="3">
        <v>1246</v>
      </c>
      <c r="G705" s="3">
        <v>5.0676084446854901</v>
      </c>
      <c r="H705" s="3">
        <v>3.7298065472052699</v>
      </c>
      <c r="I705" s="3">
        <v>3.5227049934441101</v>
      </c>
      <c r="J705" s="3">
        <v>3.9369081009664302</v>
      </c>
      <c r="K705" s="3">
        <v>1.01133415957343</v>
      </c>
      <c r="L705" s="3">
        <v>1.1602199871779999</v>
      </c>
      <c r="M705" s="6" t="s">
        <v>100</v>
      </c>
      <c r="N705" s="6" t="s">
        <v>173</v>
      </c>
    </row>
    <row r="706" spans="1:14" x14ac:dyDescent="0.2">
      <c r="A706" s="5" t="str">
        <f t="shared" si="13"/>
        <v>UpperGI - Liver12002-20063</v>
      </c>
      <c r="B706" s="3" t="s">
        <v>115</v>
      </c>
      <c r="C706" s="3">
        <v>1</v>
      </c>
      <c r="D706" s="3" t="s">
        <v>129</v>
      </c>
      <c r="E706" s="3">
        <v>3</v>
      </c>
      <c r="F706" s="3">
        <v>1325</v>
      </c>
      <c r="G706" s="3">
        <v>5.4091188027011503</v>
      </c>
      <c r="H706" s="3">
        <v>4.1804604895276603</v>
      </c>
      <c r="I706" s="3">
        <v>3.9553621686482199</v>
      </c>
      <c r="J706" s="3">
        <v>4.4055588104070997</v>
      </c>
      <c r="K706" s="3">
        <v>1.13352862736924</v>
      </c>
      <c r="L706" s="3">
        <v>25.076659129942001</v>
      </c>
      <c r="M706" s="6" t="s">
        <v>100</v>
      </c>
      <c r="N706" s="6" t="s">
        <v>173</v>
      </c>
    </row>
    <row r="707" spans="1:14" x14ac:dyDescent="0.2">
      <c r="A707" s="5" t="str">
        <f t="shared" si="13"/>
        <v>UpperGI - Liver12002-20064</v>
      </c>
      <c r="B707" s="3" t="s">
        <v>115</v>
      </c>
      <c r="C707" s="3">
        <v>1</v>
      </c>
      <c r="D707" s="3" t="s">
        <v>129</v>
      </c>
      <c r="E707" s="3">
        <v>4</v>
      </c>
      <c r="F707" s="3">
        <v>1348</v>
      </c>
      <c r="G707" s="3">
        <v>5.5055848399392104</v>
      </c>
      <c r="H707" s="3">
        <v>4.7683247392223604</v>
      </c>
      <c r="I707" s="3">
        <v>4.5137724834813202</v>
      </c>
      <c r="J707" s="3">
        <v>5.0228769949633998</v>
      </c>
      <c r="K707" s="3">
        <v>1.29292756385128</v>
      </c>
      <c r="L707" s="3">
        <v>54.589131208254003</v>
      </c>
      <c r="M707" s="6" t="s">
        <v>100</v>
      </c>
      <c r="N707" s="6" t="s">
        <v>173</v>
      </c>
    </row>
    <row r="708" spans="1:14" x14ac:dyDescent="0.2">
      <c r="A708" s="5" t="str">
        <f t="shared" si="13"/>
        <v>UpperGI - Liver12002-20065</v>
      </c>
      <c r="B708" s="3" t="s">
        <v>115</v>
      </c>
      <c r="C708" s="3">
        <v>1</v>
      </c>
      <c r="D708" s="3" t="s">
        <v>129</v>
      </c>
      <c r="E708" s="3">
        <v>5</v>
      </c>
      <c r="F708" s="3">
        <v>1506</v>
      </c>
      <c r="G708" s="3">
        <v>6.1367755238008899</v>
      </c>
      <c r="H708" s="3">
        <v>6.4299317845297699</v>
      </c>
      <c r="I708" s="3">
        <v>6.1051811929161302</v>
      </c>
      <c r="J708" s="3">
        <v>6.7546823761434096</v>
      </c>
      <c r="K708" s="3">
        <v>1.7434710286233099</v>
      </c>
      <c r="L708" s="3">
        <v>120.13254548899199</v>
      </c>
      <c r="M708" s="6" t="s">
        <v>100</v>
      </c>
      <c r="N708" s="6" t="s">
        <v>173</v>
      </c>
    </row>
    <row r="709" spans="1:14" x14ac:dyDescent="0.2">
      <c r="A709" s="5" t="str">
        <f t="shared" si="13"/>
        <v>UpperGI - Liver12002-20066</v>
      </c>
      <c r="B709" s="3" t="s">
        <v>115</v>
      </c>
      <c r="C709" s="3">
        <v>1</v>
      </c>
      <c r="D709" s="3" t="s">
        <v>129</v>
      </c>
      <c r="E709" s="3">
        <v>6</v>
      </c>
      <c r="F709" s="3">
        <v>6593</v>
      </c>
      <c r="G709" s="3">
        <v>5.3626485162040396</v>
      </c>
      <c r="H709" s="3">
        <v>4.4521184145833903</v>
      </c>
      <c r="I709" s="3">
        <v>4.3446499014271103</v>
      </c>
      <c r="J709" s="3">
        <v>4.5595869277396703</v>
      </c>
      <c r="K709" s="3">
        <v>0</v>
      </c>
      <c r="L709" s="3">
        <v>200.95855581436598</v>
      </c>
      <c r="M709" s="6" t="s">
        <v>100</v>
      </c>
      <c r="N709" s="6" t="s">
        <v>173</v>
      </c>
    </row>
    <row r="710" spans="1:14" x14ac:dyDescent="0.2">
      <c r="A710" s="5" t="str">
        <f t="shared" si="13"/>
        <v>UpperGI - Liver12007-20111</v>
      </c>
      <c r="B710" s="3" t="s">
        <v>116</v>
      </c>
      <c r="C710" s="3">
        <v>1</v>
      </c>
      <c r="D710" s="3" t="s">
        <v>129</v>
      </c>
      <c r="E710" s="3">
        <v>1</v>
      </c>
      <c r="F710" s="3">
        <v>1471</v>
      </c>
      <c r="G710" s="3">
        <v>5.7313009488205697</v>
      </c>
      <c r="H710" s="3">
        <v>4.0451577849793301</v>
      </c>
      <c r="I710" s="3">
        <v>3.8384364974217098</v>
      </c>
      <c r="J710" s="3">
        <v>4.2518790725369504</v>
      </c>
      <c r="K710" s="3">
        <v>1</v>
      </c>
      <c r="L710" s="3">
        <v>0</v>
      </c>
      <c r="M710" s="6" t="s">
        <v>100</v>
      </c>
      <c r="N710" s="6" t="s">
        <v>173</v>
      </c>
    </row>
    <row r="711" spans="1:14" x14ac:dyDescent="0.2">
      <c r="A711" s="5" t="str">
        <f t="shared" si="13"/>
        <v>UpperGI - Liver12007-20112</v>
      </c>
      <c r="B711" s="3" t="s">
        <v>116</v>
      </c>
      <c r="C711" s="3">
        <v>1</v>
      </c>
      <c r="D711" s="3" t="s">
        <v>129</v>
      </c>
      <c r="E711" s="3">
        <v>2</v>
      </c>
      <c r="F711" s="3">
        <v>1705</v>
      </c>
      <c r="G711" s="3">
        <v>6.6916417313070804</v>
      </c>
      <c r="H711" s="3">
        <v>4.5120905131050399</v>
      </c>
      <c r="I711" s="3">
        <v>4.2979140794044799</v>
      </c>
      <c r="J711" s="3">
        <v>4.7262669468056</v>
      </c>
      <c r="K711" s="3">
        <v>1.1154300407908799</v>
      </c>
      <c r="L711" s="3">
        <v>32.183671792265997</v>
      </c>
      <c r="M711" s="6" t="s">
        <v>100</v>
      </c>
      <c r="N711" s="6" t="s">
        <v>173</v>
      </c>
    </row>
    <row r="712" spans="1:14" x14ac:dyDescent="0.2">
      <c r="A712" s="5" t="str">
        <f t="shared" si="13"/>
        <v>UpperGI - Liver12007-20113</v>
      </c>
      <c r="B712" s="3" t="s">
        <v>116</v>
      </c>
      <c r="C712" s="3">
        <v>1</v>
      </c>
      <c r="D712" s="3" t="s">
        <v>129</v>
      </c>
      <c r="E712" s="3">
        <v>3</v>
      </c>
      <c r="F712" s="3">
        <v>1770</v>
      </c>
      <c r="G712" s="3">
        <v>6.9504966777803903</v>
      </c>
      <c r="H712" s="3">
        <v>5.1444812733480001</v>
      </c>
      <c r="I712" s="3">
        <v>4.9048127341381802</v>
      </c>
      <c r="J712" s="3">
        <v>5.38414981255782</v>
      </c>
      <c r="K712" s="3">
        <v>1.27176282034059</v>
      </c>
      <c r="L712" s="3">
        <v>65.354745845203993</v>
      </c>
      <c r="M712" s="6" t="s">
        <v>100</v>
      </c>
      <c r="N712" s="6" t="s">
        <v>173</v>
      </c>
    </row>
    <row r="713" spans="1:14" x14ac:dyDescent="0.2">
      <c r="A713" s="5" t="str">
        <f t="shared" si="13"/>
        <v>UpperGI - Liver12007-20114</v>
      </c>
      <c r="B713" s="3" t="s">
        <v>116</v>
      </c>
      <c r="C713" s="3">
        <v>1</v>
      </c>
      <c r="D713" s="3" t="s">
        <v>129</v>
      </c>
      <c r="E713" s="3">
        <v>4</v>
      </c>
      <c r="F713" s="3">
        <v>1859</v>
      </c>
      <c r="G713" s="3">
        <v>7.2984066427985104</v>
      </c>
      <c r="H713" s="3">
        <v>6.2558804588078303</v>
      </c>
      <c r="I713" s="3">
        <v>5.9714966818724697</v>
      </c>
      <c r="J713" s="3">
        <v>6.5402642357431899</v>
      </c>
      <c r="K713" s="3">
        <v>1.5465108634420801</v>
      </c>
      <c r="L713" s="3">
        <v>118.773855810228</v>
      </c>
      <c r="M713" s="6" t="s">
        <v>100</v>
      </c>
      <c r="N713" s="6" t="s">
        <v>173</v>
      </c>
    </row>
    <row r="714" spans="1:14" x14ac:dyDescent="0.2">
      <c r="A714" s="5" t="str">
        <f t="shared" si="13"/>
        <v>UpperGI - Liver12007-20115</v>
      </c>
      <c r="B714" s="3" t="s">
        <v>116</v>
      </c>
      <c r="C714" s="3">
        <v>1</v>
      </c>
      <c r="D714" s="3" t="s">
        <v>129</v>
      </c>
      <c r="E714" s="3">
        <v>5</v>
      </c>
      <c r="F714" s="3">
        <v>1984</v>
      </c>
      <c r="G714" s="3">
        <v>7.8142690048713499</v>
      </c>
      <c r="H714" s="3">
        <v>8.0811223390668001</v>
      </c>
      <c r="I714" s="3">
        <v>7.7255262965530704</v>
      </c>
      <c r="J714" s="3">
        <v>8.4367183815805404</v>
      </c>
      <c r="K714" s="3">
        <v>1.9977273492455601</v>
      </c>
      <c r="L714" s="3">
        <v>189.54824855327001</v>
      </c>
      <c r="M714" s="6" t="s">
        <v>100</v>
      </c>
      <c r="N714" s="6" t="s">
        <v>173</v>
      </c>
    </row>
    <row r="715" spans="1:14" x14ac:dyDescent="0.2">
      <c r="A715" s="5" t="str">
        <f t="shared" si="13"/>
        <v>UpperGI - Liver12007-20116</v>
      </c>
      <c r="B715" s="3" t="s">
        <v>116</v>
      </c>
      <c r="C715" s="3">
        <v>1</v>
      </c>
      <c r="D715" s="3" t="s">
        <v>129</v>
      </c>
      <c r="E715" s="3">
        <v>6</v>
      </c>
      <c r="F715" s="3">
        <v>8789</v>
      </c>
      <c r="G715" s="3">
        <v>6.8948371108264901</v>
      </c>
      <c r="H715" s="3">
        <v>5.4265104911874404</v>
      </c>
      <c r="I715" s="3">
        <v>5.3130598418042103</v>
      </c>
      <c r="J715" s="3">
        <v>5.5399611405706697</v>
      </c>
      <c r="K715" s="3">
        <v>0</v>
      </c>
      <c r="L715" s="3">
        <v>405.86052200096799</v>
      </c>
      <c r="M715" s="6" t="s">
        <v>100</v>
      </c>
      <c r="N715" s="6" t="s">
        <v>173</v>
      </c>
    </row>
    <row r="716" spans="1:14" x14ac:dyDescent="0.2">
      <c r="A716" s="5" t="str">
        <f t="shared" si="13"/>
        <v>UpperGI - Liver22002-20061</v>
      </c>
      <c r="B716" s="3" t="s">
        <v>115</v>
      </c>
      <c r="C716" s="3">
        <v>2</v>
      </c>
      <c r="D716" s="3" t="s">
        <v>129</v>
      </c>
      <c r="E716" s="3">
        <v>1</v>
      </c>
      <c r="F716" s="3">
        <v>704</v>
      </c>
      <c r="G716" s="3">
        <v>2.7842897243296099</v>
      </c>
      <c r="H716" s="3">
        <v>1.7619001791156701</v>
      </c>
      <c r="I716" s="3">
        <v>1.6317481205715101</v>
      </c>
      <c r="J716" s="3">
        <v>1.8920522376598301</v>
      </c>
      <c r="K716" s="3">
        <v>1</v>
      </c>
      <c r="L716" s="3">
        <v>0</v>
      </c>
      <c r="M716" s="6" t="s">
        <v>100</v>
      </c>
      <c r="N716" s="6" t="s">
        <v>173</v>
      </c>
    </row>
    <row r="717" spans="1:14" x14ac:dyDescent="0.2">
      <c r="A717" s="5" t="str">
        <f t="shared" si="13"/>
        <v>UpperGI - Liver22002-20062</v>
      </c>
      <c r="B717" s="3" t="s">
        <v>115</v>
      </c>
      <c r="C717" s="3">
        <v>2</v>
      </c>
      <c r="D717" s="3" t="s">
        <v>129</v>
      </c>
      <c r="E717" s="3">
        <v>2</v>
      </c>
      <c r="F717" s="3">
        <v>849</v>
      </c>
      <c r="G717" s="3">
        <v>3.3273476348143101</v>
      </c>
      <c r="H717" s="3">
        <v>1.8967100998239801</v>
      </c>
      <c r="I717" s="3">
        <v>1.76912405249143</v>
      </c>
      <c r="J717" s="3">
        <v>2.0242961471565302</v>
      </c>
      <c r="K717" s="3">
        <v>1.0765139377963999</v>
      </c>
      <c r="L717" s="3">
        <v>9.5263224571199991</v>
      </c>
      <c r="M717" s="6" t="s">
        <v>100</v>
      </c>
      <c r="N717" s="6" t="s">
        <v>173</v>
      </c>
    </row>
    <row r="718" spans="1:14" x14ac:dyDescent="0.2">
      <c r="A718" s="5" t="str">
        <f t="shared" si="13"/>
        <v>UpperGI - Liver22002-20063</v>
      </c>
      <c r="B718" s="3" t="s">
        <v>115</v>
      </c>
      <c r="C718" s="3">
        <v>2</v>
      </c>
      <c r="D718" s="3" t="s">
        <v>129</v>
      </c>
      <c r="E718" s="3">
        <v>3</v>
      </c>
      <c r="F718" s="3">
        <v>932</v>
      </c>
      <c r="G718" s="3">
        <v>3.6360183352076501</v>
      </c>
      <c r="H718" s="3">
        <v>2.06564102792357</v>
      </c>
      <c r="I718" s="3">
        <v>1.9330228776511</v>
      </c>
      <c r="J718" s="3">
        <v>2.1982591781960399</v>
      </c>
      <c r="K718" s="3">
        <v>1.17239390313267</v>
      </c>
      <c r="L718" s="3">
        <v>23.154863643256</v>
      </c>
      <c r="M718" s="6" t="s">
        <v>100</v>
      </c>
      <c r="N718" s="6" t="s">
        <v>173</v>
      </c>
    </row>
    <row r="719" spans="1:14" x14ac:dyDescent="0.2">
      <c r="A719" s="5" t="str">
        <f t="shared" si="13"/>
        <v>UpperGI - Liver22002-20064</v>
      </c>
      <c r="B719" s="3" t="s">
        <v>115</v>
      </c>
      <c r="C719" s="3">
        <v>2</v>
      </c>
      <c r="D719" s="3" t="s">
        <v>129</v>
      </c>
      <c r="E719" s="3">
        <v>4</v>
      </c>
      <c r="F719" s="3">
        <v>966</v>
      </c>
      <c r="G719" s="3">
        <v>3.7551275859019499</v>
      </c>
      <c r="H719" s="3">
        <v>2.4165802940410601</v>
      </c>
      <c r="I719" s="3">
        <v>2.26418598896587</v>
      </c>
      <c r="J719" s="3">
        <v>2.5689745991162498</v>
      </c>
      <c r="K719" s="3">
        <v>1.3715761668484501</v>
      </c>
      <c r="L719" s="3">
        <v>39.861777414725999</v>
      </c>
      <c r="M719" s="6" t="s">
        <v>100</v>
      </c>
      <c r="N719" s="6" t="s">
        <v>173</v>
      </c>
    </row>
    <row r="720" spans="1:14" x14ac:dyDescent="0.2">
      <c r="A720" s="5" t="str">
        <f t="shared" si="13"/>
        <v>UpperGI - Liver22002-20065</v>
      </c>
      <c r="B720" s="3" t="s">
        <v>115</v>
      </c>
      <c r="C720" s="3">
        <v>2</v>
      </c>
      <c r="D720" s="3" t="s">
        <v>129</v>
      </c>
      <c r="E720" s="3">
        <v>5</v>
      </c>
      <c r="F720" s="3">
        <v>998</v>
      </c>
      <c r="G720" s="3">
        <v>3.8755178990871801</v>
      </c>
      <c r="H720" s="3">
        <v>2.9707292173214199</v>
      </c>
      <c r="I720" s="3">
        <v>2.7864171084526599</v>
      </c>
      <c r="J720" s="3">
        <v>3.15504132619018</v>
      </c>
      <c r="K720" s="3">
        <v>1.68609394137895</v>
      </c>
      <c r="L720" s="3">
        <v>74.649508105980004</v>
      </c>
      <c r="M720" s="6" t="s">
        <v>100</v>
      </c>
      <c r="N720" s="6" t="s">
        <v>173</v>
      </c>
    </row>
    <row r="721" spans="1:14" x14ac:dyDescent="0.2">
      <c r="A721" s="5" t="str">
        <f t="shared" si="13"/>
        <v>UpperGI - Liver22002-20066</v>
      </c>
      <c r="B721" s="3" t="s">
        <v>115</v>
      </c>
      <c r="C721" s="3">
        <v>2</v>
      </c>
      <c r="D721" s="3" t="s">
        <v>129</v>
      </c>
      <c r="E721" s="3">
        <v>6</v>
      </c>
      <c r="F721" s="3">
        <v>4449</v>
      </c>
      <c r="G721" s="3">
        <v>3.47824863262377</v>
      </c>
      <c r="H721" s="3">
        <v>2.1847828386063299</v>
      </c>
      <c r="I721" s="3">
        <v>2.12058311708167</v>
      </c>
      <c r="J721" s="3">
        <v>2.2489825601309898</v>
      </c>
      <c r="K721" s="3">
        <v>0</v>
      </c>
      <c r="L721" s="3">
        <v>147.19247162108201</v>
      </c>
      <c r="M721" s="6" t="s">
        <v>100</v>
      </c>
      <c r="N721" s="6" t="s">
        <v>173</v>
      </c>
    </row>
    <row r="722" spans="1:14" x14ac:dyDescent="0.2">
      <c r="A722" s="5" t="str">
        <f t="shared" si="13"/>
        <v>UpperGI - Liver22007-20111</v>
      </c>
      <c r="B722" s="3" t="s">
        <v>116</v>
      </c>
      <c r="C722" s="3">
        <v>2</v>
      </c>
      <c r="D722" s="3" t="s">
        <v>129</v>
      </c>
      <c r="E722" s="3">
        <v>1</v>
      </c>
      <c r="F722" s="3">
        <v>1004</v>
      </c>
      <c r="G722" s="3">
        <v>3.8577777217640099</v>
      </c>
      <c r="H722" s="3">
        <v>2.2606822891163501</v>
      </c>
      <c r="I722" s="3">
        <v>2.1208431483252399</v>
      </c>
      <c r="J722" s="3">
        <v>2.4005214299074602</v>
      </c>
      <c r="K722" s="3">
        <v>1</v>
      </c>
      <c r="L722" s="3">
        <v>0</v>
      </c>
      <c r="M722" s="6" t="s">
        <v>100</v>
      </c>
      <c r="N722" s="6" t="s">
        <v>173</v>
      </c>
    </row>
    <row r="723" spans="1:14" x14ac:dyDescent="0.2">
      <c r="A723" s="5" t="str">
        <f t="shared" si="13"/>
        <v>UpperGI - Liver22007-20112</v>
      </c>
      <c r="B723" s="3" t="s">
        <v>116</v>
      </c>
      <c r="C723" s="3">
        <v>2</v>
      </c>
      <c r="D723" s="3" t="s">
        <v>129</v>
      </c>
      <c r="E723" s="3">
        <v>2</v>
      </c>
      <c r="F723" s="3">
        <v>1227</v>
      </c>
      <c r="G723" s="3">
        <v>4.6708981120663804</v>
      </c>
      <c r="H723" s="3">
        <v>2.5664870501031198</v>
      </c>
      <c r="I723" s="3">
        <v>2.4228809569514</v>
      </c>
      <c r="J723" s="3">
        <v>2.7100931432548401</v>
      </c>
      <c r="K723" s="3">
        <v>1.13527100312105</v>
      </c>
      <c r="L723" s="3">
        <v>23.839774615502002</v>
      </c>
      <c r="M723" s="6" t="s">
        <v>100</v>
      </c>
      <c r="N723" s="6" t="s">
        <v>173</v>
      </c>
    </row>
    <row r="724" spans="1:14" x14ac:dyDescent="0.2">
      <c r="A724" s="5" t="str">
        <f t="shared" si="13"/>
        <v>UpperGI - Liver22007-20113</v>
      </c>
      <c r="B724" s="3" t="s">
        <v>116</v>
      </c>
      <c r="C724" s="3">
        <v>2</v>
      </c>
      <c r="D724" s="3" t="s">
        <v>129</v>
      </c>
      <c r="E724" s="3">
        <v>3</v>
      </c>
      <c r="F724" s="3">
        <v>1260</v>
      </c>
      <c r="G724" s="3">
        <v>4.7836595656277696</v>
      </c>
      <c r="H724" s="3">
        <v>2.7186919217061001</v>
      </c>
      <c r="I724" s="3">
        <v>2.5685746041042701</v>
      </c>
      <c r="J724" s="3">
        <v>2.8688092393079301</v>
      </c>
      <c r="K724" s="3">
        <v>1.20259796557648</v>
      </c>
      <c r="L724" s="3">
        <v>34.741780849064</v>
      </c>
      <c r="M724" s="6" t="s">
        <v>100</v>
      </c>
      <c r="N724" s="6" t="s">
        <v>173</v>
      </c>
    </row>
    <row r="725" spans="1:14" x14ac:dyDescent="0.2">
      <c r="A725" s="5" t="str">
        <f t="shared" si="13"/>
        <v>UpperGI - Liver22007-20114</v>
      </c>
      <c r="B725" s="3" t="s">
        <v>116</v>
      </c>
      <c r="C725" s="3">
        <v>2</v>
      </c>
      <c r="D725" s="3" t="s">
        <v>129</v>
      </c>
      <c r="E725" s="3">
        <v>4</v>
      </c>
      <c r="F725" s="3">
        <v>1255</v>
      </c>
      <c r="G725" s="3">
        <v>4.7581850545748701</v>
      </c>
      <c r="H725" s="3">
        <v>3.08160871775245</v>
      </c>
      <c r="I725" s="3">
        <v>2.9111136960572299</v>
      </c>
      <c r="J725" s="3">
        <v>3.2521037394476702</v>
      </c>
      <c r="K725" s="3">
        <v>1.36313215376981</v>
      </c>
      <c r="L725" s="3">
        <v>53.591496783175998</v>
      </c>
      <c r="M725" s="6" t="s">
        <v>100</v>
      </c>
      <c r="N725" s="6" t="s">
        <v>173</v>
      </c>
    </row>
    <row r="726" spans="1:14" x14ac:dyDescent="0.2">
      <c r="A726" s="5" t="str">
        <f t="shared" si="13"/>
        <v>UpperGI - Liver22007-20115</v>
      </c>
      <c r="B726" s="3" t="s">
        <v>116</v>
      </c>
      <c r="C726" s="3">
        <v>2</v>
      </c>
      <c r="D726" s="3" t="s">
        <v>129</v>
      </c>
      <c r="E726" s="3">
        <v>5</v>
      </c>
      <c r="F726" s="3">
        <v>1293</v>
      </c>
      <c r="G726" s="3">
        <v>4.9038920594571698</v>
      </c>
      <c r="H726" s="3">
        <v>3.89201371420085</v>
      </c>
      <c r="I726" s="3">
        <v>3.6798695102298802</v>
      </c>
      <c r="J726" s="3">
        <v>4.1041579181718202</v>
      </c>
      <c r="K726" s="3">
        <v>1.72161021163312</v>
      </c>
      <c r="L726" s="3">
        <v>98.981840889029996</v>
      </c>
      <c r="M726" s="6" t="s">
        <v>100</v>
      </c>
      <c r="N726" s="6" t="s">
        <v>173</v>
      </c>
    </row>
    <row r="727" spans="1:14" x14ac:dyDescent="0.2">
      <c r="A727" s="5" t="str">
        <f t="shared" si="13"/>
        <v>UpperGI - Liver22007-20116</v>
      </c>
      <c r="B727" s="3" t="s">
        <v>116</v>
      </c>
      <c r="C727" s="3">
        <v>2</v>
      </c>
      <c r="D727" s="3" t="s">
        <v>129</v>
      </c>
      <c r="E727" s="3">
        <v>6</v>
      </c>
      <c r="F727" s="3">
        <v>6039</v>
      </c>
      <c r="G727" s="3">
        <v>4.5967136914765199</v>
      </c>
      <c r="H727" s="3">
        <v>2.8402023460339798</v>
      </c>
      <c r="I727" s="3">
        <v>2.7685677463318301</v>
      </c>
      <c r="J727" s="3">
        <v>2.9118369457361299</v>
      </c>
      <c r="K727" s="3">
        <v>0</v>
      </c>
      <c r="L727" s="3">
        <v>211.15489313677199</v>
      </c>
      <c r="M727" s="6" t="s">
        <v>100</v>
      </c>
      <c r="N727" s="6" t="s">
        <v>173</v>
      </c>
    </row>
    <row r="728" spans="1:14" x14ac:dyDescent="0.2">
      <c r="A728" s="5" t="str">
        <f t="shared" si="13"/>
        <v>UpperGI - Liver32002-20061</v>
      </c>
      <c r="B728" s="3" t="s">
        <v>115</v>
      </c>
      <c r="C728" s="3">
        <v>3</v>
      </c>
      <c r="D728" s="3" t="s">
        <v>129</v>
      </c>
      <c r="E728" s="3">
        <v>1</v>
      </c>
      <c r="F728" s="3">
        <v>1872</v>
      </c>
      <c r="G728" s="3">
        <v>3.7350585685914801</v>
      </c>
      <c r="H728" s="3">
        <v>2.64807902613888</v>
      </c>
      <c r="I728" s="3">
        <v>2.5281196797796501</v>
      </c>
      <c r="J728" s="3">
        <v>2.7680383724981099</v>
      </c>
      <c r="K728" s="3">
        <v>1</v>
      </c>
      <c r="L728" s="3">
        <v>0</v>
      </c>
      <c r="M728" s="6" t="s">
        <v>100</v>
      </c>
      <c r="N728" s="6" t="s">
        <v>173</v>
      </c>
    </row>
    <row r="729" spans="1:14" x14ac:dyDescent="0.2">
      <c r="A729" s="5" t="str">
        <f t="shared" si="13"/>
        <v>UpperGI - Liver32002-20062</v>
      </c>
      <c r="B729" s="3" t="s">
        <v>115</v>
      </c>
      <c r="C729" s="3">
        <v>3</v>
      </c>
      <c r="D729" s="3" t="s">
        <v>129</v>
      </c>
      <c r="E729" s="3">
        <v>2</v>
      </c>
      <c r="F729" s="3">
        <v>2095</v>
      </c>
      <c r="G729" s="3">
        <v>4.1813568009838198</v>
      </c>
      <c r="H729" s="3">
        <v>2.73536892390484</v>
      </c>
      <c r="I729" s="3">
        <v>2.6182357351550598</v>
      </c>
      <c r="J729" s="3">
        <v>2.8525021126546202</v>
      </c>
      <c r="K729" s="3">
        <v>1.0329634791501101</v>
      </c>
      <c r="L729" s="3">
        <v>8.0196462302540006</v>
      </c>
      <c r="M729" s="6" t="s">
        <v>100</v>
      </c>
      <c r="N729" s="6" t="s">
        <v>173</v>
      </c>
    </row>
    <row r="730" spans="1:14" x14ac:dyDescent="0.2">
      <c r="A730" s="5" t="str">
        <f t="shared" si="13"/>
        <v>UpperGI - Liver32002-20063</v>
      </c>
      <c r="B730" s="3" t="s">
        <v>115</v>
      </c>
      <c r="C730" s="3">
        <v>3</v>
      </c>
      <c r="D730" s="3" t="s">
        <v>129</v>
      </c>
      <c r="E730" s="3">
        <v>3</v>
      </c>
      <c r="F730" s="3">
        <v>2257</v>
      </c>
      <c r="G730" s="3">
        <v>4.5024641465608104</v>
      </c>
      <c r="H730" s="3">
        <v>3.0170145146332898</v>
      </c>
      <c r="I730" s="3">
        <v>2.89254365430397</v>
      </c>
      <c r="J730" s="3">
        <v>3.1414853749626102</v>
      </c>
      <c r="K730" s="3">
        <v>1.1393219329380599</v>
      </c>
      <c r="L730" s="3">
        <v>43.769771811078002</v>
      </c>
      <c r="M730" s="6" t="s">
        <v>100</v>
      </c>
      <c r="N730" s="6" t="s">
        <v>173</v>
      </c>
    </row>
    <row r="731" spans="1:14" x14ac:dyDescent="0.2">
      <c r="A731" s="5" t="str">
        <f t="shared" si="13"/>
        <v>UpperGI - Liver32002-20064</v>
      </c>
      <c r="B731" s="3" t="s">
        <v>115</v>
      </c>
      <c r="C731" s="3">
        <v>3</v>
      </c>
      <c r="D731" s="3" t="s">
        <v>129</v>
      </c>
      <c r="E731" s="3">
        <v>4</v>
      </c>
      <c r="F731" s="3">
        <v>2314</v>
      </c>
      <c r="G731" s="3">
        <v>4.6087305289599803</v>
      </c>
      <c r="H731" s="3">
        <v>3.4551666408926001</v>
      </c>
      <c r="I731" s="3">
        <v>3.3143858527995702</v>
      </c>
      <c r="J731" s="3">
        <v>3.5959474289856299</v>
      </c>
      <c r="K731" s="3">
        <v>1.3047822994657801</v>
      </c>
      <c r="L731" s="3">
        <v>88.289484576223998</v>
      </c>
      <c r="M731" s="6" t="s">
        <v>100</v>
      </c>
      <c r="N731" s="6" t="s">
        <v>173</v>
      </c>
    </row>
    <row r="732" spans="1:14" x14ac:dyDescent="0.2">
      <c r="A732" s="5" t="str">
        <f t="shared" si="13"/>
        <v>UpperGI - Liver32002-20065</v>
      </c>
      <c r="B732" s="3" t="s">
        <v>115</v>
      </c>
      <c r="C732" s="3">
        <v>3</v>
      </c>
      <c r="D732" s="3" t="s">
        <v>129</v>
      </c>
      <c r="E732" s="3">
        <v>5</v>
      </c>
      <c r="F732" s="3">
        <v>2504</v>
      </c>
      <c r="G732" s="3">
        <v>4.97892586116925</v>
      </c>
      <c r="H732" s="3">
        <v>4.5652295970357599</v>
      </c>
      <c r="I732" s="3">
        <v>4.3864155908621498</v>
      </c>
      <c r="J732" s="3">
        <v>4.74404360320937</v>
      </c>
      <c r="K732" s="3">
        <v>1.7239778541247801</v>
      </c>
      <c r="L732" s="3">
        <v>189.82400454264601</v>
      </c>
      <c r="M732" s="6" t="s">
        <v>100</v>
      </c>
      <c r="N732" s="6" t="s">
        <v>173</v>
      </c>
    </row>
    <row r="733" spans="1:14" x14ac:dyDescent="0.2">
      <c r="A733" s="5" t="str">
        <f t="shared" si="13"/>
        <v>UpperGI - Liver32002-20066</v>
      </c>
      <c r="B733" s="3" t="s">
        <v>115</v>
      </c>
      <c r="C733" s="3">
        <v>3</v>
      </c>
      <c r="D733" s="3" t="s">
        <v>129</v>
      </c>
      <c r="E733" s="3">
        <v>6</v>
      </c>
      <c r="F733" s="3">
        <v>11042</v>
      </c>
      <c r="G733" s="3">
        <v>4.4017954765089504</v>
      </c>
      <c r="H733" s="3">
        <v>3.2148124855099498</v>
      </c>
      <c r="I733" s="3">
        <v>3.15484886509521</v>
      </c>
      <c r="J733" s="3">
        <v>3.27477610592469</v>
      </c>
      <c r="K733" s="3">
        <v>0</v>
      </c>
      <c r="L733" s="3">
        <v>329.90290716020201</v>
      </c>
      <c r="M733" s="6" t="s">
        <v>100</v>
      </c>
      <c r="N733" s="6" t="s">
        <v>173</v>
      </c>
    </row>
    <row r="734" spans="1:14" x14ac:dyDescent="0.2">
      <c r="A734" s="5" t="str">
        <f t="shared" si="13"/>
        <v>UpperGI - Liver32007-20111</v>
      </c>
      <c r="B734" s="3" t="s">
        <v>116</v>
      </c>
      <c r="C734" s="3">
        <v>3</v>
      </c>
      <c r="D734" s="3" t="s">
        <v>129</v>
      </c>
      <c r="E734" s="3">
        <v>1</v>
      </c>
      <c r="F734" s="3">
        <v>2475</v>
      </c>
      <c r="G734" s="3">
        <v>4.7880285589363103</v>
      </c>
      <c r="H734" s="3">
        <v>3.0903554808394</v>
      </c>
      <c r="I734" s="3">
        <v>2.9686032553025798</v>
      </c>
      <c r="J734" s="3">
        <v>3.2121077063762198</v>
      </c>
      <c r="K734" s="3">
        <v>1</v>
      </c>
      <c r="L734" s="3">
        <v>0</v>
      </c>
      <c r="M734" s="6" t="s">
        <v>100</v>
      </c>
      <c r="N734" s="6" t="s">
        <v>173</v>
      </c>
    </row>
    <row r="735" spans="1:14" x14ac:dyDescent="0.2">
      <c r="A735" s="5" t="str">
        <f t="shared" si="13"/>
        <v>UpperGI - Liver32007-20112</v>
      </c>
      <c r="B735" s="3" t="s">
        <v>116</v>
      </c>
      <c r="C735" s="3">
        <v>3</v>
      </c>
      <c r="D735" s="3" t="s">
        <v>129</v>
      </c>
      <c r="E735" s="3">
        <v>2</v>
      </c>
      <c r="F735" s="3">
        <v>2932</v>
      </c>
      <c r="G735" s="3">
        <v>5.6658554045487399</v>
      </c>
      <c r="H735" s="3">
        <v>3.4583322140980601</v>
      </c>
      <c r="I735" s="3">
        <v>3.3331505275316702</v>
      </c>
      <c r="J735" s="3">
        <v>3.5835139006644501</v>
      </c>
      <c r="K735" s="3">
        <v>1.1190726230494099</v>
      </c>
      <c r="L735" s="3">
        <v>53.272875189384003</v>
      </c>
      <c r="M735" s="6" t="s">
        <v>100</v>
      </c>
      <c r="N735" s="6" t="s">
        <v>173</v>
      </c>
    </row>
    <row r="736" spans="1:14" x14ac:dyDescent="0.2">
      <c r="A736" s="5" t="str">
        <f t="shared" si="13"/>
        <v>UpperGI - Liver32007-20113</v>
      </c>
      <c r="B736" s="3" t="s">
        <v>116</v>
      </c>
      <c r="C736" s="3">
        <v>3</v>
      </c>
      <c r="D736" s="3" t="s">
        <v>129</v>
      </c>
      <c r="E736" s="3">
        <v>3</v>
      </c>
      <c r="F736" s="3">
        <v>3030</v>
      </c>
      <c r="G736" s="3">
        <v>5.8488028861352204</v>
      </c>
      <c r="H736" s="3">
        <v>3.8340095865042998</v>
      </c>
      <c r="I736" s="3">
        <v>3.6974922043939502</v>
      </c>
      <c r="J736" s="3">
        <v>3.9705269686146498</v>
      </c>
      <c r="K736" s="3">
        <v>1.2406370756618901</v>
      </c>
      <c r="L736" s="3">
        <v>95.176425305128006</v>
      </c>
      <c r="M736" s="6" t="s">
        <v>100</v>
      </c>
      <c r="N736" s="6" t="s">
        <v>173</v>
      </c>
    </row>
    <row r="737" spans="1:14" x14ac:dyDescent="0.2">
      <c r="A737" s="5" t="str">
        <f t="shared" si="13"/>
        <v>UpperGI - Liver32007-20114</v>
      </c>
      <c r="B737" s="3" t="s">
        <v>116</v>
      </c>
      <c r="C737" s="3">
        <v>3</v>
      </c>
      <c r="D737" s="3" t="s">
        <v>129</v>
      </c>
      <c r="E737" s="3">
        <v>4</v>
      </c>
      <c r="F737" s="3">
        <v>3114</v>
      </c>
      <c r="G737" s="3">
        <v>6.00614316191922</v>
      </c>
      <c r="H737" s="3">
        <v>4.5303227334745699</v>
      </c>
      <c r="I737" s="3">
        <v>4.3712023162563298</v>
      </c>
      <c r="J737" s="3">
        <v>4.68944315069281</v>
      </c>
      <c r="K737" s="3">
        <v>1.4659552150434301</v>
      </c>
      <c r="L737" s="3">
        <v>165.39291294859399</v>
      </c>
      <c r="M737" s="6" t="s">
        <v>100</v>
      </c>
      <c r="N737" s="6" t="s">
        <v>173</v>
      </c>
    </row>
    <row r="738" spans="1:14" x14ac:dyDescent="0.2">
      <c r="A738" s="5" t="str">
        <f t="shared" si="13"/>
        <v>UpperGI - Liver32007-20115</v>
      </c>
      <c r="B738" s="3" t="s">
        <v>116</v>
      </c>
      <c r="C738" s="3">
        <v>3</v>
      </c>
      <c r="D738" s="3" t="s">
        <v>129</v>
      </c>
      <c r="E738" s="3">
        <v>5</v>
      </c>
      <c r="F738" s="3">
        <v>3277</v>
      </c>
      <c r="G738" s="3">
        <v>6.3316008731155904</v>
      </c>
      <c r="H738" s="3">
        <v>5.8223105859375597</v>
      </c>
      <c r="I738" s="3">
        <v>5.6229619724324396</v>
      </c>
      <c r="J738" s="3">
        <v>6.0216591994426798</v>
      </c>
      <c r="K738" s="3">
        <v>1.8840261652863699</v>
      </c>
      <c r="L738" s="3">
        <v>282.88625564587801</v>
      </c>
      <c r="M738" s="6" t="s">
        <v>100</v>
      </c>
      <c r="N738" s="6" t="s">
        <v>173</v>
      </c>
    </row>
    <row r="739" spans="1:14" x14ac:dyDescent="0.2">
      <c r="A739" s="5" t="str">
        <f t="shared" si="13"/>
        <v>UpperGI - Liver32007-20116</v>
      </c>
      <c r="B739" s="3" t="s">
        <v>116</v>
      </c>
      <c r="C739" s="3">
        <v>3</v>
      </c>
      <c r="D739" s="3" t="s">
        <v>129</v>
      </c>
      <c r="E739" s="3">
        <v>6</v>
      </c>
      <c r="F739" s="3">
        <v>14828</v>
      </c>
      <c r="G739" s="3">
        <v>5.7284438384069203</v>
      </c>
      <c r="H739" s="3">
        <v>4.03177458112454</v>
      </c>
      <c r="I739" s="3">
        <v>3.9668796127480901</v>
      </c>
      <c r="J739" s="3">
        <v>4.0966695495009899</v>
      </c>
      <c r="K739" s="3">
        <v>0</v>
      </c>
      <c r="L739" s="3">
        <v>596.72846908898396</v>
      </c>
      <c r="M739" s="6" t="s">
        <v>100</v>
      </c>
      <c r="N739" s="6" t="s">
        <v>173</v>
      </c>
    </row>
    <row r="740" spans="1:14" x14ac:dyDescent="0.2">
      <c r="A740" s="5" t="str">
        <f t="shared" si="13"/>
        <v>Respiratory - Lung12002-20061</v>
      </c>
      <c r="B740" s="3" t="s">
        <v>115</v>
      </c>
      <c r="C740" s="3">
        <v>1</v>
      </c>
      <c r="D740" s="3" t="s">
        <v>132</v>
      </c>
      <c r="E740" s="3">
        <v>1</v>
      </c>
      <c r="F740" s="3">
        <v>10810</v>
      </c>
      <c r="G740" s="3">
        <v>43.527330875482001</v>
      </c>
      <c r="H740" s="3">
        <v>33.576037040278301</v>
      </c>
      <c r="I740" s="3">
        <v>32.943082295646398</v>
      </c>
      <c r="J740" s="3">
        <v>34.208991784910197</v>
      </c>
      <c r="K740" s="3">
        <v>1</v>
      </c>
      <c r="L740" s="3">
        <v>0</v>
      </c>
      <c r="M740" s="6" t="s">
        <v>100</v>
      </c>
      <c r="N740" s="6" t="s">
        <v>182</v>
      </c>
    </row>
    <row r="741" spans="1:14" x14ac:dyDescent="0.2">
      <c r="A741" s="5" t="str">
        <f t="shared" si="13"/>
        <v>Respiratory - Lung12002-20062</v>
      </c>
      <c r="B741" s="3" t="s">
        <v>115</v>
      </c>
      <c r="C741" s="3">
        <v>1</v>
      </c>
      <c r="D741" s="3" t="s">
        <v>132</v>
      </c>
      <c r="E741" s="3">
        <v>2</v>
      </c>
      <c r="F741" s="3">
        <v>13871</v>
      </c>
      <c r="G741" s="3">
        <v>56.414764635820497</v>
      </c>
      <c r="H741" s="3">
        <v>40.670476401902903</v>
      </c>
      <c r="I741" s="3">
        <v>39.993643526734203</v>
      </c>
      <c r="J741" s="3">
        <v>41.347309277071602</v>
      </c>
      <c r="K741" s="3">
        <v>1.21129472049111</v>
      </c>
      <c r="L741" s="3">
        <v>461.79290235879802</v>
      </c>
      <c r="M741" s="6" t="s">
        <v>100</v>
      </c>
      <c r="N741" s="6" t="s">
        <v>182</v>
      </c>
    </row>
    <row r="742" spans="1:14" x14ac:dyDescent="0.2">
      <c r="A742" s="5" t="str">
        <f t="shared" si="13"/>
        <v>Respiratory - Lung12002-20063</v>
      </c>
      <c r="B742" s="3" t="s">
        <v>115</v>
      </c>
      <c r="C742" s="3">
        <v>1</v>
      </c>
      <c r="D742" s="3" t="s">
        <v>132</v>
      </c>
      <c r="E742" s="3">
        <v>3</v>
      </c>
      <c r="F742" s="3">
        <v>16081</v>
      </c>
      <c r="G742" s="3">
        <v>65.648331672631798</v>
      </c>
      <c r="H742" s="3">
        <v>49.352875640731398</v>
      </c>
      <c r="I742" s="3">
        <v>48.590073315650898</v>
      </c>
      <c r="J742" s="3">
        <v>50.115677965811898</v>
      </c>
      <c r="K742" s="3">
        <v>1.4698838812194199</v>
      </c>
      <c r="L742" s="3">
        <v>984.48094034181395</v>
      </c>
      <c r="M742" s="6" t="s">
        <v>100</v>
      </c>
      <c r="N742" s="6" t="s">
        <v>182</v>
      </c>
    </row>
    <row r="743" spans="1:14" x14ac:dyDescent="0.2">
      <c r="A743" s="5" t="str">
        <f t="shared" si="13"/>
        <v>Respiratory - Lung12002-20064</v>
      </c>
      <c r="B743" s="3" t="s">
        <v>115</v>
      </c>
      <c r="C743" s="3">
        <v>1</v>
      </c>
      <c r="D743" s="3" t="s">
        <v>132</v>
      </c>
      <c r="E743" s="3">
        <v>4</v>
      </c>
      <c r="F743" s="3">
        <v>18480</v>
      </c>
      <c r="G743" s="3">
        <v>75.477157152875805</v>
      </c>
      <c r="H743" s="3">
        <v>63.771892044385801</v>
      </c>
      <c r="I743" s="3">
        <v>62.8524287636195</v>
      </c>
      <c r="J743" s="3">
        <v>64.691355325152102</v>
      </c>
      <c r="K743" s="3">
        <v>1.89932754624627</v>
      </c>
      <c r="L743" s="3">
        <v>1693.5326188512099</v>
      </c>
      <c r="M743" s="6" t="s">
        <v>100</v>
      </c>
      <c r="N743" s="6" t="s">
        <v>182</v>
      </c>
    </row>
    <row r="744" spans="1:14" x14ac:dyDescent="0.2">
      <c r="A744" s="5" t="str">
        <f t="shared" si="13"/>
        <v>Respiratory - Lung12002-20065</v>
      </c>
      <c r="B744" s="3" t="s">
        <v>115</v>
      </c>
      <c r="C744" s="3">
        <v>1</v>
      </c>
      <c r="D744" s="3" t="s">
        <v>132</v>
      </c>
      <c r="E744" s="3">
        <v>5</v>
      </c>
      <c r="F744" s="3">
        <v>20488</v>
      </c>
      <c r="G744" s="3">
        <v>83.486226382226207</v>
      </c>
      <c r="H744" s="3">
        <v>85.440550276410207</v>
      </c>
      <c r="I744" s="3">
        <v>84.270592131024799</v>
      </c>
      <c r="J744" s="3">
        <v>86.6105084217956</v>
      </c>
      <c r="K744" s="3">
        <v>2.5446883494295198</v>
      </c>
      <c r="L744" s="3">
        <v>2430.0603474555601</v>
      </c>
      <c r="M744" s="6" t="s">
        <v>100</v>
      </c>
      <c r="N744" s="6" t="s">
        <v>182</v>
      </c>
    </row>
    <row r="745" spans="1:14" x14ac:dyDescent="0.2">
      <c r="A745" s="5" t="str">
        <f t="shared" si="13"/>
        <v>Respiratory - Lung12002-20066</v>
      </c>
      <c r="B745" s="3" t="s">
        <v>115</v>
      </c>
      <c r="C745" s="3">
        <v>1</v>
      </c>
      <c r="D745" s="3" t="s">
        <v>132</v>
      </c>
      <c r="E745" s="3">
        <v>6</v>
      </c>
      <c r="F745" s="3">
        <v>79730</v>
      </c>
      <c r="G745" s="3">
        <v>64.851200697246796</v>
      </c>
      <c r="H745" s="3">
        <v>52.562524168750599</v>
      </c>
      <c r="I745" s="3">
        <v>52.197668244703301</v>
      </c>
      <c r="J745" s="3">
        <v>52.927380092797897</v>
      </c>
      <c r="K745" s="3">
        <v>0</v>
      </c>
      <c r="L745" s="3">
        <v>5569.8668090073825</v>
      </c>
      <c r="M745" s="6" t="s">
        <v>100</v>
      </c>
      <c r="N745" s="6" t="s">
        <v>182</v>
      </c>
    </row>
    <row r="746" spans="1:14" x14ac:dyDescent="0.2">
      <c r="A746" s="5" t="str">
        <f t="shared" si="13"/>
        <v>Respiratory - Lung12007-20111</v>
      </c>
      <c r="B746" s="3" t="s">
        <v>116</v>
      </c>
      <c r="C746" s="3">
        <v>1</v>
      </c>
      <c r="D746" s="3" t="s">
        <v>132</v>
      </c>
      <c r="E746" s="3">
        <v>1</v>
      </c>
      <c r="F746" s="3">
        <v>10966</v>
      </c>
      <c r="G746" s="3">
        <v>42.725660234375503</v>
      </c>
      <c r="H746" s="3">
        <v>29.638650037238101</v>
      </c>
      <c r="I746" s="3">
        <v>29.083908904003799</v>
      </c>
      <c r="J746" s="3">
        <v>30.193391170472399</v>
      </c>
      <c r="K746" s="3">
        <v>1</v>
      </c>
      <c r="L746" s="3">
        <v>0</v>
      </c>
      <c r="M746" s="6" t="s">
        <v>100</v>
      </c>
      <c r="N746" s="6" t="s">
        <v>182</v>
      </c>
    </row>
    <row r="747" spans="1:14" x14ac:dyDescent="0.2">
      <c r="A747" s="5" t="str">
        <f t="shared" si="13"/>
        <v>Respiratory - Lung12007-20112</v>
      </c>
      <c r="B747" s="3" t="s">
        <v>116</v>
      </c>
      <c r="C747" s="3">
        <v>1</v>
      </c>
      <c r="D747" s="3" t="s">
        <v>132</v>
      </c>
      <c r="E747" s="3">
        <v>2</v>
      </c>
      <c r="F747" s="3">
        <v>13934</v>
      </c>
      <c r="G747" s="3">
        <v>54.687000518494301</v>
      </c>
      <c r="H747" s="3">
        <v>36.0605075815322</v>
      </c>
      <c r="I747" s="3">
        <v>35.4617514087427</v>
      </c>
      <c r="J747" s="3">
        <v>36.659263754321699</v>
      </c>
      <c r="K747" s="3">
        <v>1.2166717288481601</v>
      </c>
      <c r="L747" s="3">
        <v>479.72112601707403</v>
      </c>
      <c r="M747" s="6" t="s">
        <v>100</v>
      </c>
      <c r="N747" s="6" t="s">
        <v>182</v>
      </c>
    </row>
    <row r="748" spans="1:14" x14ac:dyDescent="0.2">
      <c r="A748" s="5" t="str">
        <f t="shared" si="13"/>
        <v>Respiratory - Lung12007-20113</v>
      </c>
      <c r="B748" s="3" t="s">
        <v>116</v>
      </c>
      <c r="C748" s="3">
        <v>1</v>
      </c>
      <c r="D748" s="3" t="s">
        <v>132</v>
      </c>
      <c r="E748" s="3">
        <v>3</v>
      </c>
      <c r="F748" s="3">
        <v>16305</v>
      </c>
      <c r="G748" s="3">
        <v>64.027032955485495</v>
      </c>
      <c r="H748" s="3">
        <v>45.723957565215798</v>
      </c>
      <c r="I748" s="3">
        <v>45.022115356948497</v>
      </c>
      <c r="J748" s="3">
        <v>46.425799773483099</v>
      </c>
      <c r="K748" s="3">
        <v>1.54271390592244</v>
      </c>
      <c r="L748" s="3">
        <v>1107.14192282461</v>
      </c>
      <c r="M748" s="6" t="s">
        <v>100</v>
      </c>
      <c r="N748" s="6" t="s">
        <v>182</v>
      </c>
    </row>
    <row r="749" spans="1:14" x14ac:dyDescent="0.2">
      <c r="A749" s="5" t="str">
        <f t="shared" si="13"/>
        <v>Respiratory - Lung12007-20114</v>
      </c>
      <c r="B749" s="3" t="s">
        <v>116</v>
      </c>
      <c r="C749" s="3">
        <v>1</v>
      </c>
      <c r="D749" s="3" t="s">
        <v>132</v>
      </c>
      <c r="E749" s="3">
        <v>4</v>
      </c>
      <c r="F749" s="3">
        <v>18098</v>
      </c>
      <c r="G749" s="3">
        <v>71.052481668298796</v>
      </c>
      <c r="H749" s="3">
        <v>59.138831000070297</v>
      </c>
      <c r="I749" s="3">
        <v>58.277215476481899</v>
      </c>
      <c r="J749" s="3">
        <v>60.000446523658702</v>
      </c>
      <c r="K749" s="3">
        <v>1.9953280910489499</v>
      </c>
      <c r="L749" s="3">
        <v>1745.4075656564301</v>
      </c>
      <c r="M749" s="6" t="s">
        <v>100</v>
      </c>
      <c r="N749" s="6" t="s">
        <v>182</v>
      </c>
    </row>
    <row r="750" spans="1:14" x14ac:dyDescent="0.2">
      <c r="A750" s="5" t="str">
        <f t="shared" si="13"/>
        <v>Respiratory - Lung12007-20115</v>
      </c>
      <c r="B750" s="3" t="s">
        <v>116</v>
      </c>
      <c r="C750" s="3">
        <v>1</v>
      </c>
      <c r="D750" s="3" t="s">
        <v>132</v>
      </c>
      <c r="E750" s="3">
        <v>5</v>
      </c>
      <c r="F750" s="3">
        <v>19931</v>
      </c>
      <c r="G750" s="3">
        <v>78.501106621013605</v>
      </c>
      <c r="H750" s="3">
        <v>80.134230384456302</v>
      </c>
      <c r="I750" s="3">
        <v>79.021705850429498</v>
      </c>
      <c r="J750" s="3">
        <v>81.246754918483106</v>
      </c>
      <c r="K750" s="3">
        <v>2.7037071622282101</v>
      </c>
      <c r="L750" s="3">
        <v>2461.7713993126699</v>
      </c>
      <c r="M750" s="6" t="s">
        <v>100</v>
      </c>
      <c r="N750" s="6" t="s">
        <v>182</v>
      </c>
    </row>
    <row r="751" spans="1:14" x14ac:dyDescent="0.2">
      <c r="A751" s="5" t="str">
        <f t="shared" si="13"/>
        <v>Respiratory - Lung12007-20116</v>
      </c>
      <c r="B751" s="3" t="s">
        <v>116</v>
      </c>
      <c r="C751" s="3">
        <v>1</v>
      </c>
      <c r="D751" s="3" t="s">
        <v>132</v>
      </c>
      <c r="E751" s="3">
        <v>6</v>
      </c>
      <c r="F751" s="3">
        <v>79234</v>
      </c>
      <c r="G751" s="3">
        <v>62.157870478919797</v>
      </c>
      <c r="H751" s="3">
        <v>47.6975786261062</v>
      </c>
      <c r="I751" s="3">
        <v>47.365457414671297</v>
      </c>
      <c r="J751" s="3">
        <v>48.029699837541102</v>
      </c>
      <c r="K751" s="3">
        <v>0</v>
      </c>
      <c r="L751" s="3">
        <v>5794.0420138107838</v>
      </c>
      <c r="M751" s="6" t="s">
        <v>100</v>
      </c>
      <c r="N751" s="6" t="s">
        <v>182</v>
      </c>
    </row>
    <row r="752" spans="1:14" x14ac:dyDescent="0.2">
      <c r="A752" s="5" t="str">
        <f t="shared" si="13"/>
        <v>Respiratory - Lung22002-20061</v>
      </c>
      <c r="B752" s="3" t="s">
        <v>115</v>
      </c>
      <c r="C752" s="3">
        <v>2</v>
      </c>
      <c r="D752" s="3" t="s">
        <v>132</v>
      </c>
      <c r="E752" s="3">
        <v>1</v>
      </c>
      <c r="F752" s="3">
        <v>6955</v>
      </c>
      <c r="G752" s="3">
        <v>27.506725898739301</v>
      </c>
      <c r="H752" s="3">
        <v>17.760802107825299</v>
      </c>
      <c r="I752" s="3">
        <v>17.343385158672099</v>
      </c>
      <c r="J752" s="3">
        <v>18.178219056978499</v>
      </c>
      <c r="K752" s="3">
        <v>1</v>
      </c>
      <c r="L752" s="3">
        <v>0</v>
      </c>
      <c r="M752" s="6" t="s">
        <v>100</v>
      </c>
      <c r="N752" s="6" t="s">
        <v>182</v>
      </c>
    </row>
    <row r="753" spans="1:14" x14ac:dyDescent="0.2">
      <c r="A753" s="5" t="str">
        <f t="shared" si="13"/>
        <v>Respiratory - Lung22002-20062</v>
      </c>
      <c r="B753" s="3" t="s">
        <v>115</v>
      </c>
      <c r="C753" s="3">
        <v>2</v>
      </c>
      <c r="D753" s="3" t="s">
        <v>132</v>
      </c>
      <c r="E753" s="3">
        <v>2</v>
      </c>
      <c r="F753" s="3">
        <v>9160</v>
      </c>
      <c r="G753" s="3">
        <v>35.899298392107298</v>
      </c>
      <c r="H753" s="3">
        <v>21.660056177068601</v>
      </c>
      <c r="I753" s="3">
        <v>21.216480306890599</v>
      </c>
      <c r="J753" s="3">
        <v>22.103632047246599</v>
      </c>
      <c r="K753" s="3">
        <v>1.2195426786229</v>
      </c>
      <c r="L753" s="3">
        <v>273.20070376429402</v>
      </c>
      <c r="M753" s="6" t="s">
        <v>100</v>
      </c>
      <c r="N753" s="6" t="s">
        <v>182</v>
      </c>
    </row>
    <row r="754" spans="1:14" x14ac:dyDescent="0.2">
      <c r="A754" s="5" t="str">
        <f t="shared" si="13"/>
        <v>Respiratory - Lung22002-20063</v>
      </c>
      <c r="B754" s="3" t="s">
        <v>115</v>
      </c>
      <c r="C754" s="3">
        <v>2</v>
      </c>
      <c r="D754" s="3" t="s">
        <v>132</v>
      </c>
      <c r="E754" s="3">
        <v>3</v>
      </c>
      <c r="F754" s="3">
        <v>10781</v>
      </c>
      <c r="G754" s="3">
        <v>42.059993210164897</v>
      </c>
      <c r="H754" s="3">
        <v>25.905337859105799</v>
      </c>
      <c r="I754" s="3">
        <v>25.416330033626501</v>
      </c>
      <c r="J754" s="3">
        <v>26.394345684585101</v>
      </c>
      <c r="K754" s="3">
        <v>1.4585680140927899</v>
      </c>
      <c r="L754" s="3">
        <v>577.91186757109006</v>
      </c>
      <c r="M754" s="6" t="s">
        <v>100</v>
      </c>
      <c r="N754" s="6" t="s">
        <v>182</v>
      </c>
    </row>
    <row r="755" spans="1:14" x14ac:dyDescent="0.2">
      <c r="A755" s="5" t="str">
        <f t="shared" si="13"/>
        <v>Respiratory - Lung22002-20064</v>
      </c>
      <c r="B755" s="3" t="s">
        <v>115</v>
      </c>
      <c r="C755" s="3">
        <v>2</v>
      </c>
      <c r="D755" s="3" t="s">
        <v>132</v>
      </c>
      <c r="E755" s="3">
        <v>4</v>
      </c>
      <c r="F755" s="3">
        <v>13230</v>
      </c>
      <c r="G755" s="3">
        <v>51.428921285178802</v>
      </c>
      <c r="H755" s="3">
        <v>34.817879941899697</v>
      </c>
      <c r="I755" s="3">
        <v>34.224574307496198</v>
      </c>
      <c r="J755" s="3">
        <v>35.411185576303197</v>
      </c>
      <c r="K755" s="3">
        <v>1.9603776749789401</v>
      </c>
      <c r="L755" s="3">
        <v>1173.03481951922</v>
      </c>
      <c r="M755" s="6" t="s">
        <v>100</v>
      </c>
      <c r="N755" s="6" t="s">
        <v>182</v>
      </c>
    </row>
    <row r="756" spans="1:14" x14ac:dyDescent="0.2">
      <c r="A756" s="5" t="str">
        <f t="shared" si="13"/>
        <v>Respiratory - Lung22002-20065</v>
      </c>
      <c r="B756" s="3" t="s">
        <v>115</v>
      </c>
      <c r="C756" s="3">
        <v>2</v>
      </c>
      <c r="D756" s="3" t="s">
        <v>132</v>
      </c>
      <c r="E756" s="3">
        <v>5</v>
      </c>
      <c r="F756" s="3">
        <v>14816</v>
      </c>
      <c r="G756" s="3">
        <v>57.534742678232199</v>
      </c>
      <c r="H756" s="3">
        <v>48.1631323247464</v>
      </c>
      <c r="I756" s="3">
        <v>47.387590345782698</v>
      </c>
      <c r="J756" s="3">
        <v>48.938674303710101</v>
      </c>
      <c r="K756" s="3">
        <v>2.7117656079015702</v>
      </c>
      <c r="L756" s="3">
        <v>1754.92251018671</v>
      </c>
      <c r="M756" s="6" t="s">
        <v>100</v>
      </c>
      <c r="N756" s="6" t="s">
        <v>182</v>
      </c>
    </row>
    <row r="757" spans="1:14" x14ac:dyDescent="0.2">
      <c r="A757" s="5" t="str">
        <f t="shared" si="13"/>
        <v>Respiratory - Lung22002-20066</v>
      </c>
      <c r="B757" s="3" t="s">
        <v>115</v>
      </c>
      <c r="C757" s="3">
        <v>2</v>
      </c>
      <c r="D757" s="3" t="s">
        <v>132</v>
      </c>
      <c r="E757" s="3">
        <v>6</v>
      </c>
      <c r="F757" s="3">
        <v>54942</v>
      </c>
      <c r="G757" s="3">
        <v>42.953907928436699</v>
      </c>
      <c r="H757" s="3">
        <v>28.691763147179898</v>
      </c>
      <c r="I757" s="3">
        <v>28.451846117411101</v>
      </c>
      <c r="J757" s="3">
        <v>28.931680176948699</v>
      </c>
      <c r="K757" s="3">
        <v>0</v>
      </c>
      <c r="L757" s="3">
        <v>3779.0699010413141</v>
      </c>
      <c r="M757" s="6" t="s">
        <v>100</v>
      </c>
      <c r="N757" s="6" t="s">
        <v>182</v>
      </c>
    </row>
    <row r="758" spans="1:14" x14ac:dyDescent="0.2">
      <c r="A758" s="5" t="str">
        <f t="shared" si="13"/>
        <v>Respiratory - Lung22007-20111</v>
      </c>
      <c r="B758" s="3" t="s">
        <v>116</v>
      </c>
      <c r="C758" s="3">
        <v>2</v>
      </c>
      <c r="D758" s="3" t="s">
        <v>132</v>
      </c>
      <c r="E758" s="3">
        <v>1</v>
      </c>
      <c r="F758" s="3">
        <v>8066</v>
      </c>
      <c r="G758" s="3">
        <v>30.9928636491519</v>
      </c>
      <c r="H758" s="3">
        <v>18.557678239018301</v>
      </c>
      <c r="I758" s="3">
        <v>18.152682361065501</v>
      </c>
      <c r="J758" s="3">
        <v>18.962674116971101</v>
      </c>
      <c r="K758" s="3">
        <v>1</v>
      </c>
      <c r="L758" s="3">
        <v>0</v>
      </c>
      <c r="M758" s="6" t="s">
        <v>100</v>
      </c>
      <c r="N758" s="6" t="s">
        <v>182</v>
      </c>
    </row>
    <row r="759" spans="1:14" x14ac:dyDescent="0.2">
      <c r="A759" s="5" t="str">
        <f t="shared" si="13"/>
        <v>Respiratory - Lung22007-20112</v>
      </c>
      <c r="B759" s="3" t="s">
        <v>116</v>
      </c>
      <c r="C759" s="3">
        <v>2</v>
      </c>
      <c r="D759" s="3" t="s">
        <v>132</v>
      </c>
      <c r="E759" s="3">
        <v>2</v>
      </c>
      <c r="F759" s="3">
        <v>10594</v>
      </c>
      <c r="G759" s="3">
        <v>40.3288464541412</v>
      </c>
      <c r="H759" s="3">
        <v>22.938129763051901</v>
      </c>
      <c r="I759" s="3">
        <v>22.501328291998998</v>
      </c>
      <c r="J759" s="3">
        <v>23.3749312341048</v>
      </c>
      <c r="K759" s="3">
        <v>1.23604523516436</v>
      </c>
      <c r="L759" s="3">
        <v>348.19488879874399</v>
      </c>
      <c r="M759" s="6" t="s">
        <v>100</v>
      </c>
      <c r="N759" s="6" t="s">
        <v>182</v>
      </c>
    </row>
    <row r="760" spans="1:14" x14ac:dyDescent="0.2">
      <c r="A760" s="5" t="str">
        <f t="shared" si="13"/>
        <v>Respiratory - Lung22007-20113</v>
      </c>
      <c r="B760" s="3" t="s">
        <v>116</v>
      </c>
      <c r="C760" s="3">
        <v>2</v>
      </c>
      <c r="D760" s="3" t="s">
        <v>132</v>
      </c>
      <c r="E760" s="3">
        <v>3</v>
      </c>
      <c r="F760" s="3">
        <v>12206</v>
      </c>
      <c r="G760" s="3">
        <v>46.340752903216298</v>
      </c>
      <c r="H760" s="3">
        <v>27.360986195751</v>
      </c>
      <c r="I760" s="3">
        <v>26.875584671762098</v>
      </c>
      <c r="J760" s="3">
        <v>27.846387719739901</v>
      </c>
      <c r="K760" s="3">
        <v>1.47437550340879</v>
      </c>
      <c r="L760" s="3">
        <v>720.14605643087202</v>
      </c>
      <c r="M760" s="6" t="s">
        <v>100</v>
      </c>
      <c r="N760" s="6" t="s">
        <v>182</v>
      </c>
    </row>
    <row r="761" spans="1:14" x14ac:dyDescent="0.2">
      <c r="A761" s="5" t="str">
        <f t="shared" si="13"/>
        <v>Respiratory - Lung22007-20114</v>
      </c>
      <c r="B761" s="3" t="s">
        <v>116</v>
      </c>
      <c r="C761" s="3">
        <v>2</v>
      </c>
      <c r="D761" s="3" t="s">
        <v>132</v>
      </c>
      <c r="E761" s="3">
        <v>4</v>
      </c>
      <c r="F761" s="3">
        <v>14088</v>
      </c>
      <c r="G761" s="3">
        <v>53.412996851673903</v>
      </c>
      <c r="H761" s="3">
        <v>36.270624551275098</v>
      </c>
      <c r="I761" s="3">
        <v>35.671680254685803</v>
      </c>
      <c r="J761" s="3">
        <v>36.8695688478644</v>
      </c>
      <c r="K761" s="3">
        <v>1.95448073213246</v>
      </c>
      <c r="L761" s="3">
        <v>1261.5580126037501</v>
      </c>
      <c r="M761" s="6" t="s">
        <v>100</v>
      </c>
      <c r="N761" s="6" t="s">
        <v>182</v>
      </c>
    </row>
    <row r="762" spans="1:14" x14ac:dyDescent="0.2">
      <c r="A762" s="5" t="str">
        <f t="shared" si="13"/>
        <v>Respiratory - Lung22007-20115</v>
      </c>
      <c r="B762" s="3" t="s">
        <v>116</v>
      </c>
      <c r="C762" s="3">
        <v>2</v>
      </c>
      <c r="D762" s="3" t="s">
        <v>132</v>
      </c>
      <c r="E762" s="3">
        <v>5</v>
      </c>
      <c r="F762" s="3">
        <v>16005</v>
      </c>
      <c r="G762" s="3">
        <v>60.701308903025499</v>
      </c>
      <c r="H762" s="3">
        <v>51.296438515117899</v>
      </c>
      <c r="I762" s="3">
        <v>50.501716131134202</v>
      </c>
      <c r="J762" s="3">
        <v>52.091160899101602</v>
      </c>
      <c r="K762" s="3">
        <v>2.7641625129195799</v>
      </c>
      <c r="L762" s="3">
        <v>1943.99806218511</v>
      </c>
      <c r="M762" s="6" t="s">
        <v>100</v>
      </c>
      <c r="N762" s="6" t="s">
        <v>182</v>
      </c>
    </row>
    <row r="763" spans="1:14" x14ac:dyDescent="0.2">
      <c r="A763" s="5" t="str">
        <f t="shared" ref="A763:A826" si="14">D763&amp;C763&amp;B763&amp;E763</f>
        <v>Respiratory - Lung22007-20116</v>
      </c>
      <c r="B763" s="3" t="s">
        <v>116</v>
      </c>
      <c r="C763" s="3">
        <v>2</v>
      </c>
      <c r="D763" s="3" t="s">
        <v>132</v>
      </c>
      <c r="E763" s="3">
        <v>6</v>
      </c>
      <c r="F763" s="3">
        <v>60959</v>
      </c>
      <c r="G763" s="3">
        <v>46.400243404324797</v>
      </c>
      <c r="H763" s="3">
        <v>29.9367989196896</v>
      </c>
      <c r="I763" s="3">
        <v>29.699146349985998</v>
      </c>
      <c r="J763" s="3">
        <v>30.174451489393199</v>
      </c>
      <c r="K763" s="3">
        <v>0</v>
      </c>
      <c r="L763" s="3">
        <v>4273.8970200184758</v>
      </c>
      <c r="M763" s="6" t="s">
        <v>100</v>
      </c>
      <c r="N763" s="6" t="s">
        <v>182</v>
      </c>
    </row>
    <row r="764" spans="1:14" x14ac:dyDescent="0.2">
      <c r="A764" s="5" t="str">
        <f t="shared" si="14"/>
        <v>Respiratory - Lung32002-20061</v>
      </c>
      <c r="B764" s="3" t="s">
        <v>115</v>
      </c>
      <c r="C764" s="3">
        <v>3</v>
      </c>
      <c r="D764" s="3" t="s">
        <v>132</v>
      </c>
      <c r="E764" s="3">
        <v>1</v>
      </c>
      <c r="F764" s="3">
        <v>17765</v>
      </c>
      <c r="G764" s="3">
        <v>35.445147153326701</v>
      </c>
      <c r="H764" s="3">
        <v>24.745995587347</v>
      </c>
      <c r="I764" s="3">
        <v>24.382098653245102</v>
      </c>
      <c r="J764" s="3">
        <v>25.109892521448899</v>
      </c>
      <c r="K764" s="3">
        <v>1</v>
      </c>
      <c r="L764" s="3">
        <v>0</v>
      </c>
      <c r="M764" s="6" t="s">
        <v>100</v>
      </c>
      <c r="N764" s="6" t="s">
        <v>182</v>
      </c>
    </row>
    <row r="765" spans="1:14" x14ac:dyDescent="0.2">
      <c r="A765" s="5" t="str">
        <f t="shared" si="14"/>
        <v>Respiratory - Lung32002-20062</v>
      </c>
      <c r="B765" s="3" t="s">
        <v>115</v>
      </c>
      <c r="C765" s="3">
        <v>3</v>
      </c>
      <c r="D765" s="3" t="s">
        <v>132</v>
      </c>
      <c r="E765" s="3">
        <v>2</v>
      </c>
      <c r="F765" s="3">
        <v>23031</v>
      </c>
      <c r="G765" s="3">
        <v>45.966982569669902</v>
      </c>
      <c r="H765" s="3">
        <v>29.897544499774298</v>
      </c>
      <c r="I765" s="3">
        <v>29.511413033088299</v>
      </c>
      <c r="J765" s="3">
        <v>30.283675966460301</v>
      </c>
      <c r="K765" s="3">
        <v>1.20817707229615</v>
      </c>
      <c r="L765" s="3">
        <v>703.31610638511802</v>
      </c>
      <c r="M765" s="6" t="s">
        <v>100</v>
      </c>
      <c r="N765" s="6" t="s">
        <v>182</v>
      </c>
    </row>
    <row r="766" spans="1:14" x14ac:dyDescent="0.2">
      <c r="A766" s="5" t="str">
        <f t="shared" si="14"/>
        <v>Respiratory - Lung32002-20063</v>
      </c>
      <c r="B766" s="3" t="s">
        <v>115</v>
      </c>
      <c r="C766" s="3">
        <v>3</v>
      </c>
      <c r="D766" s="3" t="s">
        <v>132</v>
      </c>
      <c r="E766" s="3">
        <v>3</v>
      </c>
      <c r="F766" s="3">
        <v>26862</v>
      </c>
      <c r="G766" s="3">
        <v>53.586704432838502</v>
      </c>
      <c r="H766" s="3">
        <v>35.912810601784898</v>
      </c>
      <c r="I766" s="3">
        <v>35.4833371783442</v>
      </c>
      <c r="J766" s="3">
        <v>36.342284025225602</v>
      </c>
      <c r="K766" s="3">
        <v>1.45125745597997</v>
      </c>
      <c r="L766" s="3">
        <v>1499.4249968701599</v>
      </c>
      <c r="M766" s="6" t="s">
        <v>100</v>
      </c>
      <c r="N766" s="6" t="s">
        <v>182</v>
      </c>
    </row>
    <row r="767" spans="1:14" x14ac:dyDescent="0.2">
      <c r="A767" s="5" t="str">
        <f t="shared" si="14"/>
        <v>Respiratory - Lung32002-20064</v>
      </c>
      <c r="B767" s="3" t="s">
        <v>115</v>
      </c>
      <c r="C767" s="3">
        <v>3</v>
      </c>
      <c r="D767" s="3" t="s">
        <v>132</v>
      </c>
      <c r="E767" s="3">
        <v>4</v>
      </c>
      <c r="F767" s="3">
        <v>31710</v>
      </c>
      <c r="G767" s="3">
        <v>63.155939962541403</v>
      </c>
      <c r="H767" s="3">
        <v>47.061015974335902</v>
      </c>
      <c r="I767" s="3">
        <v>46.543028510726998</v>
      </c>
      <c r="J767" s="3">
        <v>47.579003437944799</v>
      </c>
      <c r="K767" s="3">
        <v>1.90176288556355</v>
      </c>
      <c r="L767" s="3">
        <v>2783.72160465976</v>
      </c>
      <c r="M767" s="6" t="s">
        <v>100</v>
      </c>
      <c r="N767" s="6" t="s">
        <v>182</v>
      </c>
    </row>
    <row r="768" spans="1:14" x14ac:dyDescent="0.2">
      <c r="A768" s="5" t="str">
        <f t="shared" si="14"/>
        <v>Respiratory - Lung32002-20065</v>
      </c>
      <c r="B768" s="3" t="s">
        <v>115</v>
      </c>
      <c r="C768" s="3">
        <v>3</v>
      </c>
      <c r="D768" s="3" t="s">
        <v>132</v>
      </c>
      <c r="E768" s="3">
        <v>5</v>
      </c>
      <c r="F768" s="3">
        <v>35304</v>
      </c>
      <c r="G768" s="3">
        <v>70.198082509073203</v>
      </c>
      <c r="H768" s="3">
        <v>64.225686151213196</v>
      </c>
      <c r="I768" s="3">
        <v>63.555719991484303</v>
      </c>
      <c r="J768" s="3">
        <v>64.895652310942097</v>
      </c>
      <c r="K768" s="3">
        <v>2.5953971390851098</v>
      </c>
      <c r="L768" s="3">
        <v>4124.3194430032099</v>
      </c>
      <c r="M768" s="6" t="s">
        <v>100</v>
      </c>
      <c r="N768" s="6" t="s">
        <v>182</v>
      </c>
    </row>
    <row r="769" spans="1:14" x14ac:dyDescent="0.2">
      <c r="A769" s="5" t="str">
        <f t="shared" si="14"/>
        <v>Respiratory - Lung32002-20066</v>
      </c>
      <c r="B769" s="3" t="s">
        <v>115</v>
      </c>
      <c r="C769" s="3">
        <v>3</v>
      </c>
      <c r="D769" s="3" t="s">
        <v>132</v>
      </c>
      <c r="E769" s="3">
        <v>6</v>
      </c>
      <c r="F769" s="3">
        <v>134672</v>
      </c>
      <c r="G769" s="3">
        <v>53.6857997113216</v>
      </c>
      <c r="H769" s="3">
        <v>38.992172932250803</v>
      </c>
      <c r="I769" s="3">
        <v>38.783918211712297</v>
      </c>
      <c r="J769" s="3">
        <v>39.200427652789301</v>
      </c>
      <c r="K769" s="3">
        <v>0</v>
      </c>
      <c r="L769" s="3">
        <v>9110.7821509182468</v>
      </c>
      <c r="M769" s="6" t="s">
        <v>100</v>
      </c>
      <c r="N769" s="6" t="s">
        <v>182</v>
      </c>
    </row>
    <row r="770" spans="1:14" x14ac:dyDescent="0.2">
      <c r="A770" s="5" t="str">
        <f t="shared" si="14"/>
        <v>Respiratory - Lung32007-20111</v>
      </c>
      <c r="B770" s="3" t="s">
        <v>116</v>
      </c>
      <c r="C770" s="3">
        <v>3</v>
      </c>
      <c r="D770" s="3" t="s">
        <v>132</v>
      </c>
      <c r="E770" s="3">
        <v>1</v>
      </c>
      <c r="F770" s="3">
        <v>19032</v>
      </c>
      <c r="G770" s="3">
        <v>36.8184887004751</v>
      </c>
      <c r="H770" s="3">
        <v>23.5218730711433</v>
      </c>
      <c r="I770" s="3">
        <v>23.1876889896092</v>
      </c>
      <c r="J770" s="3">
        <v>23.856057152677401</v>
      </c>
      <c r="K770" s="3">
        <v>1</v>
      </c>
      <c r="L770" s="3">
        <v>0</v>
      </c>
      <c r="M770" s="6" t="s">
        <v>100</v>
      </c>
      <c r="N770" s="6" t="s">
        <v>182</v>
      </c>
    </row>
    <row r="771" spans="1:14" x14ac:dyDescent="0.2">
      <c r="A771" s="5" t="str">
        <f t="shared" si="14"/>
        <v>Respiratory - Lung32007-20112</v>
      </c>
      <c r="B771" s="3" t="s">
        <v>116</v>
      </c>
      <c r="C771" s="3">
        <v>3</v>
      </c>
      <c r="D771" s="3" t="s">
        <v>132</v>
      </c>
      <c r="E771" s="3">
        <v>2</v>
      </c>
      <c r="F771" s="3">
        <v>24528</v>
      </c>
      <c r="G771" s="3">
        <v>47.398397463428203</v>
      </c>
      <c r="H771" s="3">
        <v>28.674334611470201</v>
      </c>
      <c r="I771" s="3">
        <v>28.315480148763498</v>
      </c>
      <c r="J771" s="3">
        <v>29.033189074176899</v>
      </c>
      <c r="K771" s="3">
        <v>1.2190497978091701</v>
      </c>
      <c r="L771" s="3">
        <v>801.74310753482996</v>
      </c>
      <c r="M771" s="6" t="s">
        <v>100</v>
      </c>
      <c r="N771" s="6" t="s">
        <v>182</v>
      </c>
    </row>
    <row r="772" spans="1:14" x14ac:dyDescent="0.2">
      <c r="A772" s="5" t="str">
        <f t="shared" si="14"/>
        <v>Respiratory - Lung32007-20113</v>
      </c>
      <c r="B772" s="3" t="s">
        <v>116</v>
      </c>
      <c r="C772" s="3">
        <v>3</v>
      </c>
      <c r="D772" s="3" t="s">
        <v>132</v>
      </c>
      <c r="E772" s="3">
        <v>3</v>
      </c>
      <c r="F772" s="3">
        <v>28511</v>
      </c>
      <c r="G772" s="3">
        <v>55.0347257711555</v>
      </c>
      <c r="H772" s="3">
        <v>35.3556771148764</v>
      </c>
      <c r="I772" s="3">
        <v>34.945275552573598</v>
      </c>
      <c r="J772" s="3">
        <v>35.766078677179202</v>
      </c>
      <c r="K772" s="3">
        <v>1.50309786163462</v>
      </c>
      <c r="L772" s="3">
        <v>1779.9904482361501</v>
      </c>
      <c r="M772" s="6" t="s">
        <v>100</v>
      </c>
      <c r="N772" s="6" t="s">
        <v>182</v>
      </c>
    </row>
    <row r="773" spans="1:14" x14ac:dyDescent="0.2">
      <c r="A773" s="5" t="str">
        <f t="shared" si="14"/>
        <v>Respiratory - Lung32007-20114</v>
      </c>
      <c r="B773" s="3" t="s">
        <v>116</v>
      </c>
      <c r="C773" s="3">
        <v>3</v>
      </c>
      <c r="D773" s="3" t="s">
        <v>132</v>
      </c>
      <c r="E773" s="3">
        <v>4</v>
      </c>
      <c r="F773" s="3">
        <v>32186</v>
      </c>
      <c r="G773" s="3">
        <v>62.078909380067998</v>
      </c>
      <c r="H773" s="3">
        <v>46.142178499484302</v>
      </c>
      <c r="I773" s="3">
        <v>45.638073896745802</v>
      </c>
      <c r="J773" s="3">
        <v>46.646283102222803</v>
      </c>
      <c r="K773" s="3">
        <v>1.96167109481139</v>
      </c>
      <c r="L773" s="3">
        <v>2946.47214108362</v>
      </c>
      <c r="M773" s="6" t="s">
        <v>100</v>
      </c>
      <c r="N773" s="6" t="s">
        <v>182</v>
      </c>
    </row>
    <row r="774" spans="1:14" x14ac:dyDescent="0.2">
      <c r="A774" s="5" t="str">
        <f t="shared" si="14"/>
        <v>Respiratory - Lung32007-20115</v>
      </c>
      <c r="B774" s="3" t="s">
        <v>116</v>
      </c>
      <c r="C774" s="3">
        <v>3</v>
      </c>
      <c r="D774" s="3" t="s">
        <v>132</v>
      </c>
      <c r="E774" s="3">
        <v>5</v>
      </c>
      <c r="F774" s="3">
        <v>35936</v>
      </c>
      <c r="G774" s="3">
        <v>69.433142806311196</v>
      </c>
      <c r="H774" s="3">
        <v>63.8684137039508</v>
      </c>
      <c r="I774" s="3">
        <v>63.208058911835401</v>
      </c>
      <c r="J774" s="3">
        <v>64.528768496066206</v>
      </c>
      <c r="K774" s="3">
        <v>2.7152775423443898</v>
      </c>
      <c r="L774" s="3">
        <v>4358.7493260870197</v>
      </c>
      <c r="M774" s="6" t="s">
        <v>100</v>
      </c>
      <c r="N774" s="6" t="s">
        <v>182</v>
      </c>
    </row>
    <row r="775" spans="1:14" x14ac:dyDescent="0.2">
      <c r="A775" s="5" t="str">
        <f t="shared" si="14"/>
        <v>Respiratory - Lung32007-20116</v>
      </c>
      <c r="B775" s="3" t="s">
        <v>116</v>
      </c>
      <c r="C775" s="3">
        <v>3</v>
      </c>
      <c r="D775" s="3" t="s">
        <v>132</v>
      </c>
      <c r="E775" s="3">
        <v>6</v>
      </c>
      <c r="F775" s="3">
        <v>140193</v>
      </c>
      <c r="G775" s="3">
        <v>54.1602189801579</v>
      </c>
      <c r="H775" s="3">
        <v>37.7252202736844</v>
      </c>
      <c r="I775" s="3">
        <v>37.527739558692801</v>
      </c>
      <c r="J775" s="3">
        <v>37.922700988675999</v>
      </c>
      <c r="K775" s="3">
        <v>0</v>
      </c>
      <c r="L775" s="3">
        <v>9886.95502294162</v>
      </c>
      <c r="M775" s="6" t="s">
        <v>100</v>
      </c>
      <c r="N775" s="6" t="s">
        <v>182</v>
      </c>
    </row>
    <row r="776" spans="1:14" x14ac:dyDescent="0.2">
      <c r="A776" s="5" t="str">
        <f t="shared" si="14"/>
        <v>Skin - Melanoma12002-20061</v>
      </c>
      <c r="B776" s="3" t="s">
        <v>115</v>
      </c>
      <c r="C776" s="3">
        <v>1</v>
      </c>
      <c r="D776" s="3" t="s">
        <v>145</v>
      </c>
      <c r="E776" s="3">
        <v>1</v>
      </c>
      <c r="F776" s="3">
        <v>1014</v>
      </c>
      <c r="G776" s="3">
        <v>4.0829522208824001</v>
      </c>
      <c r="H776" s="3">
        <v>3.4159842699579301</v>
      </c>
      <c r="I776" s="3">
        <v>3.2057260632359998</v>
      </c>
      <c r="J776" s="3">
        <v>3.62624247667986</v>
      </c>
      <c r="K776" s="3">
        <v>1</v>
      </c>
      <c r="L776" s="3">
        <v>0</v>
      </c>
      <c r="M776" s="6" t="s">
        <v>100</v>
      </c>
      <c r="N776" s="6" t="s">
        <v>201</v>
      </c>
    </row>
    <row r="777" spans="1:14" x14ac:dyDescent="0.2">
      <c r="A777" s="5" t="str">
        <f t="shared" si="14"/>
        <v>Skin - Melanoma12002-20062</v>
      </c>
      <c r="B777" s="3" t="s">
        <v>115</v>
      </c>
      <c r="C777" s="3">
        <v>1</v>
      </c>
      <c r="D777" s="3" t="s">
        <v>145</v>
      </c>
      <c r="E777" s="3">
        <v>2</v>
      </c>
      <c r="F777" s="3">
        <v>969</v>
      </c>
      <c r="G777" s="3">
        <v>3.94102133459088</v>
      </c>
      <c r="H777" s="3">
        <v>3.1156571521719201</v>
      </c>
      <c r="I777" s="3">
        <v>2.9194820693793</v>
      </c>
      <c r="J777" s="3">
        <v>3.3118322349645402</v>
      </c>
      <c r="K777" s="3">
        <v>0.91208182062568</v>
      </c>
      <c r="L777" s="3">
        <v>-16.785751720132001</v>
      </c>
      <c r="M777" s="6" t="s">
        <v>100</v>
      </c>
      <c r="N777" s="6" t="s">
        <v>201</v>
      </c>
    </row>
    <row r="778" spans="1:14" x14ac:dyDescent="0.2">
      <c r="A778" s="5" t="str">
        <f t="shared" si="14"/>
        <v>Skin - Melanoma12002-20063</v>
      </c>
      <c r="B778" s="3" t="s">
        <v>115</v>
      </c>
      <c r="C778" s="3">
        <v>1</v>
      </c>
      <c r="D778" s="3" t="s">
        <v>145</v>
      </c>
      <c r="E778" s="3">
        <v>3</v>
      </c>
      <c r="F778" s="3">
        <v>874</v>
      </c>
      <c r="G778" s="3">
        <v>3.5679772328760802</v>
      </c>
      <c r="H778" s="3">
        <v>2.9193310729582498</v>
      </c>
      <c r="I778" s="3">
        <v>2.7257852936946101</v>
      </c>
      <c r="J778" s="3">
        <v>3.1128768522218899</v>
      </c>
      <c r="K778" s="3">
        <v>0.85460905034969703</v>
      </c>
      <c r="L778" s="3">
        <v>-26.912730357520001</v>
      </c>
      <c r="M778" s="6" t="s">
        <v>100</v>
      </c>
      <c r="N778" s="6" t="s">
        <v>201</v>
      </c>
    </row>
    <row r="779" spans="1:14" x14ac:dyDescent="0.2">
      <c r="A779" s="5" t="str">
        <f t="shared" si="14"/>
        <v>Skin - Melanoma12002-20064</v>
      </c>
      <c r="B779" s="3" t="s">
        <v>115</v>
      </c>
      <c r="C779" s="3">
        <v>1</v>
      </c>
      <c r="D779" s="3" t="s">
        <v>145</v>
      </c>
      <c r="E779" s="3">
        <v>4</v>
      </c>
      <c r="F779" s="3">
        <v>681</v>
      </c>
      <c r="G779" s="3">
        <v>2.7813822522244802</v>
      </c>
      <c r="H779" s="3">
        <v>2.50458662365953</v>
      </c>
      <c r="I779" s="3">
        <v>2.3164737264668598</v>
      </c>
      <c r="J779" s="3">
        <v>2.6926995208522002</v>
      </c>
      <c r="K779" s="3">
        <v>0.73319618175243295</v>
      </c>
      <c r="L779" s="3">
        <v>-47.781063948620002</v>
      </c>
      <c r="M779" s="6" t="s">
        <v>100</v>
      </c>
      <c r="N779" s="6" t="s">
        <v>201</v>
      </c>
    </row>
    <row r="780" spans="1:14" x14ac:dyDescent="0.2">
      <c r="A780" s="5" t="str">
        <f t="shared" si="14"/>
        <v>Skin - Melanoma12002-20065</v>
      </c>
      <c r="B780" s="3" t="s">
        <v>115</v>
      </c>
      <c r="C780" s="3">
        <v>1</v>
      </c>
      <c r="D780" s="3" t="s">
        <v>145</v>
      </c>
      <c r="E780" s="3">
        <v>5</v>
      </c>
      <c r="F780" s="3">
        <v>490</v>
      </c>
      <c r="G780" s="3">
        <v>1.9966932315155601</v>
      </c>
      <c r="H780" s="3">
        <v>2.0881250074487498</v>
      </c>
      <c r="I780" s="3">
        <v>1.90323453769331</v>
      </c>
      <c r="J780" s="3">
        <v>2.2730154772041899</v>
      </c>
      <c r="K780" s="3">
        <v>0.61128062731813204</v>
      </c>
      <c r="L780" s="3">
        <v>-60.342826765185997</v>
      </c>
      <c r="M780" s="6" t="s">
        <v>100</v>
      </c>
      <c r="N780" s="6" t="s">
        <v>201</v>
      </c>
    </row>
    <row r="781" spans="1:14" x14ac:dyDescent="0.2">
      <c r="A781" s="5" t="str">
        <f t="shared" si="14"/>
        <v>Skin - Melanoma12002-20066</v>
      </c>
      <c r="B781" s="3" t="s">
        <v>115</v>
      </c>
      <c r="C781" s="3">
        <v>1</v>
      </c>
      <c r="D781" s="3" t="s">
        <v>145</v>
      </c>
      <c r="E781" s="3">
        <v>6</v>
      </c>
      <c r="F781" s="3">
        <v>4028</v>
      </c>
      <c r="G781" s="3">
        <v>3.2763155199863299</v>
      </c>
      <c r="H781" s="3">
        <v>2.8515946328598698</v>
      </c>
      <c r="I781" s="3">
        <v>2.7635304866256298</v>
      </c>
      <c r="J781" s="3">
        <v>2.9396587790941102</v>
      </c>
      <c r="K781" s="3">
        <v>0</v>
      </c>
      <c r="L781" s="3">
        <v>-151.82237279145801</v>
      </c>
      <c r="M781" s="6" t="s">
        <v>100</v>
      </c>
      <c r="N781" s="6" t="s">
        <v>201</v>
      </c>
    </row>
    <row r="782" spans="1:14" x14ac:dyDescent="0.2">
      <c r="A782" s="5" t="str">
        <f t="shared" si="14"/>
        <v>Skin - Melanoma12007-20111</v>
      </c>
      <c r="B782" s="3" t="s">
        <v>116</v>
      </c>
      <c r="C782" s="3">
        <v>1</v>
      </c>
      <c r="D782" s="3" t="s">
        <v>145</v>
      </c>
      <c r="E782" s="3">
        <v>1</v>
      </c>
      <c r="F782" s="3">
        <v>1246</v>
      </c>
      <c r="G782" s="3">
        <v>4.8546573638548196</v>
      </c>
      <c r="H782" s="3">
        <v>3.65416447086948</v>
      </c>
      <c r="I782" s="3">
        <v>3.4512630254358201</v>
      </c>
      <c r="J782" s="3">
        <v>3.85706591630314</v>
      </c>
      <c r="K782" s="3">
        <v>1</v>
      </c>
      <c r="L782" s="3">
        <v>0</v>
      </c>
      <c r="M782" s="6" t="s">
        <v>100</v>
      </c>
      <c r="N782" s="6" t="s">
        <v>201</v>
      </c>
    </row>
    <row r="783" spans="1:14" x14ac:dyDescent="0.2">
      <c r="A783" s="5" t="str">
        <f t="shared" si="14"/>
        <v>Skin - Melanoma12007-20112</v>
      </c>
      <c r="B783" s="3" t="s">
        <v>116</v>
      </c>
      <c r="C783" s="3">
        <v>1</v>
      </c>
      <c r="D783" s="3" t="s">
        <v>145</v>
      </c>
      <c r="E783" s="3">
        <v>2</v>
      </c>
      <c r="F783" s="3">
        <v>1189</v>
      </c>
      <c r="G783" s="3">
        <v>4.66648798740417</v>
      </c>
      <c r="H783" s="3">
        <v>3.3817903727723602</v>
      </c>
      <c r="I783" s="3">
        <v>3.1895645061618798</v>
      </c>
      <c r="J783" s="3">
        <v>3.5740162393828401</v>
      </c>
      <c r="K783" s="3">
        <v>0.92546200362122299</v>
      </c>
      <c r="L783" s="3">
        <v>-20.733782276107998</v>
      </c>
      <c r="M783" s="6" t="s">
        <v>100</v>
      </c>
      <c r="N783" s="6" t="s">
        <v>201</v>
      </c>
    </row>
    <row r="784" spans="1:14" x14ac:dyDescent="0.2">
      <c r="A784" s="5" t="str">
        <f t="shared" si="14"/>
        <v>Skin - Melanoma12007-20113</v>
      </c>
      <c r="B784" s="3" t="s">
        <v>116</v>
      </c>
      <c r="C784" s="3">
        <v>1</v>
      </c>
      <c r="D784" s="3" t="s">
        <v>145</v>
      </c>
      <c r="E784" s="3">
        <v>3</v>
      </c>
      <c r="F784" s="3">
        <v>1107</v>
      </c>
      <c r="G784" s="3">
        <v>4.3470055493236703</v>
      </c>
      <c r="H784" s="3">
        <v>3.40305883558861</v>
      </c>
      <c r="I784" s="3">
        <v>3.20258776087553</v>
      </c>
      <c r="J784" s="3">
        <v>3.60352991030169</v>
      </c>
      <c r="K784" s="3">
        <v>0.93128233901822099</v>
      </c>
      <c r="L784" s="3">
        <v>-21.291777431191999</v>
      </c>
      <c r="M784" s="6" t="s">
        <v>100</v>
      </c>
      <c r="N784" s="6" t="s">
        <v>201</v>
      </c>
    </row>
    <row r="785" spans="1:14" x14ac:dyDescent="0.2">
      <c r="A785" s="5" t="str">
        <f t="shared" si="14"/>
        <v>Skin - Melanoma12007-20114</v>
      </c>
      <c r="B785" s="3" t="s">
        <v>116</v>
      </c>
      <c r="C785" s="3">
        <v>1</v>
      </c>
      <c r="D785" s="3" t="s">
        <v>145</v>
      </c>
      <c r="E785" s="3">
        <v>4</v>
      </c>
      <c r="F785" s="3">
        <v>863</v>
      </c>
      <c r="G785" s="3">
        <v>3.3881253000188898</v>
      </c>
      <c r="H785" s="3">
        <v>2.9668286492845302</v>
      </c>
      <c r="I785" s="3">
        <v>2.7688842867029599</v>
      </c>
      <c r="J785" s="3">
        <v>3.1647730118660999</v>
      </c>
      <c r="K785" s="3">
        <v>0.81190342496504997</v>
      </c>
      <c r="L785" s="3">
        <v>-42.518022327760001</v>
      </c>
      <c r="M785" s="6" t="s">
        <v>100</v>
      </c>
      <c r="N785" s="6" t="s">
        <v>201</v>
      </c>
    </row>
    <row r="786" spans="1:14" x14ac:dyDescent="0.2">
      <c r="A786" s="5" t="str">
        <f t="shared" si="14"/>
        <v>Skin - Melanoma12007-20115</v>
      </c>
      <c r="B786" s="3" t="s">
        <v>116</v>
      </c>
      <c r="C786" s="3">
        <v>1</v>
      </c>
      <c r="D786" s="3" t="s">
        <v>145</v>
      </c>
      <c r="E786" s="3">
        <v>5</v>
      </c>
      <c r="F786" s="3">
        <v>562</v>
      </c>
      <c r="G786" s="3">
        <v>2.2135177322266602</v>
      </c>
      <c r="H786" s="3">
        <v>2.2844625001447199</v>
      </c>
      <c r="I786" s="3">
        <v>2.0955886005906899</v>
      </c>
      <c r="J786" s="3">
        <v>2.4733363996987499</v>
      </c>
      <c r="K786" s="3">
        <v>0.62516685232866598</v>
      </c>
      <c r="L786" s="3">
        <v>-68.229581168161999</v>
      </c>
      <c r="M786" s="6" t="s">
        <v>100</v>
      </c>
      <c r="N786" s="6" t="s">
        <v>201</v>
      </c>
    </row>
    <row r="787" spans="1:14" x14ac:dyDescent="0.2">
      <c r="A787" s="5" t="str">
        <f t="shared" si="14"/>
        <v>Skin - Melanoma12007-20116</v>
      </c>
      <c r="B787" s="3" t="s">
        <v>116</v>
      </c>
      <c r="C787" s="3">
        <v>1</v>
      </c>
      <c r="D787" s="3" t="s">
        <v>145</v>
      </c>
      <c r="E787" s="3">
        <v>6</v>
      </c>
      <c r="F787" s="3">
        <v>4967</v>
      </c>
      <c r="G787" s="3">
        <v>3.8965361166771202</v>
      </c>
      <c r="H787" s="3">
        <v>3.1914248167840502</v>
      </c>
      <c r="I787" s="3">
        <v>3.1026696572040602</v>
      </c>
      <c r="J787" s="3">
        <v>3.2801799763640398</v>
      </c>
      <c r="K787" s="3">
        <v>0</v>
      </c>
      <c r="L787" s="3">
        <v>-152.773163203222</v>
      </c>
      <c r="M787" s="6" t="s">
        <v>100</v>
      </c>
      <c r="N787" s="6" t="s">
        <v>201</v>
      </c>
    </row>
    <row r="788" spans="1:14" x14ac:dyDescent="0.2">
      <c r="A788" s="5" t="str">
        <f t="shared" si="14"/>
        <v>Skin - Melanoma22002-20061</v>
      </c>
      <c r="B788" s="3" t="s">
        <v>115</v>
      </c>
      <c r="C788" s="3">
        <v>2</v>
      </c>
      <c r="D788" s="3" t="s">
        <v>145</v>
      </c>
      <c r="E788" s="3">
        <v>1</v>
      </c>
      <c r="F788" s="3">
        <v>774</v>
      </c>
      <c r="G788" s="3">
        <v>3.0611367139646601</v>
      </c>
      <c r="H788" s="3">
        <v>2.2428303905860698</v>
      </c>
      <c r="I788" s="3">
        <v>2.0848213183027302</v>
      </c>
      <c r="J788" s="3">
        <v>2.4008394628694099</v>
      </c>
      <c r="K788" s="3">
        <v>1</v>
      </c>
      <c r="L788" s="3">
        <v>0</v>
      </c>
      <c r="M788" s="6" t="s">
        <v>100</v>
      </c>
      <c r="N788" s="6" t="s">
        <v>201</v>
      </c>
    </row>
    <row r="789" spans="1:14" x14ac:dyDescent="0.2">
      <c r="A789" s="5" t="str">
        <f t="shared" si="14"/>
        <v>Skin - Melanoma22002-20062</v>
      </c>
      <c r="B789" s="3" t="s">
        <v>115</v>
      </c>
      <c r="C789" s="3">
        <v>2</v>
      </c>
      <c r="D789" s="3" t="s">
        <v>145</v>
      </c>
      <c r="E789" s="3">
        <v>2</v>
      </c>
      <c r="F789" s="3">
        <v>783</v>
      </c>
      <c r="G789" s="3">
        <v>3.0686845677969399</v>
      </c>
      <c r="H789" s="3">
        <v>2.07066526879139</v>
      </c>
      <c r="I789" s="3">
        <v>1.9256261710365901</v>
      </c>
      <c r="J789" s="3">
        <v>2.21570436654619</v>
      </c>
      <c r="K789" s="3">
        <v>0.92323756512426502</v>
      </c>
      <c r="L789" s="3">
        <v>-11.820873392944</v>
      </c>
      <c r="M789" s="6" t="s">
        <v>100</v>
      </c>
      <c r="N789" s="6" t="s">
        <v>201</v>
      </c>
    </row>
    <row r="790" spans="1:14" x14ac:dyDescent="0.2">
      <c r="A790" s="5" t="str">
        <f t="shared" si="14"/>
        <v>Skin - Melanoma22002-20063</v>
      </c>
      <c r="B790" s="3" t="s">
        <v>115</v>
      </c>
      <c r="C790" s="3">
        <v>2</v>
      </c>
      <c r="D790" s="3" t="s">
        <v>145</v>
      </c>
      <c r="E790" s="3">
        <v>3</v>
      </c>
      <c r="F790" s="3">
        <v>769</v>
      </c>
      <c r="G790" s="3">
        <v>3.0001052572689701</v>
      </c>
      <c r="H790" s="3">
        <v>1.9884874923762701</v>
      </c>
      <c r="I790" s="3">
        <v>1.8479423741853001</v>
      </c>
      <c r="J790" s="3">
        <v>2.1290326105672399</v>
      </c>
      <c r="K790" s="3">
        <v>0.88659735516453997</v>
      </c>
      <c r="L790" s="3">
        <v>-14.571663078089999</v>
      </c>
      <c r="M790" s="6" t="s">
        <v>100</v>
      </c>
      <c r="N790" s="6" t="s">
        <v>201</v>
      </c>
    </row>
    <row r="791" spans="1:14" x14ac:dyDescent="0.2">
      <c r="A791" s="5" t="str">
        <f t="shared" si="14"/>
        <v>Skin - Melanoma22002-20064</v>
      </c>
      <c r="B791" s="3" t="s">
        <v>115</v>
      </c>
      <c r="C791" s="3">
        <v>2</v>
      </c>
      <c r="D791" s="3" t="s">
        <v>145</v>
      </c>
      <c r="E791" s="3">
        <v>4</v>
      </c>
      <c r="F791" s="3">
        <v>601</v>
      </c>
      <c r="G791" s="3">
        <v>2.33626467818537</v>
      </c>
      <c r="H791" s="3">
        <v>1.7111095084380701</v>
      </c>
      <c r="I791" s="3">
        <v>1.5743061875470701</v>
      </c>
      <c r="J791" s="3">
        <v>1.8479128293290701</v>
      </c>
      <c r="K791" s="3">
        <v>0.76292416743601399</v>
      </c>
      <c r="L791" s="3">
        <v>-37.445969371845997</v>
      </c>
      <c r="M791" s="6" t="s">
        <v>100</v>
      </c>
      <c r="N791" s="6" t="s">
        <v>201</v>
      </c>
    </row>
    <row r="792" spans="1:14" x14ac:dyDescent="0.2">
      <c r="A792" s="5" t="str">
        <f t="shared" si="14"/>
        <v>Skin - Melanoma22002-20065</v>
      </c>
      <c r="B792" s="3" t="s">
        <v>115</v>
      </c>
      <c r="C792" s="3">
        <v>2</v>
      </c>
      <c r="D792" s="3" t="s">
        <v>145</v>
      </c>
      <c r="E792" s="3">
        <v>5</v>
      </c>
      <c r="F792" s="3">
        <v>433</v>
      </c>
      <c r="G792" s="3">
        <v>1.6814621746540599</v>
      </c>
      <c r="H792" s="3">
        <v>1.5089205087631701</v>
      </c>
      <c r="I792" s="3">
        <v>1.36679288845693</v>
      </c>
      <c r="J792" s="3">
        <v>1.6510481290694099</v>
      </c>
      <c r="K792" s="3">
        <v>0.67277513052106896</v>
      </c>
      <c r="L792" s="3">
        <v>-44.909552567407999</v>
      </c>
      <c r="M792" s="6" t="s">
        <v>100</v>
      </c>
      <c r="N792" s="6" t="s">
        <v>201</v>
      </c>
    </row>
    <row r="793" spans="1:14" x14ac:dyDescent="0.2">
      <c r="A793" s="5" t="str">
        <f t="shared" si="14"/>
        <v>Skin - Melanoma22002-20066</v>
      </c>
      <c r="B793" s="3" t="s">
        <v>115</v>
      </c>
      <c r="C793" s="3">
        <v>2</v>
      </c>
      <c r="D793" s="3" t="s">
        <v>145</v>
      </c>
      <c r="E793" s="3">
        <v>6</v>
      </c>
      <c r="F793" s="3">
        <v>3360</v>
      </c>
      <c r="G793" s="3">
        <v>2.62686343124654</v>
      </c>
      <c r="H793" s="3">
        <v>1.9173692481939699</v>
      </c>
      <c r="I793" s="3">
        <v>1.8525368345406501</v>
      </c>
      <c r="J793" s="3">
        <v>1.98220166184729</v>
      </c>
      <c r="K793" s="3">
        <v>0</v>
      </c>
      <c r="L793" s="3">
        <v>-108.748058410288</v>
      </c>
      <c r="M793" s="6" t="s">
        <v>100</v>
      </c>
      <c r="N793" s="6" t="s">
        <v>201</v>
      </c>
    </row>
    <row r="794" spans="1:14" x14ac:dyDescent="0.2">
      <c r="A794" s="5" t="str">
        <f t="shared" si="14"/>
        <v>Skin - Melanoma22007-20111</v>
      </c>
      <c r="B794" s="3" t="s">
        <v>116</v>
      </c>
      <c r="C794" s="3">
        <v>2</v>
      </c>
      <c r="D794" s="3" t="s">
        <v>145</v>
      </c>
      <c r="E794" s="3">
        <v>1</v>
      </c>
      <c r="F794" s="3">
        <v>908</v>
      </c>
      <c r="G794" s="3">
        <v>3.4889065451809902</v>
      </c>
      <c r="H794" s="3">
        <v>2.38299770424624</v>
      </c>
      <c r="I794" s="3">
        <v>2.2279958937220901</v>
      </c>
      <c r="J794" s="3">
        <v>2.53799951477039</v>
      </c>
      <c r="K794" s="3">
        <v>1</v>
      </c>
      <c r="L794" s="3">
        <v>0</v>
      </c>
      <c r="M794" s="6" t="s">
        <v>100</v>
      </c>
      <c r="N794" s="6" t="s">
        <v>201</v>
      </c>
    </row>
    <row r="795" spans="1:14" x14ac:dyDescent="0.2">
      <c r="A795" s="5" t="str">
        <f t="shared" si="14"/>
        <v>Skin - Melanoma22007-20112</v>
      </c>
      <c r="B795" s="3" t="s">
        <v>116</v>
      </c>
      <c r="C795" s="3">
        <v>2</v>
      </c>
      <c r="D795" s="3" t="s">
        <v>145</v>
      </c>
      <c r="E795" s="3">
        <v>2</v>
      </c>
      <c r="F795" s="3">
        <v>936</v>
      </c>
      <c r="G795" s="3">
        <v>3.5631301001582201</v>
      </c>
      <c r="H795" s="3">
        <v>2.1996604256907801</v>
      </c>
      <c r="I795" s="3">
        <v>2.0587400512651701</v>
      </c>
      <c r="J795" s="3">
        <v>2.3405808001163901</v>
      </c>
      <c r="K795" s="3">
        <v>0.92306443341142297</v>
      </c>
      <c r="L795" s="3">
        <v>-6.6625526116479996</v>
      </c>
      <c r="M795" s="6" t="s">
        <v>100</v>
      </c>
      <c r="N795" s="6" t="s">
        <v>201</v>
      </c>
    </row>
    <row r="796" spans="1:14" x14ac:dyDescent="0.2">
      <c r="A796" s="5" t="str">
        <f t="shared" si="14"/>
        <v>Skin - Melanoma22007-20113</v>
      </c>
      <c r="B796" s="3" t="s">
        <v>116</v>
      </c>
      <c r="C796" s="3">
        <v>2</v>
      </c>
      <c r="D796" s="3" t="s">
        <v>145</v>
      </c>
      <c r="E796" s="3">
        <v>3</v>
      </c>
      <c r="F796" s="3">
        <v>858</v>
      </c>
      <c r="G796" s="3">
        <v>3.2574443708798602</v>
      </c>
      <c r="H796" s="3">
        <v>2.1458467132884298</v>
      </c>
      <c r="I796" s="3">
        <v>2.0022610354553398</v>
      </c>
      <c r="J796" s="3">
        <v>2.2894323911215202</v>
      </c>
      <c r="K796" s="3">
        <v>0.90048207325788399</v>
      </c>
      <c r="L796" s="3">
        <v>-17.101513936589999</v>
      </c>
      <c r="M796" s="6" t="s">
        <v>100</v>
      </c>
      <c r="N796" s="6" t="s">
        <v>201</v>
      </c>
    </row>
    <row r="797" spans="1:14" x14ac:dyDescent="0.2">
      <c r="A797" s="5" t="str">
        <f t="shared" si="14"/>
        <v>Skin - Melanoma22007-20114</v>
      </c>
      <c r="B797" s="3" t="s">
        <v>116</v>
      </c>
      <c r="C797" s="3">
        <v>2</v>
      </c>
      <c r="D797" s="3" t="s">
        <v>145</v>
      </c>
      <c r="E797" s="3">
        <v>4</v>
      </c>
      <c r="F797" s="3">
        <v>710</v>
      </c>
      <c r="G797" s="3">
        <v>2.69188158465988</v>
      </c>
      <c r="H797" s="3">
        <v>1.97950428478822</v>
      </c>
      <c r="I797" s="3">
        <v>1.8338969196316699</v>
      </c>
      <c r="J797" s="3">
        <v>2.12511164994477</v>
      </c>
      <c r="K797" s="3">
        <v>0.83067821729788505</v>
      </c>
      <c r="L797" s="3">
        <v>-29.767595581165999</v>
      </c>
      <c r="M797" s="6" t="s">
        <v>100</v>
      </c>
      <c r="N797" s="6" t="s">
        <v>201</v>
      </c>
    </row>
    <row r="798" spans="1:14" x14ac:dyDescent="0.2">
      <c r="A798" s="5" t="str">
        <f t="shared" si="14"/>
        <v>Skin - Melanoma22007-20115</v>
      </c>
      <c r="B798" s="3" t="s">
        <v>116</v>
      </c>
      <c r="C798" s="3">
        <v>2</v>
      </c>
      <c r="D798" s="3" t="s">
        <v>145</v>
      </c>
      <c r="E798" s="3">
        <v>5</v>
      </c>
      <c r="F798" s="3">
        <v>479</v>
      </c>
      <c r="G798" s="3">
        <v>1.8166777234957301</v>
      </c>
      <c r="H798" s="3">
        <v>1.5444088316943601</v>
      </c>
      <c r="I798" s="3">
        <v>1.40609978398283</v>
      </c>
      <c r="J798" s="3">
        <v>1.6827178794058899</v>
      </c>
      <c r="K798" s="3">
        <v>0.64809497253916704</v>
      </c>
      <c r="L798" s="3">
        <v>-48.453725694521999</v>
      </c>
      <c r="M798" s="6" t="s">
        <v>100</v>
      </c>
      <c r="N798" s="6" t="s">
        <v>201</v>
      </c>
    </row>
    <row r="799" spans="1:14" x14ac:dyDescent="0.2">
      <c r="A799" s="5" t="str">
        <f t="shared" si="14"/>
        <v>Skin - Melanoma22007-20116</v>
      </c>
      <c r="B799" s="3" t="s">
        <v>116</v>
      </c>
      <c r="C799" s="3">
        <v>2</v>
      </c>
      <c r="D799" s="3" t="s">
        <v>145</v>
      </c>
      <c r="E799" s="3">
        <v>6</v>
      </c>
      <c r="F799" s="3">
        <v>3891</v>
      </c>
      <c r="G799" s="3">
        <v>2.9617176641058398</v>
      </c>
      <c r="H799" s="3">
        <v>2.07341295489495</v>
      </c>
      <c r="I799" s="3">
        <v>2.0082634283910799</v>
      </c>
      <c r="J799" s="3">
        <v>2.1385624813988202</v>
      </c>
      <c r="K799" s="3">
        <v>0</v>
      </c>
      <c r="L799" s="3">
        <v>-101.985387823926</v>
      </c>
      <c r="M799" s="6" t="s">
        <v>100</v>
      </c>
      <c r="N799" s="6" t="s">
        <v>201</v>
      </c>
    </row>
    <row r="800" spans="1:14" x14ac:dyDescent="0.2">
      <c r="A800" s="5" t="str">
        <f t="shared" si="14"/>
        <v>Skin - Melanoma32002-20061</v>
      </c>
      <c r="B800" s="3" t="s">
        <v>115</v>
      </c>
      <c r="C800" s="3">
        <v>3</v>
      </c>
      <c r="D800" s="3" t="s">
        <v>145</v>
      </c>
      <c r="E800" s="3">
        <v>1</v>
      </c>
      <c r="F800" s="3">
        <v>1788</v>
      </c>
      <c r="G800" s="3">
        <v>3.5674597866675</v>
      </c>
      <c r="H800" s="3">
        <v>2.7955446255314098</v>
      </c>
      <c r="I800" s="3">
        <v>2.6659643964287998</v>
      </c>
      <c r="J800" s="3">
        <v>2.9251248546340198</v>
      </c>
      <c r="K800" s="3">
        <v>1</v>
      </c>
      <c r="L800" s="3">
        <v>0</v>
      </c>
      <c r="M800" s="6" t="s">
        <v>100</v>
      </c>
      <c r="N800" s="6" t="s">
        <v>201</v>
      </c>
    </row>
    <row r="801" spans="1:14" x14ac:dyDescent="0.2">
      <c r="A801" s="5" t="str">
        <f t="shared" si="14"/>
        <v>Skin - Melanoma32002-20062</v>
      </c>
      <c r="B801" s="3" t="s">
        <v>115</v>
      </c>
      <c r="C801" s="3">
        <v>3</v>
      </c>
      <c r="D801" s="3" t="s">
        <v>145</v>
      </c>
      <c r="E801" s="3">
        <v>2</v>
      </c>
      <c r="F801" s="3">
        <v>1752</v>
      </c>
      <c r="G801" s="3">
        <v>3.4967718927559202</v>
      </c>
      <c r="H801" s="3">
        <v>2.55602703034153</v>
      </c>
      <c r="I801" s="3">
        <v>2.4363379685516802</v>
      </c>
      <c r="J801" s="3">
        <v>2.6757160921313798</v>
      </c>
      <c r="K801" s="3">
        <v>0.91432166991634101</v>
      </c>
      <c r="L801" s="3">
        <v>-29.724467265116001</v>
      </c>
      <c r="M801" s="6" t="s">
        <v>100</v>
      </c>
      <c r="N801" s="6" t="s">
        <v>201</v>
      </c>
    </row>
    <row r="802" spans="1:14" x14ac:dyDescent="0.2">
      <c r="A802" s="5" t="str">
        <f t="shared" si="14"/>
        <v>Skin - Melanoma32002-20063</v>
      </c>
      <c r="B802" s="3" t="s">
        <v>115</v>
      </c>
      <c r="C802" s="3">
        <v>3</v>
      </c>
      <c r="D802" s="3" t="s">
        <v>145</v>
      </c>
      <c r="E802" s="3">
        <v>3</v>
      </c>
      <c r="F802" s="3">
        <v>1643</v>
      </c>
      <c r="G802" s="3">
        <v>3.2776023893661601</v>
      </c>
      <c r="H802" s="3">
        <v>2.42582059625094</v>
      </c>
      <c r="I802" s="3">
        <v>2.3085211481577002</v>
      </c>
      <c r="J802" s="3">
        <v>2.5431200443441799</v>
      </c>
      <c r="K802" s="3">
        <v>0.86774525940175895</v>
      </c>
      <c r="L802" s="3">
        <v>-43.766609605635999</v>
      </c>
      <c r="M802" s="6" t="s">
        <v>100</v>
      </c>
      <c r="N802" s="6" t="s">
        <v>201</v>
      </c>
    </row>
    <row r="803" spans="1:14" x14ac:dyDescent="0.2">
      <c r="A803" s="5" t="str">
        <f t="shared" si="14"/>
        <v>Skin - Melanoma32002-20064</v>
      </c>
      <c r="B803" s="3" t="s">
        <v>115</v>
      </c>
      <c r="C803" s="3">
        <v>3</v>
      </c>
      <c r="D803" s="3" t="s">
        <v>145</v>
      </c>
      <c r="E803" s="3">
        <v>4</v>
      </c>
      <c r="F803" s="3">
        <v>1282</v>
      </c>
      <c r="G803" s="3">
        <v>2.5533243466407498</v>
      </c>
      <c r="H803" s="3">
        <v>2.0701647472025</v>
      </c>
      <c r="I803" s="3">
        <v>1.95684203308202</v>
      </c>
      <c r="J803" s="3">
        <v>2.1834874613229802</v>
      </c>
      <c r="K803" s="3">
        <v>0.74052287639979397</v>
      </c>
      <c r="L803" s="3">
        <v>-88.417788261897996</v>
      </c>
      <c r="M803" s="6" t="s">
        <v>100</v>
      </c>
      <c r="N803" s="6" t="s">
        <v>201</v>
      </c>
    </row>
    <row r="804" spans="1:14" x14ac:dyDescent="0.2">
      <c r="A804" s="5" t="str">
        <f t="shared" si="14"/>
        <v>Skin - Melanoma32002-20065</v>
      </c>
      <c r="B804" s="3" t="s">
        <v>115</v>
      </c>
      <c r="C804" s="3">
        <v>3</v>
      </c>
      <c r="D804" s="3" t="s">
        <v>145</v>
      </c>
      <c r="E804" s="3">
        <v>5</v>
      </c>
      <c r="F804" s="3">
        <v>923</v>
      </c>
      <c r="G804" s="3">
        <v>1.8352829751833999</v>
      </c>
      <c r="H804" s="3">
        <v>1.7646452204304499</v>
      </c>
      <c r="I804" s="3">
        <v>1.65080057075503</v>
      </c>
      <c r="J804" s="3">
        <v>1.8784898701058701</v>
      </c>
      <c r="K804" s="3">
        <v>0.63123486003912699</v>
      </c>
      <c r="L804" s="3">
        <v>-109.052785228248</v>
      </c>
      <c r="M804" s="6" t="s">
        <v>100</v>
      </c>
      <c r="N804" s="6" t="s">
        <v>201</v>
      </c>
    </row>
    <row r="805" spans="1:14" x14ac:dyDescent="0.2">
      <c r="A805" s="5" t="str">
        <f t="shared" si="14"/>
        <v>Skin - Melanoma32002-20066</v>
      </c>
      <c r="B805" s="3" t="s">
        <v>115</v>
      </c>
      <c r="C805" s="3">
        <v>3</v>
      </c>
      <c r="D805" s="3" t="s">
        <v>145</v>
      </c>
      <c r="E805" s="3">
        <v>6</v>
      </c>
      <c r="F805" s="3">
        <v>7388</v>
      </c>
      <c r="G805" s="3">
        <v>2.9451607480934698</v>
      </c>
      <c r="H805" s="3">
        <v>2.34864396276638</v>
      </c>
      <c r="I805" s="3">
        <v>2.2950877554713101</v>
      </c>
      <c r="J805" s="3">
        <v>2.4022001700614499</v>
      </c>
      <c r="K805" s="3">
        <v>0</v>
      </c>
      <c r="L805" s="3">
        <v>-270.96165036089798</v>
      </c>
      <c r="M805" s="6" t="s">
        <v>100</v>
      </c>
      <c r="N805" s="6" t="s">
        <v>201</v>
      </c>
    </row>
    <row r="806" spans="1:14" x14ac:dyDescent="0.2">
      <c r="A806" s="5" t="str">
        <f t="shared" si="14"/>
        <v>Skin - Melanoma32007-20111</v>
      </c>
      <c r="B806" s="3" t="s">
        <v>116</v>
      </c>
      <c r="C806" s="3">
        <v>3</v>
      </c>
      <c r="D806" s="3" t="s">
        <v>145</v>
      </c>
      <c r="E806" s="3">
        <v>1</v>
      </c>
      <c r="F806" s="3">
        <v>2154</v>
      </c>
      <c r="G806" s="3">
        <v>4.1670357640197198</v>
      </c>
      <c r="H806" s="3">
        <v>2.9703735950385202</v>
      </c>
      <c r="I806" s="3">
        <v>2.8449312114999099</v>
      </c>
      <c r="J806" s="3">
        <v>3.09581597857713</v>
      </c>
      <c r="K806" s="3">
        <v>1</v>
      </c>
      <c r="L806" s="3">
        <v>0</v>
      </c>
      <c r="M806" s="6" t="s">
        <v>100</v>
      </c>
      <c r="N806" s="6" t="s">
        <v>201</v>
      </c>
    </row>
    <row r="807" spans="1:14" x14ac:dyDescent="0.2">
      <c r="A807" s="5" t="str">
        <f t="shared" si="14"/>
        <v>Skin - Melanoma32007-20112</v>
      </c>
      <c r="B807" s="3" t="s">
        <v>116</v>
      </c>
      <c r="C807" s="3">
        <v>3</v>
      </c>
      <c r="D807" s="3" t="s">
        <v>145</v>
      </c>
      <c r="E807" s="3">
        <v>2</v>
      </c>
      <c r="F807" s="3">
        <v>2125</v>
      </c>
      <c r="G807" s="3">
        <v>4.1063924743062996</v>
      </c>
      <c r="H807" s="3">
        <v>2.7522938345456698</v>
      </c>
      <c r="I807" s="3">
        <v>2.6352707876761001</v>
      </c>
      <c r="J807" s="3">
        <v>2.8693168814152399</v>
      </c>
      <c r="K807" s="3">
        <v>0.92658170647048899</v>
      </c>
      <c r="L807" s="3">
        <v>-29.461487546543999</v>
      </c>
      <c r="M807" s="6" t="s">
        <v>100</v>
      </c>
      <c r="N807" s="6" t="s">
        <v>201</v>
      </c>
    </row>
    <row r="808" spans="1:14" x14ac:dyDescent="0.2">
      <c r="A808" s="5" t="str">
        <f t="shared" si="14"/>
        <v>Skin - Melanoma32007-20113</v>
      </c>
      <c r="B808" s="3" t="s">
        <v>116</v>
      </c>
      <c r="C808" s="3">
        <v>3</v>
      </c>
      <c r="D808" s="3" t="s">
        <v>145</v>
      </c>
      <c r="E808" s="3">
        <v>3</v>
      </c>
      <c r="F808" s="3">
        <v>1965</v>
      </c>
      <c r="G808" s="3">
        <v>3.7930355350678902</v>
      </c>
      <c r="H808" s="3">
        <v>2.72622862173447</v>
      </c>
      <c r="I808" s="3">
        <v>2.6056869897464701</v>
      </c>
      <c r="J808" s="3">
        <v>2.8467702537224699</v>
      </c>
      <c r="K808" s="3">
        <v>0.917806644352129</v>
      </c>
      <c r="L808" s="3">
        <v>-42.228853085996001</v>
      </c>
      <c r="M808" s="6" t="s">
        <v>100</v>
      </c>
      <c r="N808" s="6" t="s">
        <v>201</v>
      </c>
    </row>
    <row r="809" spans="1:14" x14ac:dyDescent="0.2">
      <c r="A809" s="5" t="str">
        <f t="shared" si="14"/>
        <v>Skin - Melanoma32007-20114</v>
      </c>
      <c r="B809" s="3" t="s">
        <v>116</v>
      </c>
      <c r="C809" s="3">
        <v>3</v>
      </c>
      <c r="D809" s="3" t="s">
        <v>145</v>
      </c>
      <c r="E809" s="3">
        <v>4</v>
      </c>
      <c r="F809" s="3">
        <v>1573</v>
      </c>
      <c r="G809" s="3">
        <v>3.0339316614318999</v>
      </c>
      <c r="H809" s="3">
        <v>2.4208367915500499</v>
      </c>
      <c r="I809" s="3">
        <v>2.30120207605587</v>
      </c>
      <c r="J809" s="3">
        <v>2.5404715070442299</v>
      </c>
      <c r="K809" s="3">
        <v>0.81499404505669903</v>
      </c>
      <c r="L809" s="3">
        <v>-77.343063748155998</v>
      </c>
      <c r="M809" s="6" t="s">
        <v>100</v>
      </c>
      <c r="N809" s="6" t="s">
        <v>201</v>
      </c>
    </row>
    <row r="810" spans="1:14" x14ac:dyDescent="0.2">
      <c r="A810" s="5" t="str">
        <f t="shared" si="14"/>
        <v>Skin - Melanoma32007-20115</v>
      </c>
      <c r="B810" s="3" t="s">
        <v>116</v>
      </c>
      <c r="C810" s="3">
        <v>3</v>
      </c>
      <c r="D810" s="3" t="s">
        <v>145</v>
      </c>
      <c r="E810" s="3">
        <v>5</v>
      </c>
      <c r="F810" s="3">
        <v>1041</v>
      </c>
      <c r="G810" s="3">
        <v>2.0113507808707101</v>
      </c>
      <c r="H810" s="3">
        <v>1.8843093600038701</v>
      </c>
      <c r="I810" s="3">
        <v>1.76984167176117</v>
      </c>
      <c r="J810" s="3">
        <v>1.9987770482465701</v>
      </c>
      <c r="K810" s="3">
        <v>0.63436779910489205</v>
      </c>
      <c r="L810" s="3">
        <v>-120.873697570156</v>
      </c>
      <c r="M810" s="6" t="s">
        <v>100</v>
      </c>
      <c r="N810" s="6" t="s">
        <v>201</v>
      </c>
    </row>
    <row r="811" spans="1:14" x14ac:dyDescent="0.2">
      <c r="A811" s="5" t="str">
        <f t="shared" si="14"/>
        <v>Skin - Melanoma32007-20116</v>
      </c>
      <c r="B811" s="3" t="s">
        <v>116</v>
      </c>
      <c r="C811" s="3">
        <v>3</v>
      </c>
      <c r="D811" s="3" t="s">
        <v>145</v>
      </c>
      <c r="E811" s="3">
        <v>6</v>
      </c>
      <c r="F811" s="3">
        <v>8858</v>
      </c>
      <c r="G811" s="3">
        <v>3.42207684924524</v>
      </c>
      <c r="H811" s="3">
        <v>2.58596933179598</v>
      </c>
      <c r="I811" s="3">
        <v>2.5321161207680398</v>
      </c>
      <c r="J811" s="3">
        <v>2.6398225428239201</v>
      </c>
      <c r="K811" s="3">
        <v>0</v>
      </c>
      <c r="L811" s="3">
        <v>-269.907101950852</v>
      </c>
      <c r="M811" s="6" t="s">
        <v>100</v>
      </c>
      <c r="N811" s="6" t="s">
        <v>201</v>
      </c>
    </row>
    <row r="812" spans="1:14" x14ac:dyDescent="0.2">
      <c r="A812" s="5" t="str">
        <f t="shared" si="14"/>
        <v>Respiratory - Mesothelioma12002-20061</v>
      </c>
      <c r="B812" s="3" t="s">
        <v>115</v>
      </c>
      <c r="C812" s="3">
        <v>1</v>
      </c>
      <c r="D812" s="3" t="s">
        <v>133</v>
      </c>
      <c r="E812" s="3">
        <v>1</v>
      </c>
      <c r="F812" s="3">
        <v>1389</v>
      </c>
      <c r="G812" s="3">
        <v>5.5929197581909804</v>
      </c>
      <c r="H812" s="3">
        <v>4.39194295912991</v>
      </c>
      <c r="I812" s="3">
        <v>4.1609697334809397</v>
      </c>
      <c r="J812" s="3">
        <v>4.6229161847788802</v>
      </c>
      <c r="K812" s="3">
        <v>1</v>
      </c>
      <c r="L812" s="3">
        <v>0</v>
      </c>
      <c r="M812" s="6" t="s">
        <v>100</v>
      </c>
      <c r="N812" s="6" t="s">
        <v>182</v>
      </c>
    </row>
    <row r="813" spans="1:14" x14ac:dyDescent="0.2">
      <c r="A813" s="5" t="str">
        <f t="shared" si="14"/>
        <v>Respiratory - Mesothelioma12002-20062</v>
      </c>
      <c r="B813" s="3" t="s">
        <v>115</v>
      </c>
      <c r="C813" s="3">
        <v>1</v>
      </c>
      <c r="D813" s="3" t="s">
        <v>133</v>
      </c>
      <c r="E813" s="3">
        <v>2</v>
      </c>
      <c r="F813" s="3">
        <v>1511</v>
      </c>
      <c r="G813" s="3">
        <v>6.14539033701426</v>
      </c>
      <c r="H813" s="3">
        <v>4.5481831592962703</v>
      </c>
      <c r="I813" s="3">
        <v>4.3188526766977802</v>
      </c>
      <c r="J813" s="3">
        <v>4.7775136418947604</v>
      </c>
      <c r="K813" s="3">
        <v>1.0355742780860899</v>
      </c>
      <c r="L813" s="3">
        <v>9.2682110436180007</v>
      </c>
      <c r="M813" s="6" t="s">
        <v>100</v>
      </c>
      <c r="N813" s="6" t="s">
        <v>182</v>
      </c>
    </row>
    <row r="814" spans="1:14" x14ac:dyDescent="0.2">
      <c r="A814" s="5" t="str">
        <f t="shared" si="14"/>
        <v>Respiratory - Mesothelioma12002-20063</v>
      </c>
      <c r="B814" s="3" t="s">
        <v>115</v>
      </c>
      <c r="C814" s="3">
        <v>1</v>
      </c>
      <c r="D814" s="3" t="s">
        <v>133</v>
      </c>
      <c r="E814" s="3">
        <v>3</v>
      </c>
      <c r="F814" s="3">
        <v>1537</v>
      </c>
      <c r="G814" s="3">
        <v>6.2745778111333301</v>
      </c>
      <c r="H814" s="3">
        <v>4.8718197352690096</v>
      </c>
      <c r="I814" s="3">
        <v>4.6282572774225201</v>
      </c>
      <c r="J814" s="3">
        <v>5.1153821931154999</v>
      </c>
      <c r="K814" s="3">
        <v>1.10926298009894</v>
      </c>
      <c r="L814" s="3">
        <v>27.861572225355999</v>
      </c>
      <c r="M814" s="6" t="s">
        <v>100</v>
      </c>
      <c r="N814" s="6" t="s">
        <v>182</v>
      </c>
    </row>
    <row r="815" spans="1:14" x14ac:dyDescent="0.2">
      <c r="A815" s="5" t="str">
        <f t="shared" si="14"/>
        <v>Respiratory - Mesothelioma12002-20064</v>
      </c>
      <c r="B815" s="3" t="s">
        <v>115</v>
      </c>
      <c r="C815" s="3">
        <v>1</v>
      </c>
      <c r="D815" s="3" t="s">
        <v>133</v>
      </c>
      <c r="E815" s="3">
        <v>4</v>
      </c>
      <c r="F815" s="3">
        <v>1271</v>
      </c>
      <c r="G815" s="3">
        <v>5.1910966851355598</v>
      </c>
      <c r="H815" s="3">
        <v>4.5272909378329302</v>
      </c>
      <c r="I815" s="3">
        <v>4.2783927695078399</v>
      </c>
      <c r="J815" s="3">
        <v>4.7761891061580197</v>
      </c>
      <c r="K815" s="3">
        <v>1.0308173352801999</v>
      </c>
      <c r="L815" s="3">
        <v>3.878655133384</v>
      </c>
      <c r="M815" s="6" t="s">
        <v>100</v>
      </c>
      <c r="N815" s="6" t="s">
        <v>182</v>
      </c>
    </row>
    <row r="816" spans="1:14" x14ac:dyDescent="0.2">
      <c r="A816" s="5" t="str">
        <f t="shared" si="14"/>
        <v>Respiratory - Mesothelioma12002-20065</v>
      </c>
      <c r="B816" s="3" t="s">
        <v>115</v>
      </c>
      <c r="C816" s="3">
        <v>1</v>
      </c>
      <c r="D816" s="3" t="s">
        <v>133</v>
      </c>
      <c r="E816" s="3">
        <v>5</v>
      </c>
      <c r="F816" s="3">
        <v>1143</v>
      </c>
      <c r="G816" s="3">
        <v>4.6575925788209904</v>
      </c>
      <c r="H816" s="3">
        <v>4.7619947240391598</v>
      </c>
      <c r="I816" s="3">
        <v>4.48592303898198</v>
      </c>
      <c r="J816" s="3">
        <v>5.0380664090963396</v>
      </c>
      <c r="K816" s="3">
        <v>1.08425696061011</v>
      </c>
      <c r="L816" s="3">
        <v>17.361307098131999</v>
      </c>
      <c r="M816" s="6" t="s">
        <v>100</v>
      </c>
      <c r="N816" s="6" t="s">
        <v>182</v>
      </c>
    </row>
    <row r="817" spans="1:14" x14ac:dyDescent="0.2">
      <c r="A817" s="5" t="str">
        <f t="shared" si="14"/>
        <v>Respiratory - Mesothelioma12002-20066</v>
      </c>
      <c r="B817" s="3" t="s">
        <v>115</v>
      </c>
      <c r="C817" s="3">
        <v>1</v>
      </c>
      <c r="D817" s="3" t="s">
        <v>133</v>
      </c>
      <c r="E817" s="3">
        <v>6</v>
      </c>
      <c r="F817" s="3">
        <v>6851</v>
      </c>
      <c r="G817" s="3">
        <v>5.5725018936013804</v>
      </c>
      <c r="H817" s="3">
        <v>4.6115379615070999</v>
      </c>
      <c r="I817" s="3">
        <v>4.5023373989625304</v>
      </c>
      <c r="J817" s="3">
        <v>4.7207385240516704</v>
      </c>
      <c r="K817" s="3">
        <v>0</v>
      </c>
      <c r="L817" s="3">
        <v>58.369745500489998</v>
      </c>
      <c r="M817" s="6" t="s">
        <v>100</v>
      </c>
      <c r="N817" s="6" t="s">
        <v>182</v>
      </c>
    </row>
    <row r="818" spans="1:14" x14ac:dyDescent="0.2">
      <c r="A818" s="5" t="str">
        <f t="shared" si="14"/>
        <v>Respiratory - Mesothelioma12007-20111</v>
      </c>
      <c r="B818" s="3" t="s">
        <v>116</v>
      </c>
      <c r="C818" s="3">
        <v>1</v>
      </c>
      <c r="D818" s="3" t="s">
        <v>133</v>
      </c>
      <c r="E818" s="3">
        <v>1</v>
      </c>
      <c r="F818" s="3">
        <v>1710</v>
      </c>
      <c r="G818" s="3">
        <v>6.6624912457397603</v>
      </c>
      <c r="H818" s="3">
        <v>4.6461880943244802</v>
      </c>
      <c r="I818" s="3">
        <v>4.4259690854140299</v>
      </c>
      <c r="J818" s="3">
        <v>4.8664071032349296</v>
      </c>
      <c r="K818" s="3">
        <v>1</v>
      </c>
      <c r="L818" s="3">
        <v>0</v>
      </c>
      <c r="M818" s="6" t="s">
        <v>100</v>
      </c>
      <c r="N818" s="6" t="s">
        <v>182</v>
      </c>
    </row>
    <row r="819" spans="1:14" x14ac:dyDescent="0.2">
      <c r="A819" s="5" t="str">
        <f t="shared" si="14"/>
        <v>Respiratory - Mesothelioma12007-20112</v>
      </c>
      <c r="B819" s="3" t="s">
        <v>116</v>
      </c>
      <c r="C819" s="3">
        <v>1</v>
      </c>
      <c r="D819" s="3" t="s">
        <v>133</v>
      </c>
      <c r="E819" s="3">
        <v>2</v>
      </c>
      <c r="F819" s="3">
        <v>1783</v>
      </c>
      <c r="G819" s="3">
        <v>6.9977696228272803</v>
      </c>
      <c r="H819" s="3">
        <v>4.6154106865174302</v>
      </c>
      <c r="I819" s="3">
        <v>4.4011755251074298</v>
      </c>
      <c r="J819" s="3">
        <v>4.8296458479274298</v>
      </c>
      <c r="K819" s="3">
        <v>0.99337577231437202</v>
      </c>
      <c r="L819" s="3">
        <v>-2.4600213100020101</v>
      </c>
      <c r="M819" s="6" t="s">
        <v>100</v>
      </c>
      <c r="N819" s="6" t="s">
        <v>182</v>
      </c>
    </row>
    <row r="820" spans="1:14" x14ac:dyDescent="0.2">
      <c r="A820" s="5" t="str">
        <f t="shared" si="14"/>
        <v>Respiratory - Mesothelioma12007-20113</v>
      </c>
      <c r="B820" s="3" t="s">
        <v>116</v>
      </c>
      <c r="C820" s="3">
        <v>1</v>
      </c>
      <c r="D820" s="3" t="s">
        <v>133</v>
      </c>
      <c r="E820" s="3">
        <v>3</v>
      </c>
      <c r="F820" s="3">
        <v>1811</v>
      </c>
      <c r="G820" s="3">
        <v>7.1114968833108998</v>
      </c>
      <c r="H820" s="3">
        <v>5.1166908662720898</v>
      </c>
      <c r="I820" s="3">
        <v>4.8810307838108304</v>
      </c>
      <c r="J820" s="3">
        <v>5.35235094873335</v>
      </c>
      <c r="K820" s="3">
        <v>1.1012664064380699</v>
      </c>
      <c r="L820" s="3">
        <v>28.345570433272002</v>
      </c>
      <c r="M820" s="6" t="s">
        <v>100</v>
      </c>
      <c r="N820" s="6" t="s">
        <v>182</v>
      </c>
    </row>
    <row r="821" spans="1:14" x14ac:dyDescent="0.2">
      <c r="A821" s="5" t="str">
        <f t="shared" si="14"/>
        <v>Respiratory - Mesothelioma12007-20114</v>
      </c>
      <c r="B821" s="3" t="s">
        <v>116</v>
      </c>
      <c r="C821" s="3">
        <v>1</v>
      </c>
      <c r="D821" s="3" t="s">
        <v>133</v>
      </c>
      <c r="E821" s="3">
        <v>4</v>
      </c>
      <c r="F821" s="3">
        <v>1497</v>
      </c>
      <c r="G821" s="3">
        <v>5.8771999700211799</v>
      </c>
      <c r="H821" s="3">
        <v>4.8462735083745798</v>
      </c>
      <c r="I821" s="3">
        <v>4.6007726065017698</v>
      </c>
      <c r="J821" s="3">
        <v>5.0917744102473899</v>
      </c>
      <c r="K821" s="3">
        <v>1.0430644239940501</v>
      </c>
      <c r="L821" s="3">
        <v>9.7160467389659892</v>
      </c>
      <c r="M821" s="6" t="s">
        <v>100</v>
      </c>
      <c r="N821" s="6" t="s">
        <v>182</v>
      </c>
    </row>
    <row r="822" spans="1:14" x14ac:dyDescent="0.2">
      <c r="A822" s="5" t="str">
        <f t="shared" si="14"/>
        <v>Respiratory - Mesothelioma12007-20115</v>
      </c>
      <c r="B822" s="3" t="s">
        <v>116</v>
      </c>
      <c r="C822" s="3">
        <v>1</v>
      </c>
      <c r="D822" s="3" t="s">
        <v>133</v>
      </c>
      <c r="E822" s="3">
        <v>5</v>
      </c>
      <c r="F822" s="3">
        <v>1209</v>
      </c>
      <c r="G822" s="3">
        <v>4.7618201748434803</v>
      </c>
      <c r="H822" s="3">
        <v>4.7758378549560101</v>
      </c>
      <c r="I822" s="3">
        <v>4.5066270450955601</v>
      </c>
      <c r="J822" s="3">
        <v>5.0450486648164601</v>
      </c>
      <c r="K822" s="3">
        <v>1.0279045441121699</v>
      </c>
      <c r="L822" s="3">
        <v>5.1803652463479999</v>
      </c>
      <c r="M822" s="6" t="s">
        <v>100</v>
      </c>
      <c r="N822" s="6" t="s">
        <v>182</v>
      </c>
    </row>
    <row r="823" spans="1:14" x14ac:dyDescent="0.2">
      <c r="A823" s="5" t="str">
        <f t="shared" si="14"/>
        <v>Respiratory - Mesothelioma12007-20116</v>
      </c>
      <c r="B823" s="3" t="s">
        <v>116</v>
      </c>
      <c r="C823" s="3">
        <v>1</v>
      </c>
      <c r="D823" s="3" t="s">
        <v>133</v>
      </c>
      <c r="E823" s="3">
        <v>6</v>
      </c>
      <c r="F823" s="3">
        <v>8010</v>
      </c>
      <c r="G823" s="3">
        <v>6.2837234335783601</v>
      </c>
      <c r="H823" s="3">
        <v>4.7945788253295198</v>
      </c>
      <c r="I823" s="3">
        <v>4.6895785890483497</v>
      </c>
      <c r="J823" s="3">
        <v>4.89957906161069</v>
      </c>
      <c r="K823" s="3">
        <v>0</v>
      </c>
      <c r="L823" s="3">
        <v>40.781961108583985</v>
      </c>
      <c r="M823" s="6" t="s">
        <v>100</v>
      </c>
      <c r="N823" s="6" t="s">
        <v>182</v>
      </c>
    </row>
    <row r="824" spans="1:14" x14ac:dyDescent="0.2">
      <c r="A824" s="5" t="str">
        <f t="shared" si="14"/>
        <v>Respiratory - Mesothelioma22002-20061</v>
      </c>
      <c r="B824" s="3" t="s">
        <v>115</v>
      </c>
      <c r="C824" s="3">
        <v>2</v>
      </c>
      <c r="D824" s="3" t="s">
        <v>133</v>
      </c>
      <c r="E824" s="3">
        <v>1</v>
      </c>
      <c r="F824" s="3">
        <v>244</v>
      </c>
      <c r="G824" s="3">
        <v>0.965009506727876</v>
      </c>
      <c r="H824" s="3">
        <v>0.68968653643571698</v>
      </c>
      <c r="I824" s="3">
        <v>0.60314733042390101</v>
      </c>
      <c r="J824" s="3">
        <v>0.77622574244753295</v>
      </c>
      <c r="K824" s="3">
        <v>1</v>
      </c>
      <c r="L824" s="3">
        <v>0</v>
      </c>
      <c r="M824" s="6" t="s">
        <v>100</v>
      </c>
      <c r="N824" s="6" t="s">
        <v>182</v>
      </c>
    </row>
    <row r="825" spans="1:14" x14ac:dyDescent="0.2">
      <c r="A825" s="5" t="str">
        <f t="shared" si="14"/>
        <v>Respiratory - Mesothelioma22002-20062</v>
      </c>
      <c r="B825" s="3" t="s">
        <v>115</v>
      </c>
      <c r="C825" s="3">
        <v>2</v>
      </c>
      <c r="D825" s="3" t="s">
        <v>133</v>
      </c>
      <c r="E825" s="3">
        <v>2</v>
      </c>
      <c r="F825" s="3">
        <v>260</v>
      </c>
      <c r="G825" s="3">
        <v>1.01897571855326</v>
      </c>
      <c r="H825" s="3">
        <v>0.658940143774149</v>
      </c>
      <c r="I825" s="3">
        <v>0.57884330724781197</v>
      </c>
      <c r="J825" s="3">
        <v>0.73903698030048603</v>
      </c>
      <c r="K825" s="3">
        <v>0.95541975805347101</v>
      </c>
      <c r="L825" s="3">
        <v>-1.0995515591359999</v>
      </c>
      <c r="M825" s="6" t="s">
        <v>100</v>
      </c>
      <c r="N825" s="6" t="s">
        <v>182</v>
      </c>
    </row>
    <row r="826" spans="1:14" x14ac:dyDescent="0.2">
      <c r="A826" s="5" t="str">
        <f t="shared" si="14"/>
        <v>Respiratory - Mesothelioma22002-20063</v>
      </c>
      <c r="B826" s="3" t="s">
        <v>115</v>
      </c>
      <c r="C826" s="3">
        <v>2</v>
      </c>
      <c r="D826" s="3" t="s">
        <v>133</v>
      </c>
      <c r="E826" s="3">
        <v>3</v>
      </c>
      <c r="F826" s="3">
        <v>269</v>
      </c>
      <c r="G826" s="3">
        <v>1.04945164396015</v>
      </c>
      <c r="H826" s="3">
        <v>0.69974749207313103</v>
      </c>
      <c r="I826" s="3">
        <v>0.61612535121739498</v>
      </c>
      <c r="J826" s="3">
        <v>0.78336963292886697</v>
      </c>
      <c r="K826" s="3">
        <v>1.01458772225627</v>
      </c>
      <c r="L826" s="3">
        <v>1.213527603992</v>
      </c>
      <c r="M826" s="6" t="s">
        <v>100</v>
      </c>
      <c r="N826" s="6" t="s">
        <v>182</v>
      </c>
    </row>
    <row r="827" spans="1:14" x14ac:dyDescent="0.2">
      <c r="A827" s="5" t="str">
        <f t="shared" ref="A827:A890" si="15">D827&amp;C827&amp;B827&amp;E827</f>
        <v>Respiratory - Mesothelioma22002-20064</v>
      </c>
      <c r="B827" s="3" t="s">
        <v>115</v>
      </c>
      <c r="C827" s="3">
        <v>2</v>
      </c>
      <c r="D827" s="3" t="s">
        <v>133</v>
      </c>
      <c r="E827" s="3">
        <v>4</v>
      </c>
      <c r="F827" s="3">
        <v>245</v>
      </c>
      <c r="G827" s="3">
        <v>0.95238743120701497</v>
      </c>
      <c r="H827" s="3">
        <v>0.63854647278034204</v>
      </c>
      <c r="I827" s="3">
        <v>0.558587806864287</v>
      </c>
      <c r="J827" s="3">
        <v>0.71850513869639698</v>
      </c>
      <c r="K827" s="3">
        <v>0.92585027986820501</v>
      </c>
      <c r="L827" s="3">
        <v>0.42038690808599899</v>
      </c>
      <c r="M827" s="6" t="s">
        <v>100</v>
      </c>
      <c r="N827" s="6" t="s">
        <v>182</v>
      </c>
    </row>
    <row r="828" spans="1:14" x14ac:dyDescent="0.2">
      <c r="A828" s="5" t="str">
        <f t="shared" si="15"/>
        <v>Respiratory - Mesothelioma22002-20065</v>
      </c>
      <c r="B828" s="3" t="s">
        <v>115</v>
      </c>
      <c r="C828" s="3">
        <v>2</v>
      </c>
      <c r="D828" s="3" t="s">
        <v>133</v>
      </c>
      <c r="E828" s="3">
        <v>5</v>
      </c>
      <c r="F828" s="3">
        <v>231</v>
      </c>
      <c r="G828" s="3">
        <v>0.89703871211336605</v>
      </c>
      <c r="H828" s="3">
        <v>0.74196883281216597</v>
      </c>
      <c r="I828" s="3">
        <v>0.64628562118557298</v>
      </c>
      <c r="J828" s="3">
        <v>0.83765204443875896</v>
      </c>
      <c r="K828" s="3">
        <v>1.07580588225869</v>
      </c>
      <c r="L828" s="3">
        <v>5.1029321588079997</v>
      </c>
      <c r="M828" s="6" t="s">
        <v>100</v>
      </c>
      <c r="N828" s="6" t="s">
        <v>182</v>
      </c>
    </row>
    <row r="829" spans="1:14" x14ac:dyDescent="0.2">
      <c r="A829" s="5" t="str">
        <f t="shared" si="15"/>
        <v>Respiratory - Mesothelioma22002-20066</v>
      </c>
      <c r="B829" s="3" t="s">
        <v>115</v>
      </c>
      <c r="C829" s="3">
        <v>2</v>
      </c>
      <c r="D829" s="3" t="s">
        <v>133</v>
      </c>
      <c r="E829" s="3">
        <v>6</v>
      </c>
      <c r="F829" s="3">
        <v>1249</v>
      </c>
      <c r="G829" s="3">
        <v>0.97647393619849099</v>
      </c>
      <c r="H829" s="3">
        <v>0.68420424767475496</v>
      </c>
      <c r="I829" s="3">
        <v>0.64625871810747004</v>
      </c>
      <c r="J829" s="3">
        <v>0.72214977724203999</v>
      </c>
      <c r="K829" s="3">
        <v>0</v>
      </c>
      <c r="L829" s="3">
        <v>5.6372951117499985</v>
      </c>
      <c r="M829" s="6" t="s">
        <v>100</v>
      </c>
      <c r="N829" s="6" t="s">
        <v>182</v>
      </c>
    </row>
    <row r="830" spans="1:14" x14ac:dyDescent="0.2">
      <c r="A830" s="5" t="str">
        <f t="shared" si="15"/>
        <v>Respiratory - Mesothelioma22007-20111</v>
      </c>
      <c r="B830" s="3" t="s">
        <v>116</v>
      </c>
      <c r="C830" s="3">
        <v>2</v>
      </c>
      <c r="D830" s="3" t="s">
        <v>133</v>
      </c>
      <c r="E830" s="3">
        <v>1</v>
      </c>
      <c r="F830" s="3">
        <v>307</v>
      </c>
      <c r="G830" s="3">
        <v>1.1796192834477599</v>
      </c>
      <c r="H830" s="3">
        <v>0.72523497037775997</v>
      </c>
      <c r="I830" s="3">
        <v>0.64410793218031903</v>
      </c>
      <c r="J830" s="3">
        <v>0.80636200857520102</v>
      </c>
      <c r="K830" s="3">
        <v>1</v>
      </c>
      <c r="L830" s="3">
        <v>0</v>
      </c>
      <c r="M830" s="6" t="s">
        <v>100</v>
      </c>
      <c r="N830" s="6" t="s">
        <v>182</v>
      </c>
    </row>
    <row r="831" spans="1:14" x14ac:dyDescent="0.2">
      <c r="A831" s="5" t="str">
        <f t="shared" si="15"/>
        <v>Respiratory - Mesothelioma22007-20112</v>
      </c>
      <c r="B831" s="3" t="s">
        <v>116</v>
      </c>
      <c r="C831" s="3">
        <v>2</v>
      </c>
      <c r="D831" s="3" t="s">
        <v>133</v>
      </c>
      <c r="E831" s="3">
        <v>2</v>
      </c>
      <c r="F831" s="3">
        <v>378</v>
      </c>
      <c r="G831" s="3">
        <v>1.43895638660236</v>
      </c>
      <c r="H831" s="3">
        <v>0.84081850612511899</v>
      </c>
      <c r="I831" s="3">
        <v>0.75605431281770397</v>
      </c>
      <c r="J831" s="3">
        <v>0.92558269943253402</v>
      </c>
      <c r="K831" s="3">
        <v>1.1593739139290999</v>
      </c>
      <c r="L831" s="3">
        <v>8.4877193405440003</v>
      </c>
      <c r="M831" s="6" t="s">
        <v>100</v>
      </c>
      <c r="N831" s="6" t="s">
        <v>182</v>
      </c>
    </row>
    <row r="832" spans="1:14" x14ac:dyDescent="0.2">
      <c r="A832" s="5" t="str">
        <f t="shared" si="15"/>
        <v>Respiratory - Mesothelioma22007-20113</v>
      </c>
      <c r="B832" s="3" t="s">
        <v>116</v>
      </c>
      <c r="C832" s="3">
        <v>2</v>
      </c>
      <c r="D832" s="3" t="s">
        <v>133</v>
      </c>
      <c r="E832" s="3">
        <v>3</v>
      </c>
      <c r="F832" s="3">
        <v>359</v>
      </c>
      <c r="G832" s="3">
        <v>1.36296332068283</v>
      </c>
      <c r="H832" s="3">
        <v>0.83775457681916399</v>
      </c>
      <c r="I832" s="3">
        <v>0.75109318569688299</v>
      </c>
      <c r="J832" s="3">
        <v>0.92441596794144498</v>
      </c>
      <c r="K832" s="3">
        <v>1.1551491737674999</v>
      </c>
      <c r="L832" s="3">
        <v>7.1803135009799997</v>
      </c>
      <c r="M832" s="6" t="s">
        <v>100</v>
      </c>
      <c r="N832" s="6" t="s">
        <v>182</v>
      </c>
    </row>
    <row r="833" spans="1:14" x14ac:dyDescent="0.2">
      <c r="A833" s="5" t="str">
        <f t="shared" si="15"/>
        <v>Respiratory - Mesothelioma22007-20114</v>
      </c>
      <c r="B833" s="3" t="s">
        <v>116</v>
      </c>
      <c r="C833" s="3">
        <v>2</v>
      </c>
      <c r="D833" s="3" t="s">
        <v>133</v>
      </c>
      <c r="E833" s="3">
        <v>4</v>
      </c>
      <c r="F833" s="3">
        <v>290</v>
      </c>
      <c r="G833" s="3">
        <v>1.0995009289455899</v>
      </c>
      <c r="H833" s="3">
        <v>0.76127862920724998</v>
      </c>
      <c r="I833" s="3">
        <v>0.67365914127128301</v>
      </c>
      <c r="J833" s="3">
        <v>0.84889811714321695</v>
      </c>
      <c r="K833" s="3">
        <v>1.0496992840964601</v>
      </c>
      <c r="L833" s="3">
        <v>0.190660546095999</v>
      </c>
      <c r="M833" s="6" t="s">
        <v>100</v>
      </c>
      <c r="N833" s="6" t="s">
        <v>182</v>
      </c>
    </row>
    <row r="834" spans="1:14" x14ac:dyDescent="0.2">
      <c r="A834" s="5" t="str">
        <f t="shared" si="15"/>
        <v>Respiratory - Mesothelioma22007-20115</v>
      </c>
      <c r="B834" s="3" t="s">
        <v>116</v>
      </c>
      <c r="C834" s="3">
        <v>2</v>
      </c>
      <c r="D834" s="3" t="s">
        <v>133</v>
      </c>
      <c r="E834" s="3">
        <v>5</v>
      </c>
      <c r="F834" s="3">
        <v>255</v>
      </c>
      <c r="G834" s="3">
        <v>0.96712488411568298</v>
      </c>
      <c r="H834" s="3">
        <v>0.82657819524084797</v>
      </c>
      <c r="I834" s="3">
        <v>0.72512401974998397</v>
      </c>
      <c r="J834" s="3">
        <v>0.92803237073171196</v>
      </c>
      <c r="K834" s="3">
        <v>1.13973846960289</v>
      </c>
      <c r="L834" s="3">
        <v>3.805894813164</v>
      </c>
      <c r="M834" s="6" t="s">
        <v>100</v>
      </c>
      <c r="N834" s="6" t="s">
        <v>182</v>
      </c>
    </row>
    <row r="835" spans="1:14" x14ac:dyDescent="0.2">
      <c r="A835" s="5" t="str">
        <f t="shared" si="15"/>
        <v>Respiratory - Mesothelioma22007-20116</v>
      </c>
      <c r="B835" s="3" t="s">
        <v>116</v>
      </c>
      <c r="C835" s="3">
        <v>2</v>
      </c>
      <c r="D835" s="3" t="s">
        <v>133</v>
      </c>
      <c r="E835" s="3">
        <v>6</v>
      </c>
      <c r="F835" s="3">
        <v>1589</v>
      </c>
      <c r="G835" s="3">
        <v>1.2095012511601599</v>
      </c>
      <c r="H835" s="3">
        <v>0.79696902304286299</v>
      </c>
      <c r="I835" s="3">
        <v>0.75778260528210395</v>
      </c>
      <c r="J835" s="3">
        <v>0.83615544080362203</v>
      </c>
      <c r="K835" s="3">
        <v>0</v>
      </c>
      <c r="L835" s="3">
        <v>19.664588200783999</v>
      </c>
      <c r="M835" s="6" t="s">
        <v>100</v>
      </c>
      <c r="N835" s="6" t="s">
        <v>182</v>
      </c>
    </row>
    <row r="836" spans="1:14" x14ac:dyDescent="0.2">
      <c r="A836" s="5" t="str">
        <f t="shared" si="15"/>
        <v>Respiratory - Mesothelioma32002-20061</v>
      </c>
      <c r="B836" s="3" t="s">
        <v>115</v>
      </c>
      <c r="C836" s="3">
        <v>3</v>
      </c>
      <c r="D836" s="3" t="s">
        <v>133</v>
      </c>
      <c r="E836" s="3">
        <v>1</v>
      </c>
      <c r="F836" s="3">
        <v>1633</v>
      </c>
      <c r="G836" s="3">
        <v>3.2582001295458798</v>
      </c>
      <c r="H836" s="3">
        <v>2.4107236511151799</v>
      </c>
      <c r="I836" s="3">
        <v>2.2937978355920099</v>
      </c>
      <c r="J836" s="3">
        <v>2.52764946663835</v>
      </c>
      <c r="K836" s="3">
        <v>1</v>
      </c>
      <c r="L836" s="3">
        <v>0</v>
      </c>
      <c r="M836" s="6" t="s">
        <v>100</v>
      </c>
      <c r="N836" s="6" t="s">
        <v>182</v>
      </c>
    </row>
    <row r="837" spans="1:14" x14ac:dyDescent="0.2">
      <c r="A837" s="5" t="str">
        <f t="shared" si="15"/>
        <v>Respiratory - Mesothelioma32002-20062</v>
      </c>
      <c r="B837" s="3" t="s">
        <v>115</v>
      </c>
      <c r="C837" s="3">
        <v>3</v>
      </c>
      <c r="D837" s="3" t="s">
        <v>133</v>
      </c>
      <c r="E837" s="3">
        <v>2</v>
      </c>
      <c r="F837" s="3">
        <v>1771</v>
      </c>
      <c r="G837" s="3">
        <v>3.5346935057481401</v>
      </c>
      <c r="H837" s="3">
        <v>2.4378195527967699</v>
      </c>
      <c r="I837" s="3">
        <v>2.3242796947817399</v>
      </c>
      <c r="J837" s="3">
        <v>2.5513594108117998</v>
      </c>
      <c r="K837" s="3">
        <v>1.0112397377729501</v>
      </c>
      <c r="L837" s="3">
        <v>3.2720741335420098</v>
      </c>
      <c r="M837" s="6" t="s">
        <v>100</v>
      </c>
      <c r="N837" s="6" t="s">
        <v>182</v>
      </c>
    </row>
    <row r="838" spans="1:14" x14ac:dyDescent="0.2">
      <c r="A838" s="5" t="str">
        <f t="shared" si="15"/>
        <v>Respiratory - Mesothelioma32002-20063</v>
      </c>
      <c r="B838" s="3" t="s">
        <v>115</v>
      </c>
      <c r="C838" s="3">
        <v>3</v>
      </c>
      <c r="D838" s="3" t="s">
        <v>133</v>
      </c>
      <c r="E838" s="3">
        <v>3</v>
      </c>
      <c r="F838" s="3">
        <v>1806</v>
      </c>
      <c r="G838" s="3">
        <v>3.6027692727908001</v>
      </c>
      <c r="H838" s="3">
        <v>2.5771856920359002</v>
      </c>
      <c r="I838" s="3">
        <v>2.45832372585929</v>
      </c>
      <c r="J838" s="3">
        <v>2.6960476582125099</v>
      </c>
      <c r="K838" s="3">
        <v>1.06905065242286</v>
      </c>
      <c r="L838" s="3">
        <v>18.750566116880002</v>
      </c>
      <c r="M838" s="6" t="s">
        <v>100</v>
      </c>
      <c r="N838" s="6" t="s">
        <v>182</v>
      </c>
    </row>
    <row r="839" spans="1:14" x14ac:dyDescent="0.2">
      <c r="A839" s="5" t="str">
        <f t="shared" si="15"/>
        <v>Respiratory - Mesothelioma32002-20064</v>
      </c>
      <c r="B839" s="3" t="s">
        <v>115</v>
      </c>
      <c r="C839" s="3">
        <v>3</v>
      </c>
      <c r="D839" s="3" t="s">
        <v>133</v>
      </c>
      <c r="E839" s="3">
        <v>4</v>
      </c>
      <c r="F839" s="3">
        <v>1516</v>
      </c>
      <c r="G839" s="3">
        <v>3.01937574844569</v>
      </c>
      <c r="H839" s="3">
        <v>2.36554530220742</v>
      </c>
      <c r="I839" s="3">
        <v>2.2464655998951399</v>
      </c>
      <c r="J839" s="3">
        <v>2.4846250045197</v>
      </c>
      <c r="K839" s="3">
        <v>0.98125942436958302</v>
      </c>
      <c r="L839" s="3">
        <v>-9.3756188841680004</v>
      </c>
      <c r="M839" s="6" t="s">
        <v>100</v>
      </c>
      <c r="N839" s="6" t="s">
        <v>182</v>
      </c>
    </row>
    <row r="840" spans="1:14" x14ac:dyDescent="0.2">
      <c r="A840" s="5" t="str">
        <f t="shared" si="15"/>
        <v>Respiratory - Mesothelioma32002-20065</v>
      </c>
      <c r="B840" s="3" t="s">
        <v>115</v>
      </c>
      <c r="C840" s="3">
        <v>3</v>
      </c>
      <c r="D840" s="3" t="s">
        <v>133</v>
      </c>
      <c r="E840" s="3">
        <v>5</v>
      </c>
      <c r="F840" s="3">
        <v>1374</v>
      </c>
      <c r="G840" s="3">
        <v>2.7320463790920702</v>
      </c>
      <c r="H840" s="3">
        <v>2.5158803933103702</v>
      </c>
      <c r="I840" s="3">
        <v>2.3828494423532001</v>
      </c>
      <c r="J840" s="3">
        <v>2.6489113442675398</v>
      </c>
      <c r="K840" s="3">
        <v>1.0436204050790101</v>
      </c>
      <c r="L840" s="3">
        <v>12.657359521246001</v>
      </c>
      <c r="M840" s="6" t="s">
        <v>100</v>
      </c>
      <c r="N840" s="6" t="s">
        <v>182</v>
      </c>
    </row>
    <row r="841" spans="1:14" x14ac:dyDescent="0.2">
      <c r="A841" s="5" t="str">
        <f t="shared" si="15"/>
        <v>Respiratory - Mesothelioma32002-20066</v>
      </c>
      <c r="B841" s="3" t="s">
        <v>115</v>
      </c>
      <c r="C841" s="3">
        <v>3</v>
      </c>
      <c r="D841" s="3" t="s">
        <v>133</v>
      </c>
      <c r="E841" s="3">
        <v>6</v>
      </c>
      <c r="F841" s="3">
        <v>8100</v>
      </c>
      <c r="G841" s="3">
        <v>3.22899324032988</v>
      </c>
      <c r="H841" s="3">
        <v>2.4585253780905898</v>
      </c>
      <c r="I841" s="3">
        <v>2.4049841587455099</v>
      </c>
      <c r="J841" s="3">
        <v>2.5120665974356702</v>
      </c>
      <c r="K841" s="3">
        <v>0</v>
      </c>
      <c r="L841" s="3">
        <v>25.30438088750001</v>
      </c>
      <c r="M841" s="6" t="s">
        <v>100</v>
      </c>
      <c r="N841" s="6" t="s">
        <v>182</v>
      </c>
    </row>
    <row r="842" spans="1:14" x14ac:dyDescent="0.2">
      <c r="A842" s="5" t="str">
        <f t="shared" si="15"/>
        <v>Respiratory - Mesothelioma32007-20111</v>
      </c>
      <c r="B842" s="3" t="s">
        <v>116</v>
      </c>
      <c r="C842" s="3">
        <v>3</v>
      </c>
      <c r="D842" s="3" t="s">
        <v>133</v>
      </c>
      <c r="E842" s="3">
        <v>1</v>
      </c>
      <c r="F842" s="3">
        <v>2017</v>
      </c>
      <c r="G842" s="3">
        <v>3.9020014559088998</v>
      </c>
      <c r="H842" s="3">
        <v>2.53759135847953</v>
      </c>
      <c r="I842" s="3">
        <v>2.42684618470612</v>
      </c>
      <c r="J842" s="3">
        <v>2.64833653225294</v>
      </c>
      <c r="K842" s="3">
        <v>1</v>
      </c>
      <c r="L842" s="3">
        <v>0</v>
      </c>
      <c r="M842" s="6" t="s">
        <v>100</v>
      </c>
      <c r="N842" s="6" t="s">
        <v>182</v>
      </c>
    </row>
    <row r="843" spans="1:14" x14ac:dyDescent="0.2">
      <c r="A843" s="5" t="str">
        <f t="shared" si="15"/>
        <v>Respiratory - Mesothelioma32007-20112</v>
      </c>
      <c r="B843" s="3" t="s">
        <v>116</v>
      </c>
      <c r="C843" s="3">
        <v>3</v>
      </c>
      <c r="D843" s="3" t="s">
        <v>133</v>
      </c>
      <c r="E843" s="3">
        <v>2</v>
      </c>
      <c r="F843" s="3">
        <v>2161</v>
      </c>
      <c r="G843" s="3">
        <v>4.1759595938710197</v>
      </c>
      <c r="H843" s="3">
        <v>2.5675078687961199</v>
      </c>
      <c r="I843" s="3">
        <v>2.4592547365723401</v>
      </c>
      <c r="J843" s="3">
        <v>2.6757610010199002</v>
      </c>
      <c r="K843" s="3">
        <v>1.01178933330483</v>
      </c>
      <c r="L843" s="3">
        <v>-0.179675945565995</v>
      </c>
      <c r="M843" s="6" t="s">
        <v>100</v>
      </c>
      <c r="N843" s="6" t="s">
        <v>182</v>
      </c>
    </row>
    <row r="844" spans="1:14" x14ac:dyDescent="0.2">
      <c r="A844" s="5" t="str">
        <f t="shared" si="15"/>
        <v>Respiratory - Mesothelioma32007-20113</v>
      </c>
      <c r="B844" s="3" t="s">
        <v>116</v>
      </c>
      <c r="C844" s="3">
        <v>3</v>
      </c>
      <c r="D844" s="3" t="s">
        <v>133</v>
      </c>
      <c r="E844" s="3">
        <v>3</v>
      </c>
      <c r="F844" s="3">
        <v>2170</v>
      </c>
      <c r="G844" s="3">
        <v>4.1887466214235696</v>
      </c>
      <c r="H844" s="3">
        <v>2.7654533761697002</v>
      </c>
      <c r="I844" s="3">
        <v>2.6490963681488902</v>
      </c>
      <c r="J844" s="3">
        <v>2.8818103841905098</v>
      </c>
      <c r="K844" s="3">
        <v>1.0897946065779101</v>
      </c>
      <c r="L844" s="3">
        <v>23.276145184653998</v>
      </c>
      <c r="M844" s="6" t="s">
        <v>100</v>
      </c>
      <c r="N844" s="6" t="s">
        <v>182</v>
      </c>
    </row>
    <row r="845" spans="1:14" x14ac:dyDescent="0.2">
      <c r="A845" s="5" t="str">
        <f t="shared" si="15"/>
        <v>Respiratory - Mesothelioma32007-20114</v>
      </c>
      <c r="B845" s="3" t="s">
        <v>116</v>
      </c>
      <c r="C845" s="3">
        <v>3</v>
      </c>
      <c r="D845" s="3" t="s">
        <v>133</v>
      </c>
      <c r="E845" s="3">
        <v>4</v>
      </c>
      <c r="F845" s="3">
        <v>1787</v>
      </c>
      <c r="G845" s="3">
        <v>3.4466852377487598</v>
      </c>
      <c r="H845" s="3">
        <v>2.56102050743845</v>
      </c>
      <c r="I845" s="3">
        <v>2.4422778261903701</v>
      </c>
      <c r="J845" s="3">
        <v>2.6797631886865299</v>
      </c>
      <c r="K845" s="3">
        <v>1.00923282973857</v>
      </c>
      <c r="L845" s="3">
        <v>-6.8240168356280098</v>
      </c>
      <c r="M845" s="6" t="s">
        <v>100</v>
      </c>
      <c r="N845" s="6" t="s">
        <v>182</v>
      </c>
    </row>
    <row r="846" spans="1:14" x14ac:dyDescent="0.2">
      <c r="A846" s="5" t="str">
        <f t="shared" si="15"/>
        <v>Respiratory - Mesothelioma32007-20115</v>
      </c>
      <c r="B846" s="3" t="s">
        <v>116</v>
      </c>
      <c r="C846" s="3">
        <v>3</v>
      </c>
      <c r="D846" s="3" t="s">
        <v>133</v>
      </c>
      <c r="E846" s="3">
        <v>5</v>
      </c>
      <c r="F846" s="3">
        <v>1464</v>
      </c>
      <c r="G846" s="3">
        <v>2.8286431730977202</v>
      </c>
      <c r="H846" s="3">
        <v>2.5756467165600099</v>
      </c>
      <c r="I846" s="3">
        <v>2.4437081301821801</v>
      </c>
      <c r="J846" s="3">
        <v>2.7075853029378401</v>
      </c>
      <c r="K846" s="3">
        <v>1.0149966455210799</v>
      </c>
      <c r="L846" s="3">
        <v>-3.7923968826799999</v>
      </c>
      <c r="M846" s="6" t="s">
        <v>100</v>
      </c>
      <c r="N846" s="6" t="s">
        <v>182</v>
      </c>
    </row>
    <row r="847" spans="1:14" x14ac:dyDescent="0.2">
      <c r="A847" s="5" t="str">
        <f t="shared" si="15"/>
        <v>Respiratory - Mesothelioma32007-20116</v>
      </c>
      <c r="B847" s="3" t="s">
        <v>116</v>
      </c>
      <c r="C847" s="3">
        <v>3</v>
      </c>
      <c r="D847" s="3" t="s">
        <v>133</v>
      </c>
      <c r="E847" s="3">
        <v>6</v>
      </c>
      <c r="F847" s="3">
        <v>9599</v>
      </c>
      <c r="G847" s="3">
        <v>3.7083445107140598</v>
      </c>
      <c r="H847" s="3">
        <v>2.6008597990021798</v>
      </c>
      <c r="I847" s="3">
        <v>2.54882905722988</v>
      </c>
      <c r="J847" s="3">
        <v>2.6528905407744801</v>
      </c>
      <c r="K847" s="3">
        <v>0</v>
      </c>
      <c r="L847" s="3">
        <v>12.480055520779993</v>
      </c>
      <c r="M847" s="6" t="s">
        <v>100</v>
      </c>
      <c r="N847" s="6" t="s">
        <v>182</v>
      </c>
    </row>
    <row r="848" spans="1:14" x14ac:dyDescent="0.2">
      <c r="A848" s="5" t="str">
        <f t="shared" si="15"/>
        <v>Haematology - Multiple Myeloma12002-20061</v>
      </c>
      <c r="B848" s="3" t="s">
        <v>115</v>
      </c>
      <c r="C848" s="3">
        <v>1</v>
      </c>
      <c r="D848" s="3" t="s">
        <v>149</v>
      </c>
      <c r="E848" s="3">
        <v>1</v>
      </c>
      <c r="F848" s="3">
        <v>1155</v>
      </c>
      <c r="G848" s="3">
        <v>4.6507000149104298</v>
      </c>
      <c r="H848" s="3">
        <v>3.6043553991056898</v>
      </c>
      <c r="I848" s="3">
        <v>3.3964849825903598</v>
      </c>
      <c r="J848" s="3">
        <v>3.8122258156210198</v>
      </c>
      <c r="K848" s="3">
        <v>1</v>
      </c>
      <c r="L848" s="3">
        <v>0</v>
      </c>
      <c r="M848" s="6" t="s">
        <v>100</v>
      </c>
      <c r="N848" s="6" t="s">
        <v>205</v>
      </c>
    </row>
    <row r="849" spans="1:14" x14ac:dyDescent="0.2">
      <c r="A849" s="5" t="str">
        <f t="shared" si="15"/>
        <v>Haematology - Multiple Myeloma12002-20062</v>
      </c>
      <c r="B849" s="3" t="s">
        <v>115</v>
      </c>
      <c r="C849" s="3">
        <v>1</v>
      </c>
      <c r="D849" s="3" t="s">
        <v>149</v>
      </c>
      <c r="E849" s="3">
        <v>2</v>
      </c>
      <c r="F849" s="3">
        <v>1220</v>
      </c>
      <c r="G849" s="3">
        <v>4.9618638061928504</v>
      </c>
      <c r="H849" s="3">
        <v>3.57538928700323</v>
      </c>
      <c r="I849" s="3">
        <v>3.3747576158775798</v>
      </c>
      <c r="J849" s="3">
        <v>3.7760209581288802</v>
      </c>
      <c r="K849" s="3">
        <v>0.99196358047554201</v>
      </c>
      <c r="L849" s="3">
        <v>-2.9537843876699998</v>
      </c>
      <c r="M849" s="6" t="s">
        <v>100</v>
      </c>
      <c r="N849" s="6" t="s">
        <v>205</v>
      </c>
    </row>
    <row r="850" spans="1:14" x14ac:dyDescent="0.2">
      <c r="A850" s="5" t="str">
        <f t="shared" si="15"/>
        <v>Haematology - Multiple Myeloma12002-20063</v>
      </c>
      <c r="B850" s="3" t="s">
        <v>115</v>
      </c>
      <c r="C850" s="3">
        <v>1</v>
      </c>
      <c r="D850" s="3" t="s">
        <v>149</v>
      </c>
      <c r="E850" s="3">
        <v>3</v>
      </c>
      <c r="F850" s="3">
        <v>1202</v>
      </c>
      <c r="G850" s="3">
        <v>4.9069892836579498</v>
      </c>
      <c r="H850" s="3">
        <v>3.6258639749231798</v>
      </c>
      <c r="I850" s="3">
        <v>3.42088215487881</v>
      </c>
      <c r="J850" s="3">
        <v>3.8308457949675598</v>
      </c>
      <c r="K850" s="3">
        <v>1.00596738485412</v>
      </c>
      <c r="L850" s="3">
        <v>2.154666375588</v>
      </c>
      <c r="M850" s="6" t="s">
        <v>100</v>
      </c>
      <c r="N850" s="6" t="s">
        <v>205</v>
      </c>
    </row>
    <row r="851" spans="1:14" x14ac:dyDescent="0.2">
      <c r="A851" s="5" t="str">
        <f t="shared" si="15"/>
        <v>Haematology - Multiple Myeloma12002-20064</v>
      </c>
      <c r="B851" s="3" t="s">
        <v>115</v>
      </c>
      <c r="C851" s="3">
        <v>1</v>
      </c>
      <c r="D851" s="3" t="s">
        <v>149</v>
      </c>
      <c r="E851" s="3">
        <v>4</v>
      </c>
      <c r="F851" s="3">
        <v>1083</v>
      </c>
      <c r="G851" s="3">
        <v>4.4232554760045701</v>
      </c>
      <c r="H851" s="3">
        <v>3.67729220070136</v>
      </c>
      <c r="I851" s="3">
        <v>3.45827915553035</v>
      </c>
      <c r="J851" s="3">
        <v>3.8963052458723699</v>
      </c>
      <c r="K851" s="3">
        <v>1.0202357407967499</v>
      </c>
      <c r="L851" s="3">
        <v>2.8717049323899899</v>
      </c>
      <c r="M851" s="6" t="s">
        <v>100</v>
      </c>
      <c r="N851" s="6" t="s">
        <v>205</v>
      </c>
    </row>
    <row r="852" spans="1:14" x14ac:dyDescent="0.2">
      <c r="A852" s="5" t="str">
        <f t="shared" si="15"/>
        <v>Haematology - Multiple Myeloma12002-20065</v>
      </c>
      <c r="B852" s="3" t="s">
        <v>115</v>
      </c>
      <c r="C852" s="3">
        <v>1</v>
      </c>
      <c r="D852" s="3" t="s">
        <v>149</v>
      </c>
      <c r="E852" s="3">
        <v>5</v>
      </c>
      <c r="F852" s="3">
        <v>914</v>
      </c>
      <c r="G852" s="3">
        <v>3.72444410939841</v>
      </c>
      <c r="H852" s="3">
        <v>3.7832061572984901</v>
      </c>
      <c r="I852" s="3">
        <v>3.5379369760522899</v>
      </c>
      <c r="J852" s="3">
        <v>4.0284753385446903</v>
      </c>
      <c r="K852" s="3">
        <v>1.04962073335975</v>
      </c>
      <c r="L852" s="3">
        <v>4.7544121492260096</v>
      </c>
      <c r="M852" s="6" t="s">
        <v>100</v>
      </c>
      <c r="N852" s="6" t="s">
        <v>205</v>
      </c>
    </row>
    <row r="853" spans="1:14" x14ac:dyDescent="0.2">
      <c r="A853" s="5" t="str">
        <f t="shared" si="15"/>
        <v>Haematology - Multiple Myeloma12002-20066</v>
      </c>
      <c r="B853" s="3" t="s">
        <v>115</v>
      </c>
      <c r="C853" s="3">
        <v>1</v>
      </c>
      <c r="D853" s="3" t="s">
        <v>149</v>
      </c>
      <c r="E853" s="3">
        <v>6</v>
      </c>
      <c r="F853" s="3">
        <v>5574</v>
      </c>
      <c r="G853" s="3">
        <v>4.5338090140029301</v>
      </c>
      <c r="H853" s="3">
        <v>3.6434006496612499</v>
      </c>
      <c r="I853" s="3">
        <v>3.5477518508030901</v>
      </c>
      <c r="J853" s="3">
        <v>3.7390494485194101</v>
      </c>
      <c r="K853" s="3">
        <v>0</v>
      </c>
      <c r="L853" s="3">
        <v>6.8269990695339997</v>
      </c>
      <c r="M853" s="6" t="s">
        <v>100</v>
      </c>
      <c r="N853" s="6" t="s">
        <v>205</v>
      </c>
    </row>
    <row r="854" spans="1:14" x14ac:dyDescent="0.2">
      <c r="A854" s="5" t="str">
        <f t="shared" si="15"/>
        <v>Haematology - Multiple Myeloma12007-20111</v>
      </c>
      <c r="B854" s="3" t="s">
        <v>116</v>
      </c>
      <c r="C854" s="3">
        <v>1</v>
      </c>
      <c r="D854" s="3" t="s">
        <v>149</v>
      </c>
      <c r="E854" s="3">
        <v>1</v>
      </c>
      <c r="F854" s="3">
        <v>1257</v>
      </c>
      <c r="G854" s="3">
        <v>4.8975154946753703</v>
      </c>
      <c r="H854" s="3">
        <v>3.3664962731335701</v>
      </c>
      <c r="I854" s="3">
        <v>3.18038761812124</v>
      </c>
      <c r="J854" s="3">
        <v>3.5526049281458998</v>
      </c>
      <c r="K854" s="3">
        <v>1</v>
      </c>
      <c r="L854" s="3">
        <v>0</v>
      </c>
      <c r="M854" s="6" t="s">
        <v>100</v>
      </c>
      <c r="N854" s="6" t="s">
        <v>205</v>
      </c>
    </row>
    <row r="855" spans="1:14" x14ac:dyDescent="0.2">
      <c r="A855" s="5" t="str">
        <f t="shared" si="15"/>
        <v>Haematology - Multiple Myeloma12007-20112</v>
      </c>
      <c r="B855" s="3" t="s">
        <v>116</v>
      </c>
      <c r="C855" s="3">
        <v>1</v>
      </c>
      <c r="D855" s="3" t="s">
        <v>149</v>
      </c>
      <c r="E855" s="3">
        <v>2</v>
      </c>
      <c r="F855" s="3">
        <v>1342</v>
      </c>
      <c r="G855" s="3">
        <v>5.2669696207707304</v>
      </c>
      <c r="H855" s="3">
        <v>3.4290793167313098</v>
      </c>
      <c r="I855" s="3">
        <v>3.2456125767006698</v>
      </c>
      <c r="J855" s="3">
        <v>3.6125460567619498</v>
      </c>
      <c r="K855" s="3">
        <v>1.01858996372495</v>
      </c>
      <c r="L855" s="3">
        <v>3.9225106009599999</v>
      </c>
      <c r="M855" s="6" t="s">
        <v>100</v>
      </c>
      <c r="N855" s="6" t="s">
        <v>205</v>
      </c>
    </row>
    <row r="856" spans="1:14" x14ac:dyDescent="0.2">
      <c r="A856" s="5" t="str">
        <f t="shared" si="15"/>
        <v>Haematology - Multiple Myeloma12007-20113</v>
      </c>
      <c r="B856" s="3" t="s">
        <v>116</v>
      </c>
      <c r="C856" s="3">
        <v>1</v>
      </c>
      <c r="D856" s="3" t="s">
        <v>149</v>
      </c>
      <c r="E856" s="3">
        <v>3</v>
      </c>
      <c r="F856" s="3">
        <v>1222</v>
      </c>
      <c r="G856" s="3">
        <v>4.7985914916653298</v>
      </c>
      <c r="H856" s="3">
        <v>3.35757950070921</v>
      </c>
      <c r="I856" s="3">
        <v>3.1693243909028999</v>
      </c>
      <c r="J856" s="3">
        <v>3.5458346105155201</v>
      </c>
      <c r="K856" s="3">
        <v>0.99735131968048696</v>
      </c>
      <c r="L856" s="3">
        <v>-3.0580847837560001</v>
      </c>
      <c r="M856" s="6" t="s">
        <v>100</v>
      </c>
      <c r="N856" s="6" t="s">
        <v>205</v>
      </c>
    </row>
    <row r="857" spans="1:14" x14ac:dyDescent="0.2">
      <c r="A857" s="5" t="str">
        <f t="shared" si="15"/>
        <v>Haematology - Multiple Myeloma12007-20114</v>
      </c>
      <c r="B857" s="3" t="s">
        <v>116</v>
      </c>
      <c r="C857" s="3">
        <v>1</v>
      </c>
      <c r="D857" s="3" t="s">
        <v>149</v>
      </c>
      <c r="E857" s="3">
        <v>4</v>
      </c>
      <c r="F857" s="3">
        <v>1071</v>
      </c>
      <c r="G857" s="3">
        <v>4.2047302390732701</v>
      </c>
      <c r="H857" s="3">
        <v>3.3551694454115202</v>
      </c>
      <c r="I857" s="3">
        <v>3.1542250979364499</v>
      </c>
      <c r="J857" s="3">
        <v>3.55611379288659</v>
      </c>
      <c r="K857" s="3">
        <v>0.99663542543847705</v>
      </c>
      <c r="L857" s="3">
        <v>-0.99727065963600203</v>
      </c>
      <c r="M857" s="6" t="s">
        <v>100</v>
      </c>
      <c r="N857" s="6" t="s">
        <v>205</v>
      </c>
    </row>
    <row r="858" spans="1:14" x14ac:dyDescent="0.2">
      <c r="A858" s="5" t="str">
        <f t="shared" si="15"/>
        <v>Haematology - Multiple Myeloma12007-20115</v>
      </c>
      <c r="B858" s="3" t="s">
        <v>116</v>
      </c>
      <c r="C858" s="3">
        <v>1</v>
      </c>
      <c r="D858" s="3" t="s">
        <v>149</v>
      </c>
      <c r="E858" s="3">
        <v>5</v>
      </c>
      <c r="F858" s="3">
        <v>927</v>
      </c>
      <c r="G858" s="3">
        <v>3.6511226650784998</v>
      </c>
      <c r="H858" s="3">
        <v>3.5942576559530002</v>
      </c>
      <c r="I858" s="3">
        <v>3.3628778722434598</v>
      </c>
      <c r="J858" s="3">
        <v>3.8256374396625401</v>
      </c>
      <c r="K858" s="3">
        <v>1.06765532005399</v>
      </c>
      <c r="L858" s="3">
        <v>10.20120483737</v>
      </c>
      <c r="M858" s="6" t="s">
        <v>100</v>
      </c>
      <c r="N858" s="6" t="s">
        <v>205</v>
      </c>
    </row>
    <row r="859" spans="1:14" x14ac:dyDescent="0.2">
      <c r="A859" s="5" t="str">
        <f t="shared" si="15"/>
        <v>Haematology - Multiple Myeloma12007-20116</v>
      </c>
      <c r="B859" s="3" t="s">
        <v>116</v>
      </c>
      <c r="C859" s="3">
        <v>1</v>
      </c>
      <c r="D859" s="3" t="s">
        <v>149</v>
      </c>
      <c r="E859" s="3">
        <v>6</v>
      </c>
      <c r="F859" s="3">
        <v>5819</v>
      </c>
      <c r="G859" s="3">
        <v>4.5649171860165403</v>
      </c>
      <c r="H859" s="3">
        <v>3.4122469919513301</v>
      </c>
      <c r="I859" s="3">
        <v>3.3245726828206199</v>
      </c>
      <c r="J859" s="3">
        <v>3.4999213010820398</v>
      </c>
      <c r="K859" s="3">
        <v>0</v>
      </c>
      <c r="L859" s="3">
        <v>10.068359994937998</v>
      </c>
      <c r="M859" s="6" t="s">
        <v>100</v>
      </c>
      <c r="N859" s="6" t="s">
        <v>205</v>
      </c>
    </row>
    <row r="860" spans="1:14" x14ac:dyDescent="0.2">
      <c r="A860" s="5" t="str">
        <f t="shared" si="15"/>
        <v>Haematology - Multiple Myeloma22002-20061</v>
      </c>
      <c r="B860" s="3" t="s">
        <v>115</v>
      </c>
      <c r="C860" s="3">
        <v>2</v>
      </c>
      <c r="D860" s="3" t="s">
        <v>149</v>
      </c>
      <c r="E860" s="3">
        <v>1</v>
      </c>
      <c r="F860" s="3">
        <v>969</v>
      </c>
      <c r="G860" s="3">
        <v>3.8323533279480002</v>
      </c>
      <c r="H860" s="3">
        <v>2.4163537465971499</v>
      </c>
      <c r="I860" s="3">
        <v>2.26420979328556</v>
      </c>
      <c r="J860" s="3">
        <v>2.5684976999087401</v>
      </c>
      <c r="K860" s="3">
        <v>1</v>
      </c>
      <c r="L860" s="3">
        <v>0</v>
      </c>
      <c r="M860" s="6" t="s">
        <v>100</v>
      </c>
      <c r="N860" s="6" t="s">
        <v>205</v>
      </c>
    </row>
    <row r="861" spans="1:14" x14ac:dyDescent="0.2">
      <c r="A861" s="5" t="str">
        <f t="shared" si="15"/>
        <v>Haematology - Multiple Myeloma22002-20062</v>
      </c>
      <c r="B861" s="3" t="s">
        <v>115</v>
      </c>
      <c r="C861" s="3">
        <v>2</v>
      </c>
      <c r="D861" s="3" t="s">
        <v>149</v>
      </c>
      <c r="E861" s="3">
        <v>2</v>
      </c>
      <c r="F861" s="3">
        <v>1149</v>
      </c>
      <c r="G861" s="3">
        <v>4.5030888485296101</v>
      </c>
      <c r="H861" s="3">
        <v>2.4714579317522101</v>
      </c>
      <c r="I861" s="3">
        <v>2.3285523212963399</v>
      </c>
      <c r="J861" s="3">
        <v>2.6143635422080802</v>
      </c>
      <c r="K861" s="3">
        <v>1.0228046846338901</v>
      </c>
      <c r="L861" s="3">
        <v>10.538992326643999</v>
      </c>
      <c r="M861" s="6" t="s">
        <v>100</v>
      </c>
      <c r="N861" s="6" t="s">
        <v>205</v>
      </c>
    </row>
    <row r="862" spans="1:14" x14ac:dyDescent="0.2">
      <c r="A862" s="5" t="str">
        <f t="shared" si="15"/>
        <v>Haematology - Multiple Myeloma22002-20063</v>
      </c>
      <c r="B862" s="3" t="s">
        <v>115</v>
      </c>
      <c r="C862" s="3">
        <v>2</v>
      </c>
      <c r="D862" s="3" t="s">
        <v>149</v>
      </c>
      <c r="E862" s="3">
        <v>3</v>
      </c>
      <c r="F862" s="3">
        <v>1130</v>
      </c>
      <c r="G862" s="3">
        <v>4.40847716607795</v>
      </c>
      <c r="H862" s="3">
        <v>2.4128848393169702</v>
      </c>
      <c r="I862" s="3">
        <v>2.2721980092549701</v>
      </c>
      <c r="J862" s="3">
        <v>2.5535716693789698</v>
      </c>
      <c r="K862" s="3">
        <v>0.99856440420403603</v>
      </c>
      <c r="L862" s="3">
        <v>2.3257765335679998</v>
      </c>
      <c r="M862" s="6" t="s">
        <v>100</v>
      </c>
      <c r="N862" s="6" t="s">
        <v>205</v>
      </c>
    </row>
    <row r="863" spans="1:14" x14ac:dyDescent="0.2">
      <c r="A863" s="5" t="str">
        <f t="shared" si="15"/>
        <v>Haematology - Multiple Myeloma22002-20064</v>
      </c>
      <c r="B863" s="3" t="s">
        <v>115</v>
      </c>
      <c r="C863" s="3">
        <v>2</v>
      </c>
      <c r="D863" s="3" t="s">
        <v>149</v>
      </c>
      <c r="E863" s="3">
        <v>4</v>
      </c>
      <c r="F863" s="3">
        <v>978</v>
      </c>
      <c r="G863" s="3">
        <v>3.8017751335529</v>
      </c>
      <c r="H863" s="3">
        <v>2.2833013369121602</v>
      </c>
      <c r="I863" s="3">
        <v>2.1401979624138998</v>
      </c>
      <c r="J863" s="3">
        <v>2.4264047114104201</v>
      </c>
      <c r="K863" s="3">
        <v>0.944936700649746</v>
      </c>
      <c r="L863" s="3">
        <v>-13.147989280779999</v>
      </c>
      <c r="M863" s="6" t="s">
        <v>100</v>
      </c>
      <c r="N863" s="6" t="s">
        <v>205</v>
      </c>
    </row>
    <row r="864" spans="1:14" x14ac:dyDescent="0.2">
      <c r="A864" s="5" t="str">
        <f t="shared" si="15"/>
        <v>Haematology - Multiple Myeloma22002-20065</v>
      </c>
      <c r="B864" s="3" t="s">
        <v>115</v>
      </c>
      <c r="C864" s="3">
        <v>2</v>
      </c>
      <c r="D864" s="3" t="s">
        <v>149</v>
      </c>
      <c r="E864" s="3">
        <v>5</v>
      </c>
      <c r="F864" s="3">
        <v>892</v>
      </c>
      <c r="G864" s="3">
        <v>3.4638897454767199</v>
      </c>
      <c r="H864" s="3">
        <v>2.6009496085970998</v>
      </c>
      <c r="I864" s="3">
        <v>2.43026058962143</v>
      </c>
      <c r="J864" s="3">
        <v>2.77163862757277</v>
      </c>
      <c r="K864" s="3">
        <v>1.0763943864841401</v>
      </c>
      <c r="L864" s="3">
        <v>8.5629292544580107</v>
      </c>
      <c r="M864" s="6" t="s">
        <v>100</v>
      </c>
      <c r="N864" s="6" t="s">
        <v>205</v>
      </c>
    </row>
    <row r="865" spans="1:14" x14ac:dyDescent="0.2">
      <c r="A865" s="5" t="str">
        <f t="shared" si="15"/>
        <v>Haematology - Multiple Myeloma22002-20066</v>
      </c>
      <c r="B865" s="3" t="s">
        <v>115</v>
      </c>
      <c r="C865" s="3">
        <v>2</v>
      </c>
      <c r="D865" s="3" t="s">
        <v>149</v>
      </c>
      <c r="E865" s="3">
        <v>6</v>
      </c>
      <c r="F865" s="3">
        <v>5118</v>
      </c>
      <c r="G865" s="3">
        <v>4.0012759050951798</v>
      </c>
      <c r="H865" s="3">
        <v>2.43216453197723</v>
      </c>
      <c r="I865" s="3">
        <v>2.3655300721450199</v>
      </c>
      <c r="J865" s="3">
        <v>2.4987989918094402</v>
      </c>
      <c r="K865" s="3">
        <v>0</v>
      </c>
      <c r="L865" s="3">
        <v>8.2797088338900107</v>
      </c>
      <c r="M865" s="6" t="s">
        <v>100</v>
      </c>
      <c r="N865" s="6" t="s">
        <v>205</v>
      </c>
    </row>
    <row r="866" spans="1:14" x14ac:dyDescent="0.2">
      <c r="A866" s="5" t="str">
        <f t="shared" si="15"/>
        <v>Haematology - Multiple Myeloma22007-20111</v>
      </c>
      <c r="B866" s="3" t="s">
        <v>116</v>
      </c>
      <c r="C866" s="3">
        <v>2</v>
      </c>
      <c r="D866" s="3" t="s">
        <v>149</v>
      </c>
      <c r="E866" s="3">
        <v>1</v>
      </c>
      <c r="F866" s="3">
        <v>1017</v>
      </c>
      <c r="G866" s="3">
        <v>3.9077290269262899</v>
      </c>
      <c r="H866" s="3">
        <v>2.1938004413615202</v>
      </c>
      <c r="I866" s="3">
        <v>2.0589685227526702</v>
      </c>
      <c r="J866" s="3">
        <v>2.3286323599703702</v>
      </c>
      <c r="K866" s="3">
        <v>1</v>
      </c>
      <c r="L866" s="3">
        <v>0</v>
      </c>
      <c r="M866" s="6" t="s">
        <v>100</v>
      </c>
      <c r="N866" s="6" t="s">
        <v>205</v>
      </c>
    </row>
    <row r="867" spans="1:14" x14ac:dyDescent="0.2">
      <c r="A867" s="5" t="str">
        <f t="shared" si="15"/>
        <v>Haematology - Multiple Myeloma22007-20112</v>
      </c>
      <c r="B867" s="3" t="s">
        <v>116</v>
      </c>
      <c r="C867" s="3">
        <v>2</v>
      </c>
      <c r="D867" s="3" t="s">
        <v>149</v>
      </c>
      <c r="E867" s="3">
        <v>2</v>
      </c>
      <c r="F867" s="3">
        <v>1158</v>
      </c>
      <c r="G867" s="3">
        <v>4.4082314700675402</v>
      </c>
      <c r="H867" s="3">
        <v>2.2625630355267901</v>
      </c>
      <c r="I867" s="3">
        <v>2.1322456137424601</v>
      </c>
      <c r="J867" s="3">
        <v>2.39288045731112</v>
      </c>
      <c r="K867" s="3">
        <v>1.0313440515686101</v>
      </c>
      <c r="L867" s="3">
        <v>5.3411868669659999</v>
      </c>
      <c r="M867" s="6" t="s">
        <v>100</v>
      </c>
      <c r="N867" s="6" t="s">
        <v>205</v>
      </c>
    </row>
    <row r="868" spans="1:14" x14ac:dyDescent="0.2">
      <c r="A868" s="5" t="str">
        <f t="shared" si="15"/>
        <v>Haematology - Multiple Myeloma22007-20113</v>
      </c>
      <c r="B868" s="3" t="s">
        <v>116</v>
      </c>
      <c r="C868" s="3">
        <v>2</v>
      </c>
      <c r="D868" s="3" t="s">
        <v>149</v>
      </c>
      <c r="E868" s="3">
        <v>3</v>
      </c>
      <c r="F868" s="3">
        <v>1235</v>
      </c>
      <c r="G868" s="3">
        <v>4.6887456853573699</v>
      </c>
      <c r="H868" s="3">
        <v>2.5070427965461199</v>
      </c>
      <c r="I868" s="3">
        <v>2.3672179535923701</v>
      </c>
      <c r="J868" s="3">
        <v>2.6468676394998698</v>
      </c>
      <c r="K868" s="3">
        <v>1.14278525488408</v>
      </c>
      <c r="L868" s="3">
        <v>24.831108970888</v>
      </c>
      <c r="M868" s="6" t="s">
        <v>100</v>
      </c>
      <c r="N868" s="6" t="s">
        <v>205</v>
      </c>
    </row>
    <row r="869" spans="1:14" x14ac:dyDescent="0.2">
      <c r="A869" s="5" t="str">
        <f t="shared" si="15"/>
        <v>Haematology - Multiple Myeloma22007-20114</v>
      </c>
      <c r="B869" s="3" t="s">
        <v>116</v>
      </c>
      <c r="C869" s="3">
        <v>2</v>
      </c>
      <c r="D869" s="3" t="s">
        <v>149</v>
      </c>
      <c r="E869" s="3">
        <v>4</v>
      </c>
      <c r="F869" s="3">
        <v>1039</v>
      </c>
      <c r="G869" s="3">
        <v>3.93924643163608</v>
      </c>
      <c r="H869" s="3">
        <v>2.4098907769029201</v>
      </c>
      <c r="I869" s="3">
        <v>2.2633543299226799</v>
      </c>
      <c r="J869" s="3">
        <v>2.5564272238831598</v>
      </c>
      <c r="K869" s="3">
        <v>1.09850045221401</v>
      </c>
      <c r="L869" s="3">
        <v>5.7703111381900003</v>
      </c>
      <c r="M869" s="6" t="s">
        <v>100</v>
      </c>
      <c r="N869" s="6" t="s">
        <v>205</v>
      </c>
    </row>
    <row r="870" spans="1:14" x14ac:dyDescent="0.2">
      <c r="A870" s="5" t="str">
        <f t="shared" si="15"/>
        <v>Haematology - Multiple Myeloma22007-20115</v>
      </c>
      <c r="B870" s="3" t="s">
        <v>116</v>
      </c>
      <c r="C870" s="3">
        <v>2</v>
      </c>
      <c r="D870" s="3" t="s">
        <v>149</v>
      </c>
      <c r="E870" s="3">
        <v>5</v>
      </c>
      <c r="F870" s="3">
        <v>818</v>
      </c>
      <c r="G870" s="3">
        <v>3.1023849223789401</v>
      </c>
      <c r="H870" s="3">
        <v>2.3210290892626499</v>
      </c>
      <c r="I870" s="3">
        <v>2.1619694464026802</v>
      </c>
      <c r="J870" s="3">
        <v>2.4800887321226202</v>
      </c>
      <c r="K870" s="3">
        <v>1.0579946313722901</v>
      </c>
      <c r="L870" s="3">
        <v>2.5586185456699999</v>
      </c>
      <c r="M870" s="6" t="s">
        <v>100</v>
      </c>
      <c r="N870" s="6" t="s">
        <v>205</v>
      </c>
    </row>
    <row r="871" spans="1:14" x14ac:dyDescent="0.2">
      <c r="A871" s="5" t="str">
        <f t="shared" si="15"/>
        <v>Haematology - Multiple Myeloma22007-20116</v>
      </c>
      <c r="B871" s="3" t="s">
        <v>116</v>
      </c>
      <c r="C871" s="3">
        <v>2</v>
      </c>
      <c r="D871" s="3" t="s">
        <v>149</v>
      </c>
      <c r="E871" s="3">
        <v>6</v>
      </c>
      <c r="F871" s="3">
        <v>5267</v>
      </c>
      <c r="G871" s="3">
        <v>4.0090894209317502</v>
      </c>
      <c r="H871" s="3">
        <v>2.3354832745416698</v>
      </c>
      <c r="I871" s="3">
        <v>2.2724091583747699</v>
      </c>
      <c r="J871" s="3">
        <v>2.3985573907085702</v>
      </c>
      <c r="K871" s="3">
        <v>0</v>
      </c>
      <c r="L871" s="3">
        <v>38.501225521714005</v>
      </c>
      <c r="M871" s="6" t="s">
        <v>100</v>
      </c>
      <c r="N871" s="6" t="s">
        <v>205</v>
      </c>
    </row>
    <row r="872" spans="1:14" x14ac:dyDescent="0.2">
      <c r="A872" s="5" t="str">
        <f t="shared" si="15"/>
        <v>Haematology - Multiple Myeloma32002-20061</v>
      </c>
      <c r="B872" s="3" t="s">
        <v>115</v>
      </c>
      <c r="C872" s="3">
        <v>3</v>
      </c>
      <c r="D872" s="3" t="s">
        <v>149</v>
      </c>
      <c r="E872" s="3">
        <v>1</v>
      </c>
      <c r="F872" s="3">
        <v>2124</v>
      </c>
      <c r="G872" s="3">
        <v>4.2378549143634103</v>
      </c>
      <c r="H872" s="3">
        <v>2.9473397697960002</v>
      </c>
      <c r="I872" s="3">
        <v>2.8219941911887299</v>
      </c>
      <c r="J872" s="3">
        <v>3.0726853484032701</v>
      </c>
      <c r="K872" s="3">
        <v>1</v>
      </c>
      <c r="L872" s="3">
        <v>0</v>
      </c>
      <c r="M872" s="6" t="s">
        <v>100</v>
      </c>
      <c r="N872" s="6" t="s">
        <v>205</v>
      </c>
    </row>
    <row r="873" spans="1:14" x14ac:dyDescent="0.2">
      <c r="A873" s="5" t="str">
        <f t="shared" si="15"/>
        <v>Haematology - Multiple Myeloma32002-20062</v>
      </c>
      <c r="B873" s="3" t="s">
        <v>115</v>
      </c>
      <c r="C873" s="3">
        <v>3</v>
      </c>
      <c r="D873" s="3" t="s">
        <v>149</v>
      </c>
      <c r="E873" s="3">
        <v>2</v>
      </c>
      <c r="F873" s="3">
        <v>2369</v>
      </c>
      <c r="G873" s="3">
        <v>4.72822637781894</v>
      </c>
      <c r="H873" s="3">
        <v>2.9483298562954898</v>
      </c>
      <c r="I873" s="3">
        <v>2.8296028242605802</v>
      </c>
      <c r="J873" s="3">
        <v>3.0670568883303999</v>
      </c>
      <c r="K873" s="3">
        <v>1.0003359254707</v>
      </c>
      <c r="L873" s="3">
        <v>4.70206612911399</v>
      </c>
      <c r="M873" s="6" t="s">
        <v>100</v>
      </c>
      <c r="N873" s="6" t="s">
        <v>205</v>
      </c>
    </row>
    <row r="874" spans="1:14" x14ac:dyDescent="0.2">
      <c r="A874" s="5" t="str">
        <f t="shared" si="15"/>
        <v>Haematology - Multiple Myeloma32002-20063</v>
      </c>
      <c r="B874" s="3" t="s">
        <v>115</v>
      </c>
      <c r="C874" s="3">
        <v>3</v>
      </c>
      <c r="D874" s="3" t="s">
        <v>149</v>
      </c>
      <c r="E874" s="3">
        <v>3</v>
      </c>
      <c r="F874" s="3">
        <v>2332</v>
      </c>
      <c r="G874" s="3">
        <v>4.6520808107132599</v>
      </c>
      <c r="H874" s="3">
        <v>2.9310459249288501</v>
      </c>
      <c r="I874" s="3">
        <v>2.8120822363226101</v>
      </c>
      <c r="J874" s="3">
        <v>3.05000961353509</v>
      </c>
      <c r="K874" s="3">
        <v>0.99447167746517595</v>
      </c>
      <c r="L874" s="3">
        <v>-1.6423955991991899E-2</v>
      </c>
      <c r="M874" s="6" t="s">
        <v>100</v>
      </c>
      <c r="N874" s="6" t="s">
        <v>205</v>
      </c>
    </row>
    <row r="875" spans="1:14" x14ac:dyDescent="0.2">
      <c r="A875" s="5" t="str">
        <f t="shared" si="15"/>
        <v>Haematology - Multiple Myeloma32002-20064</v>
      </c>
      <c r="B875" s="3" t="s">
        <v>115</v>
      </c>
      <c r="C875" s="3">
        <v>3</v>
      </c>
      <c r="D875" s="3" t="s">
        <v>149</v>
      </c>
      <c r="E875" s="3">
        <v>4</v>
      </c>
      <c r="F875" s="3">
        <v>2061</v>
      </c>
      <c r="G875" s="3">
        <v>4.1048373466666002</v>
      </c>
      <c r="H875" s="3">
        <v>2.8798413058872399</v>
      </c>
      <c r="I875" s="3">
        <v>2.7555085294030102</v>
      </c>
      <c r="J875" s="3">
        <v>3.00417408237147</v>
      </c>
      <c r="K875" s="3">
        <v>0.97709851283504201</v>
      </c>
      <c r="L875" s="3">
        <v>-16.459476763605998</v>
      </c>
      <c r="M875" s="6" t="s">
        <v>100</v>
      </c>
      <c r="N875" s="6" t="s">
        <v>205</v>
      </c>
    </row>
    <row r="876" spans="1:14" x14ac:dyDescent="0.2">
      <c r="A876" s="5" t="str">
        <f t="shared" si="15"/>
        <v>Haematology - Multiple Myeloma32002-20065</v>
      </c>
      <c r="B876" s="3" t="s">
        <v>115</v>
      </c>
      <c r="C876" s="3">
        <v>3</v>
      </c>
      <c r="D876" s="3" t="s">
        <v>149</v>
      </c>
      <c r="E876" s="3">
        <v>5</v>
      </c>
      <c r="F876" s="3">
        <v>1806</v>
      </c>
      <c r="G876" s="3">
        <v>3.5910303934790999</v>
      </c>
      <c r="H876" s="3">
        <v>3.0978801557120299</v>
      </c>
      <c r="I876" s="3">
        <v>2.9550033240481999</v>
      </c>
      <c r="J876" s="3">
        <v>3.2407569873758599</v>
      </c>
      <c r="K876" s="3">
        <v>1.0510766988790201</v>
      </c>
      <c r="L876" s="3">
        <v>8.5509020454360005</v>
      </c>
      <c r="M876" s="6" t="s">
        <v>100</v>
      </c>
      <c r="N876" s="6" t="s">
        <v>205</v>
      </c>
    </row>
    <row r="877" spans="1:14" x14ac:dyDescent="0.2">
      <c r="A877" s="5" t="str">
        <f t="shared" si="15"/>
        <v>Haematology - Multiple Myeloma32002-20066</v>
      </c>
      <c r="B877" s="3" t="s">
        <v>115</v>
      </c>
      <c r="C877" s="3">
        <v>3</v>
      </c>
      <c r="D877" s="3" t="s">
        <v>149</v>
      </c>
      <c r="E877" s="3">
        <v>6</v>
      </c>
      <c r="F877" s="3">
        <v>10692</v>
      </c>
      <c r="G877" s="3">
        <v>4.2622710772354404</v>
      </c>
      <c r="H877" s="3">
        <v>2.9533754823430001</v>
      </c>
      <c r="I877" s="3">
        <v>2.8973938881762402</v>
      </c>
      <c r="J877" s="3">
        <v>3.0093570765097599</v>
      </c>
      <c r="K877" s="3">
        <v>0</v>
      </c>
      <c r="L877" s="3">
        <v>-3.2229325450479998</v>
      </c>
      <c r="M877" s="6" t="s">
        <v>100</v>
      </c>
      <c r="N877" s="6" t="s">
        <v>205</v>
      </c>
    </row>
    <row r="878" spans="1:14" x14ac:dyDescent="0.2">
      <c r="A878" s="5" t="str">
        <f t="shared" si="15"/>
        <v>Haematology - Multiple Myeloma32007-20111</v>
      </c>
      <c r="B878" s="3" t="s">
        <v>116</v>
      </c>
      <c r="C878" s="3">
        <v>3</v>
      </c>
      <c r="D878" s="3" t="s">
        <v>149</v>
      </c>
      <c r="E878" s="3">
        <v>1</v>
      </c>
      <c r="F878" s="3">
        <v>2274</v>
      </c>
      <c r="G878" s="3">
        <v>4.3991826032408703</v>
      </c>
      <c r="H878" s="3">
        <v>2.7302326222589302</v>
      </c>
      <c r="I878" s="3">
        <v>2.6180151471881699</v>
      </c>
      <c r="J878" s="3">
        <v>2.84245009732969</v>
      </c>
      <c r="K878" s="3">
        <v>1</v>
      </c>
      <c r="L878" s="3">
        <v>0</v>
      </c>
      <c r="M878" s="6" t="s">
        <v>100</v>
      </c>
      <c r="N878" s="6" t="s">
        <v>205</v>
      </c>
    </row>
    <row r="879" spans="1:14" x14ac:dyDescent="0.2">
      <c r="A879" s="5" t="str">
        <f t="shared" si="15"/>
        <v>Haematology - Multiple Myeloma32007-20112</v>
      </c>
      <c r="B879" s="3" t="s">
        <v>116</v>
      </c>
      <c r="C879" s="3">
        <v>3</v>
      </c>
      <c r="D879" s="3" t="s">
        <v>149</v>
      </c>
      <c r="E879" s="3">
        <v>2</v>
      </c>
      <c r="F879" s="3">
        <v>2500</v>
      </c>
      <c r="G879" s="3">
        <v>4.8310499697721196</v>
      </c>
      <c r="H879" s="3">
        <v>2.78055370806702</v>
      </c>
      <c r="I879" s="3">
        <v>2.6715560027107901</v>
      </c>
      <c r="J879" s="3">
        <v>2.8895514134232498</v>
      </c>
      <c r="K879" s="3">
        <v>1.0184310616604</v>
      </c>
      <c r="L879" s="3">
        <v>6.8702706830080098</v>
      </c>
      <c r="M879" s="6" t="s">
        <v>100</v>
      </c>
      <c r="N879" s="6" t="s">
        <v>205</v>
      </c>
    </row>
    <row r="880" spans="1:14" x14ac:dyDescent="0.2">
      <c r="A880" s="5" t="str">
        <f t="shared" si="15"/>
        <v>Haematology - Multiple Myeloma32007-20113</v>
      </c>
      <c r="B880" s="3" t="s">
        <v>116</v>
      </c>
      <c r="C880" s="3">
        <v>3</v>
      </c>
      <c r="D880" s="3" t="s">
        <v>149</v>
      </c>
      <c r="E880" s="3">
        <v>3</v>
      </c>
      <c r="F880" s="3">
        <v>2457</v>
      </c>
      <c r="G880" s="3">
        <v>4.7427421423215304</v>
      </c>
      <c r="H880" s="3">
        <v>2.87467856209663</v>
      </c>
      <c r="I880" s="3">
        <v>2.7610093673575302</v>
      </c>
      <c r="J880" s="3">
        <v>2.9883477568357399</v>
      </c>
      <c r="K880" s="3">
        <v>1.0529060925651801</v>
      </c>
      <c r="L880" s="3">
        <v>17.661985960820001</v>
      </c>
      <c r="M880" s="6" t="s">
        <v>100</v>
      </c>
      <c r="N880" s="6" t="s">
        <v>205</v>
      </c>
    </row>
    <row r="881" spans="1:14" x14ac:dyDescent="0.2">
      <c r="A881" s="5" t="str">
        <f t="shared" si="15"/>
        <v>Haematology - Multiple Myeloma32007-20114</v>
      </c>
      <c r="B881" s="3" t="s">
        <v>116</v>
      </c>
      <c r="C881" s="3">
        <v>3</v>
      </c>
      <c r="D881" s="3" t="s">
        <v>149</v>
      </c>
      <c r="E881" s="3">
        <v>4</v>
      </c>
      <c r="F881" s="3">
        <v>2110</v>
      </c>
      <c r="G881" s="3">
        <v>4.0696731122830903</v>
      </c>
      <c r="H881" s="3">
        <v>2.79878504989781</v>
      </c>
      <c r="I881" s="3">
        <v>2.6793630364435699</v>
      </c>
      <c r="J881" s="3">
        <v>2.91820706335205</v>
      </c>
      <c r="K881" s="3">
        <v>1.02510863985727</v>
      </c>
      <c r="L881" s="3">
        <v>-0.67782178822400097</v>
      </c>
      <c r="M881" s="6" t="s">
        <v>100</v>
      </c>
      <c r="N881" s="6" t="s">
        <v>205</v>
      </c>
    </row>
    <row r="882" spans="1:14" x14ac:dyDescent="0.2">
      <c r="A882" s="5" t="str">
        <f t="shared" si="15"/>
        <v>Haematology - Multiple Myeloma32007-20115</v>
      </c>
      <c r="B882" s="3" t="s">
        <v>116</v>
      </c>
      <c r="C882" s="3">
        <v>3</v>
      </c>
      <c r="D882" s="3" t="s">
        <v>149</v>
      </c>
      <c r="E882" s="3">
        <v>5</v>
      </c>
      <c r="F882" s="3">
        <v>1745</v>
      </c>
      <c r="G882" s="3">
        <v>3.37157263460076</v>
      </c>
      <c r="H882" s="3">
        <v>2.87161861676835</v>
      </c>
      <c r="I882" s="3">
        <v>2.73688216198205</v>
      </c>
      <c r="J882" s="3">
        <v>3.0063550715546499</v>
      </c>
      <c r="K882" s="3">
        <v>1.05178532897041</v>
      </c>
      <c r="L882" s="3">
        <v>8.3469810129400095</v>
      </c>
      <c r="M882" s="6" t="s">
        <v>100</v>
      </c>
      <c r="N882" s="6" t="s">
        <v>205</v>
      </c>
    </row>
    <row r="883" spans="1:14" x14ac:dyDescent="0.2">
      <c r="A883" s="5" t="str">
        <f t="shared" si="15"/>
        <v>Haematology - Multiple Myeloma32007-20116</v>
      </c>
      <c r="B883" s="3" t="s">
        <v>116</v>
      </c>
      <c r="C883" s="3">
        <v>3</v>
      </c>
      <c r="D883" s="3" t="s">
        <v>149</v>
      </c>
      <c r="E883" s="3">
        <v>6</v>
      </c>
      <c r="F883" s="3">
        <v>11086</v>
      </c>
      <c r="G883" s="3">
        <v>4.2828114642958699</v>
      </c>
      <c r="H883" s="3">
        <v>2.80635921302764</v>
      </c>
      <c r="I883" s="3">
        <v>2.7541181634214502</v>
      </c>
      <c r="J883" s="3">
        <v>2.8586002626338298</v>
      </c>
      <c r="K883" s="3">
        <v>0</v>
      </c>
      <c r="L883" s="3">
        <v>32.201415868544018</v>
      </c>
      <c r="M883" s="6" t="s">
        <v>100</v>
      </c>
      <c r="N883" s="6" t="s">
        <v>205</v>
      </c>
    </row>
    <row r="884" spans="1:14" x14ac:dyDescent="0.2">
      <c r="A884" s="5" t="str">
        <f t="shared" si="15"/>
        <v>Haematology - Non-Hodgkin Lymphoma12002-20061</v>
      </c>
      <c r="B884" s="3" t="s">
        <v>115</v>
      </c>
      <c r="C884" s="3">
        <v>1</v>
      </c>
      <c r="D884" s="3" t="s">
        <v>148</v>
      </c>
      <c r="E884" s="3">
        <v>1</v>
      </c>
      <c r="F884" s="3">
        <v>2078</v>
      </c>
      <c r="G884" s="3">
        <v>8.3672334467392808</v>
      </c>
      <c r="H884" s="3">
        <v>6.6607797278230096</v>
      </c>
      <c r="I884" s="3">
        <v>6.3743893835624599</v>
      </c>
      <c r="J884" s="3">
        <v>6.9471700720835603</v>
      </c>
      <c r="K884" s="3">
        <v>1</v>
      </c>
      <c r="L884" s="3">
        <v>0</v>
      </c>
      <c r="M884" s="6" t="s">
        <v>100</v>
      </c>
      <c r="N884" s="6" t="s">
        <v>205</v>
      </c>
    </row>
    <row r="885" spans="1:14" x14ac:dyDescent="0.2">
      <c r="A885" s="5" t="str">
        <f t="shared" si="15"/>
        <v>Haematology - Non-Hodgkin Lymphoma12002-20062</v>
      </c>
      <c r="B885" s="3" t="s">
        <v>115</v>
      </c>
      <c r="C885" s="3">
        <v>1</v>
      </c>
      <c r="D885" s="3" t="s">
        <v>148</v>
      </c>
      <c r="E885" s="3">
        <v>2</v>
      </c>
      <c r="F885" s="3">
        <v>2171</v>
      </c>
      <c r="G885" s="3">
        <v>8.8296773141349902</v>
      </c>
      <c r="H885" s="3">
        <v>6.6049607940626798</v>
      </c>
      <c r="I885" s="3">
        <v>6.3271197491018203</v>
      </c>
      <c r="J885" s="3">
        <v>6.8828018390235401</v>
      </c>
      <c r="K885" s="3">
        <v>0.99161975984175499</v>
      </c>
      <c r="L885" s="3">
        <v>-5.9725616316060002</v>
      </c>
      <c r="M885" s="6" t="s">
        <v>100</v>
      </c>
      <c r="N885" s="6" t="s">
        <v>205</v>
      </c>
    </row>
    <row r="886" spans="1:14" x14ac:dyDescent="0.2">
      <c r="A886" s="5" t="str">
        <f t="shared" si="15"/>
        <v>Haematology - Non-Hodgkin Lymphoma12002-20063</v>
      </c>
      <c r="B886" s="3" t="s">
        <v>115</v>
      </c>
      <c r="C886" s="3">
        <v>1</v>
      </c>
      <c r="D886" s="3" t="s">
        <v>148</v>
      </c>
      <c r="E886" s="3">
        <v>3</v>
      </c>
      <c r="F886" s="3">
        <v>2227</v>
      </c>
      <c r="G886" s="3">
        <v>9.0914019423512897</v>
      </c>
      <c r="H886" s="3">
        <v>6.9620574462995304</v>
      </c>
      <c r="I886" s="3">
        <v>6.6729005428318802</v>
      </c>
      <c r="J886" s="3">
        <v>7.2512143497671797</v>
      </c>
      <c r="K886" s="3">
        <v>1.04523159912015</v>
      </c>
      <c r="L886" s="3">
        <v>21.690608051967999</v>
      </c>
      <c r="M886" s="6" t="s">
        <v>100</v>
      </c>
      <c r="N886" s="6" t="s">
        <v>205</v>
      </c>
    </row>
    <row r="887" spans="1:14" x14ac:dyDescent="0.2">
      <c r="A887" s="5" t="str">
        <f t="shared" si="15"/>
        <v>Haematology - Non-Hodgkin Lymphoma12002-20064</v>
      </c>
      <c r="B887" s="3" t="s">
        <v>115</v>
      </c>
      <c r="C887" s="3">
        <v>1</v>
      </c>
      <c r="D887" s="3" t="s">
        <v>148</v>
      </c>
      <c r="E887" s="3">
        <v>4</v>
      </c>
      <c r="F887" s="3">
        <v>1944</v>
      </c>
      <c r="G887" s="3">
        <v>7.9398048433544703</v>
      </c>
      <c r="H887" s="3">
        <v>6.8739590081346202</v>
      </c>
      <c r="I887" s="3">
        <v>6.56838607774419</v>
      </c>
      <c r="J887" s="3">
        <v>7.1795319385250496</v>
      </c>
      <c r="K887" s="3">
        <v>1.0320051539043</v>
      </c>
      <c r="L887" s="3">
        <v>6.2853649623459997</v>
      </c>
      <c r="M887" s="6" t="s">
        <v>100</v>
      </c>
      <c r="N887" s="6" t="s">
        <v>205</v>
      </c>
    </row>
    <row r="888" spans="1:14" x14ac:dyDescent="0.2">
      <c r="A888" s="5" t="str">
        <f t="shared" si="15"/>
        <v>Haematology - Non-Hodgkin Lymphoma12002-20065</v>
      </c>
      <c r="B888" s="3" t="s">
        <v>115</v>
      </c>
      <c r="C888" s="3">
        <v>1</v>
      </c>
      <c r="D888" s="3" t="s">
        <v>148</v>
      </c>
      <c r="E888" s="3">
        <v>5</v>
      </c>
      <c r="F888" s="3">
        <v>1718</v>
      </c>
      <c r="G888" s="3">
        <v>7.0006509627423101</v>
      </c>
      <c r="H888" s="3">
        <v>7.2210198511148898</v>
      </c>
      <c r="I888" s="3">
        <v>6.87955733944343</v>
      </c>
      <c r="J888" s="3">
        <v>7.5624823627863504</v>
      </c>
      <c r="K888" s="3">
        <v>1.0841102913149501</v>
      </c>
      <c r="L888" s="3">
        <v>20.5643829039</v>
      </c>
      <c r="M888" s="6" t="s">
        <v>100</v>
      </c>
      <c r="N888" s="6" t="s">
        <v>205</v>
      </c>
    </row>
    <row r="889" spans="1:14" x14ac:dyDescent="0.2">
      <c r="A889" s="5" t="str">
        <f t="shared" si="15"/>
        <v>Haematology - Non-Hodgkin Lymphoma12002-20066</v>
      </c>
      <c r="B889" s="3" t="s">
        <v>115</v>
      </c>
      <c r="C889" s="3">
        <v>1</v>
      </c>
      <c r="D889" s="3" t="s">
        <v>148</v>
      </c>
      <c r="E889" s="3">
        <v>6</v>
      </c>
      <c r="F889" s="3">
        <v>10138</v>
      </c>
      <c r="G889" s="3">
        <v>8.2460989924581494</v>
      </c>
      <c r="H889" s="3">
        <v>6.8518027218156101</v>
      </c>
      <c r="I889" s="3">
        <v>6.7184245445444999</v>
      </c>
      <c r="J889" s="3">
        <v>6.9851808990867204</v>
      </c>
      <c r="K889" s="3">
        <v>0</v>
      </c>
      <c r="L889" s="3">
        <v>42.567794286607999</v>
      </c>
      <c r="M889" s="6" t="s">
        <v>100</v>
      </c>
      <c r="N889" s="6" t="s">
        <v>205</v>
      </c>
    </row>
    <row r="890" spans="1:14" x14ac:dyDescent="0.2">
      <c r="A890" s="5" t="str">
        <f t="shared" si="15"/>
        <v>Haematology - Non-Hodgkin Lymphoma12007-20111</v>
      </c>
      <c r="B890" s="3" t="s">
        <v>116</v>
      </c>
      <c r="C890" s="3">
        <v>1</v>
      </c>
      <c r="D890" s="3" t="s">
        <v>148</v>
      </c>
      <c r="E890" s="3">
        <v>1</v>
      </c>
      <c r="F890" s="3">
        <v>2162</v>
      </c>
      <c r="G890" s="3">
        <v>8.42357080309319</v>
      </c>
      <c r="H890" s="3">
        <v>5.9510492769341798</v>
      </c>
      <c r="I890" s="3">
        <v>5.7001948480708204</v>
      </c>
      <c r="J890" s="3">
        <v>6.2019037057975499</v>
      </c>
      <c r="K890" s="3">
        <v>1</v>
      </c>
      <c r="L890" s="3">
        <v>0</v>
      </c>
      <c r="M890" s="6" t="s">
        <v>100</v>
      </c>
      <c r="N890" s="6" t="s">
        <v>205</v>
      </c>
    </row>
    <row r="891" spans="1:14" x14ac:dyDescent="0.2">
      <c r="A891" s="5" t="str">
        <f t="shared" ref="A891:A954" si="16">D891&amp;C891&amp;B891&amp;E891</f>
        <v>Haematology - Non-Hodgkin Lymphoma12007-20112</v>
      </c>
      <c r="B891" s="3" t="s">
        <v>116</v>
      </c>
      <c r="C891" s="3">
        <v>1</v>
      </c>
      <c r="D891" s="3" t="s">
        <v>148</v>
      </c>
      <c r="E891" s="3">
        <v>2</v>
      </c>
      <c r="F891" s="3">
        <v>2350</v>
      </c>
      <c r="G891" s="3">
        <v>9.2230839111857108</v>
      </c>
      <c r="H891" s="3">
        <v>6.1124942716534401</v>
      </c>
      <c r="I891" s="3">
        <v>5.8653556584442299</v>
      </c>
      <c r="J891" s="3">
        <v>6.3596328848626502</v>
      </c>
      <c r="K891" s="3">
        <v>1.0271288284143401</v>
      </c>
      <c r="L891" s="3">
        <v>16.19785136322</v>
      </c>
      <c r="M891" s="6" t="s">
        <v>100</v>
      </c>
      <c r="N891" s="6" t="s">
        <v>205</v>
      </c>
    </row>
    <row r="892" spans="1:14" x14ac:dyDescent="0.2">
      <c r="A892" s="5" t="str">
        <f t="shared" si="16"/>
        <v>Haematology - Non-Hodgkin Lymphoma12007-20113</v>
      </c>
      <c r="B892" s="3" t="s">
        <v>116</v>
      </c>
      <c r="C892" s="3">
        <v>1</v>
      </c>
      <c r="D892" s="3" t="s">
        <v>148</v>
      </c>
      <c r="E892" s="3">
        <v>3</v>
      </c>
      <c r="F892" s="3">
        <v>2125</v>
      </c>
      <c r="G892" s="3">
        <v>8.3445228476177</v>
      </c>
      <c r="H892" s="3">
        <v>6.0019771211247299</v>
      </c>
      <c r="I892" s="3">
        <v>5.746782838763</v>
      </c>
      <c r="J892" s="3">
        <v>6.2571714034864598</v>
      </c>
      <c r="K892" s="3">
        <v>1.0085577923859499</v>
      </c>
      <c r="L892" s="3">
        <v>-0.61085151840601504</v>
      </c>
      <c r="M892" s="6" t="s">
        <v>100</v>
      </c>
      <c r="N892" s="6" t="s">
        <v>205</v>
      </c>
    </row>
    <row r="893" spans="1:14" x14ac:dyDescent="0.2">
      <c r="A893" s="5" t="str">
        <f t="shared" si="16"/>
        <v>Haematology - Non-Hodgkin Lymphoma12007-20114</v>
      </c>
      <c r="B893" s="3" t="s">
        <v>116</v>
      </c>
      <c r="C893" s="3">
        <v>1</v>
      </c>
      <c r="D893" s="3" t="s">
        <v>148</v>
      </c>
      <c r="E893" s="3">
        <v>4</v>
      </c>
      <c r="F893" s="3">
        <v>1894</v>
      </c>
      <c r="G893" s="3">
        <v>7.4358161277355403</v>
      </c>
      <c r="H893" s="3">
        <v>6.1393107224411398</v>
      </c>
      <c r="I893" s="3">
        <v>5.8628167307048704</v>
      </c>
      <c r="J893" s="3">
        <v>6.4158047141774102</v>
      </c>
      <c r="K893" s="3">
        <v>1.0316350002740899</v>
      </c>
      <c r="L893" s="3">
        <v>5.1648384421719902</v>
      </c>
      <c r="M893" s="6" t="s">
        <v>100</v>
      </c>
      <c r="N893" s="6" t="s">
        <v>205</v>
      </c>
    </row>
    <row r="894" spans="1:14" x14ac:dyDescent="0.2">
      <c r="A894" s="5" t="str">
        <f t="shared" si="16"/>
        <v>Haematology - Non-Hodgkin Lymphoma12007-20115</v>
      </c>
      <c r="B894" s="3" t="s">
        <v>116</v>
      </c>
      <c r="C894" s="3">
        <v>1</v>
      </c>
      <c r="D894" s="3" t="s">
        <v>148</v>
      </c>
      <c r="E894" s="3">
        <v>5</v>
      </c>
      <c r="F894" s="3">
        <v>1692</v>
      </c>
      <c r="G894" s="3">
        <v>6.6641850585898803</v>
      </c>
      <c r="H894" s="3">
        <v>6.6930205461024297</v>
      </c>
      <c r="I894" s="3">
        <v>6.3741032669852897</v>
      </c>
      <c r="J894" s="3">
        <v>7.0119378252195697</v>
      </c>
      <c r="K894" s="3">
        <v>1.12467906660496</v>
      </c>
      <c r="L894" s="3">
        <v>31.628589577576001</v>
      </c>
      <c r="M894" s="6" t="s">
        <v>100</v>
      </c>
      <c r="N894" s="6" t="s">
        <v>205</v>
      </c>
    </row>
    <row r="895" spans="1:14" x14ac:dyDescent="0.2">
      <c r="A895" s="5" t="str">
        <f t="shared" si="16"/>
        <v>Haematology - Non-Hodgkin Lymphoma12007-20116</v>
      </c>
      <c r="B895" s="3" t="s">
        <v>116</v>
      </c>
      <c r="C895" s="3">
        <v>1</v>
      </c>
      <c r="D895" s="3" t="s">
        <v>148</v>
      </c>
      <c r="E895" s="3">
        <v>6</v>
      </c>
      <c r="F895" s="3">
        <v>10223</v>
      </c>
      <c r="G895" s="3">
        <v>8.0197883472498805</v>
      </c>
      <c r="H895" s="3">
        <v>6.1585533063426601</v>
      </c>
      <c r="I895" s="3">
        <v>6.0391694520729899</v>
      </c>
      <c r="J895" s="3">
        <v>6.2779371606123302</v>
      </c>
      <c r="K895" s="3">
        <v>0</v>
      </c>
      <c r="L895" s="3">
        <v>52.38042786456198</v>
      </c>
      <c r="M895" s="6" t="s">
        <v>100</v>
      </c>
      <c r="N895" s="6" t="s">
        <v>205</v>
      </c>
    </row>
    <row r="896" spans="1:14" x14ac:dyDescent="0.2">
      <c r="A896" s="5" t="str">
        <f t="shared" si="16"/>
        <v>Haematology - Non-Hodgkin Lymphoma22002-20061</v>
      </c>
      <c r="B896" s="3" t="s">
        <v>115</v>
      </c>
      <c r="C896" s="3">
        <v>2</v>
      </c>
      <c r="D896" s="3" t="s">
        <v>148</v>
      </c>
      <c r="E896" s="3">
        <v>1</v>
      </c>
      <c r="F896" s="3">
        <v>1631</v>
      </c>
      <c r="G896" s="3">
        <v>6.4505348584965798</v>
      </c>
      <c r="H896" s="3">
        <v>4.1070920288143702</v>
      </c>
      <c r="I896" s="3">
        <v>3.9077662245276099</v>
      </c>
      <c r="J896" s="3">
        <v>4.30641783310113</v>
      </c>
      <c r="K896" s="3">
        <v>1</v>
      </c>
      <c r="L896" s="3">
        <v>0</v>
      </c>
      <c r="M896" s="6" t="s">
        <v>100</v>
      </c>
      <c r="N896" s="6" t="s">
        <v>205</v>
      </c>
    </row>
    <row r="897" spans="1:14" x14ac:dyDescent="0.2">
      <c r="A897" s="5" t="str">
        <f t="shared" si="16"/>
        <v>Haematology - Non-Hodgkin Lymphoma22002-20062</v>
      </c>
      <c r="B897" s="3" t="s">
        <v>115</v>
      </c>
      <c r="C897" s="3">
        <v>2</v>
      </c>
      <c r="D897" s="3" t="s">
        <v>148</v>
      </c>
      <c r="E897" s="3">
        <v>2</v>
      </c>
      <c r="F897" s="3">
        <v>1900</v>
      </c>
      <c r="G897" s="3">
        <v>7.4463610201969201</v>
      </c>
      <c r="H897" s="3">
        <v>4.2886654661166403</v>
      </c>
      <c r="I897" s="3">
        <v>4.0958235484106797</v>
      </c>
      <c r="J897" s="3">
        <v>4.4815073838226001</v>
      </c>
      <c r="K897" s="3">
        <v>1.0442097318561101</v>
      </c>
      <c r="L897" s="3">
        <v>11.448269103295999</v>
      </c>
      <c r="M897" s="6" t="s">
        <v>100</v>
      </c>
      <c r="N897" s="6" t="s">
        <v>205</v>
      </c>
    </row>
    <row r="898" spans="1:14" x14ac:dyDescent="0.2">
      <c r="A898" s="5" t="str">
        <f t="shared" si="16"/>
        <v>Haematology - Non-Hodgkin Lymphoma22002-20063</v>
      </c>
      <c r="B898" s="3" t="s">
        <v>115</v>
      </c>
      <c r="C898" s="3">
        <v>2</v>
      </c>
      <c r="D898" s="3" t="s">
        <v>148</v>
      </c>
      <c r="E898" s="3">
        <v>3</v>
      </c>
      <c r="F898" s="3">
        <v>1974</v>
      </c>
      <c r="G898" s="3">
        <v>7.7011804653432403</v>
      </c>
      <c r="H898" s="3">
        <v>4.4861151744655698</v>
      </c>
      <c r="I898" s="3">
        <v>4.2882119289603402</v>
      </c>
      <c r="J898" s="3">
        <v>4.6840184199708004</v>
      </c>
      <c r="K898" s="3">
        <v>1.0922850384145399</v>
      </c>
      <c r="L898" s="3">
        <v>19.560325497975999</v>
      </c>
      <c r="M898" s="6" t="s">
        <v>100</v>
      </c>
      <c r="N898" s="6" t="s">
        <v>205</v>
      </c>
    </row>
    <row r="899" spans="1:14" x14ac:dyDescent="0.2">
      <c r="A899" s="5" t="str">
        <f t="shared" si="16"/>
        <v>Haematology - Non-Hodgkin Lymphoma22002-20064</v>
      </c>
      <c r="B899" s="3" t="s">
        <v>115</v>
      </c>
      <c r="C899" s="3">
        <v>2</v>
      </c>
      <c r="D899" s="3" t="s">
        <v>148</v>
      </c>
      <c r="E899" s="3">
        <v>4</v>
      </c>
      <c r="F899" s="3">
        <v>1787</v>
      </c>
      <c r="G899" s="3">
        <v>6.9465973043548397</v>
      </c>
      <c r="H899" s="3">
        <v>4.4277835773508603</v>
      </c>
      <c r="I899" s="3">
        <v>4.2224877226578599</v>
      </c>
      <c r="J899" s="3">
        <v>4.6330794320438597</v>
      </c>
      <c r="K899" s="3">
        <v>1.0780823868290701</v>
      </c>
      <c r="L899" s="3">
        <v>6.0689457509320004</v>
      </c>
      <c r="M899" s="6" t="s">
        <v>100</v>
      </c>
      <c r="N899" s="6" t="s">
        <v>205</v>
      </c>
    </row>
    <row r="900" spans="1:14" x14ac:dyDescent="0.2">
      <c r="A900" s="5" t="str">
        <f t="shared" si="16"/>
        <v>Haematology - Non-Hodgkin Lymphoma22002-20065</v>
      </c>
      <c r="B900" s="3" t="s">
        <v>115</v>
      </c>
      <c r="C900" s="3">
        <v>2</v>
      </c>
      <c r="D900" s="3" t="s">
        <v>148</v>
      </c>
      <c r="E900" s="3">
        <v>5</v>
      </c>
      <c r="F900" s="3">
        <v>1587</v>
      </c>
      <c r="G900" s="3">
        <v>6.1627724507528701</v>
      </c>
      <c r="H900" s="3">
        <v>4.8705313101369896</v>
      </c>
      <c r="I900" s="3">
        <v>4.6308997873766398</v>
      </c>
      <c r="J900" s="3">
        <v>5.1101628328973403</v>
      </c>
      <c r="K900" s="3">
        <v>1.1858831689103899</v>
      </c>
      <c r="L900" s="3">
        <v>29.949399655196</v>
      </c>
      <c r="M900" s="6" t="s">
        <v>100</v>
      </c>
      <c r="N900" s="6" t="s">
        <v>205</v>
      </c>
    </row>
    <row r="901" spans="1:14" x14ac:dyDescent="0.2">
      <c r="A901" s="5" t="str">
        <f t="shared" si="16"/>
        <v>Haematology - Non-Hodgkin Lymphoma22002-20066</v>
      </c>
      <c r="B901" s="3" t="s">
        <v>115</v>
      </c>
      <c r="C901" s="3">
        <v>2</v>
      </c>
      <c r="D901" s="3" t="s">
        <v>148</v>
      </c>
      <c r="E901" s="3">
        <v>6</v>
      </c>
      <c r="F901" s="3">
        <v>8879</v>
      </c>
      <c r="G901" s="3">
        <v>6.9416429779875104</v>
      </c>
      <c r="H901" s="3">
        <v>4.4141108249463299</v>
      </c>
      <c r="I901" s="3">
        <v>4.3222950559138402</v>
      </c>
      <c r="J901" s="3">
        <v>4.5059265939788196</v>
      </c>
      <c r="K901" s="3">
        <v>0</v>
      </c>
      <c r="L901" s="3">
        <v>67.0269400074</v>
      </c>
      <c r="M901" s="6" t="s">
        <v>100</v>
      </c>
      <c r="N901" s="6" t="s">
        <v>205</v>
      </c>
    </row>
    <row r="902" spans="1:14" x14ac:dyDescent="0.2">
      <c r="A902" s="5" t="str">
        <f t="shared" si="16"/>
        <v>Haematology - Non-Hodgkin Lymphoma22007-20111</v>
      </c>
      <c r="B902" s="3" t="s">
        <v>116</v>
      </c>
      <c r="C902" s="3">
        <v>2</v>
      </c>
      <c r="D902" s="3" t="s">
        <v>148</v>
      </c>
      <c r="E902" s="3">
        <v>1</v>
      </c>
      <c r="F902" s="3">
        <v>1619</v>
      </c>
      <c r="G902" s="3">
        <v>6.2208586967489303</v>
      </c>
      <c r="H902" s="3">
        <v>3.5217816512035101</v>
      </c>
      <c r="I902" s="3">
        <v>3.3502299325126099</v>
      </c>
      <c r="J902" s="3">
        <v>3.6933333698944102</v>
      </c>
      <c r="K902" s="3">
        <v>1</v>
      </c>
      <c r="L902" s="3">
        <v>0</v>
      </c>
      <c r="M902" s="6" t="s">
        <v>100</v>
      </c>
      <c r="N902" s="6" t="s">
        <v>205</v>
      </c>
    </row>
    <row r="903" spans="1:14" x14ac:dyDescent="0.2">
      <c r="A903" s="5" t="str">
        <f t="shared" si="16"/>
        <v>Haematology - Non-Hodgkin Lymphoma22007-20112</v>
      </c>
      <c r="B903" s="3" t="s">
        <v>116</v>
      </c>
      <c r="C903" s="3">
        <v>2</v>
      </c>
      <c r="D903" s="3" t="s">
        <v>148</v>
      </c>
      <c r="E903" s="3">
        <v>2</v>
      </c>
      <c r="F903" s="3">
        <v>1866</v>
      </c>
      <c r="G903" s="3">
        <v>7.1034196227513204</v>
      </c>
      <c r="H903" s="3">
        <v>3.7880947902323401</v>
      </c>
      <c r="I903" s="3">
        <v>3.6162164743996499</v>
      </c>
      <c r="J903" s="3">
        <v>3.9599731060650298</v>
      </c>
      <c r="K903" s="3">
        <v>1.0756188672111</v>
      </c>
      <c r="L903" s="3">
        <v>12.663495149468</v>
      </c>
      <c r="M903" s="6" t="s">
        <v>100</v>
      </c>
      <c r="N903" s="6" t="s">
        <v>205</v>
      </c>
    </row>
    <row r="904" spans="1:14" x14ac:dyDescent="0.2">
      <c r="A904" s="5" t="str">
        <f t="shared" si="16"/>
        <v>Haematology - Non-Hodgkin Lymphoma22007-20113</v>
      </c>
      <c r="B904" s="3" t="s">
        <v>116</v>
      </c>
      <c r="C904" s="3">
        <v>2</v>
      </c>
      <c r="D904" s="3" t="s">
        <v>148</v>
      </c>
      <c r="E904" s="3">
        <v>3</v>
      </c>
      <c r="F904" s="3">
        <v>1892</v>
      </c>
      <c r="G904" s="3">
        <v>7.1830824588632796</v>
      </c>
      <c r="H904" s="3">
        <v>4.0176734561006802</v>
      </c>
      <c r="I904" s="3">
        <v>3.8366352902212402</v>
      </c>
      <c r="J904" s="3">
        <v>4.1987116219801202</v>
      </c>
      <c r="K904" s="3">
        <v>1.14080708403024</v>
      </c>
      <c r="L904" s="3">
        <v>24.274691446287999</v>
      </c>
      <c r="M904" s="6" t="s">
        <v>100</v>
      </c>
      <c r="N904" s="6" t="s">
        <v>205</v>
      </c>
    </row>
    <row r="905" spans="1:14" x14ac:dyDescent="0.2">
      <c r="A905" s="5" t="str">
        <f t="shared" si="16"/>
        <v>Haematology - Non-Hodgkin Lymphoma22007-20114</v>
      </c>
      <c r="B905" s="3" t="s">
        <v>116</v>
      </c>
      <c r="C905" s="3">
        <v>2</v>
      </c>
      <c r="D905" s="3" t="s">
        <v>148</v>
      </c>
      <c r="E905" s="3">
        <v>4</v>
      </c>
      <c r="F905" s="3">
        <v>1789</v>
      </c>
      <c r="G905" s="3">
        <v>6.7827833168401899</v>
      </c>
      <c r="H905" s="3">
        <v>4.1872750883046201</v>
      </c>
      <c r="I905" s="3">
        <v>3.99323905200725</v>
      </c>
      <c r="J905" s="3">
        <v>4.3813111246019902</v>
      </c>
      <c r="K905" s="3">
        <v>1.18896499073805</v>
      </c>
      <c r="L905" s="3">
        <v>36.384391719756003</v>
      </c>
      <c r="M905" s="6" t="s">
        <v>100</v>
      </c>
      <c r="N905" s="6" t="s">
        <v>205</v>
      </c>
    </row>
    <row r="906" spans="1:14" x14ac:dyDescent="0.2">
      <c r="A906" s="5" t="str">
        <f t="shared" si="16"/>
        <v>Haematology - Non-Hodgkin Lymphoma22007-20115</v>
      </c>
      <c r="B906" s="3" t="s">
        <v>116</v>
      </c>
      <c r="C906" s="3">
        <v>2</v>
      </c>
      <c r="D906" s="3" t="s">
        <v>148</v>
      </c>
      <c r="E906" s="3">
        <v>5</v>
      </c>
      <c r="F906" s="3">
        <v>1470</v>
      </c>
      <c r="G906" s="3">
        <v>5.5751905084315796</v>
      </c>
      <c r="H906" s="3">
        <v>4.37015091700819</v>
      </c>
      <c r="I906" s="3">
        <v>4.14674542822645</v>
      </c>
      <c r="J906" s="3">
        <v>4.5935564057899301</v>
      </c>
      <c r="K906" s="3">
        <v>1.2408920682276701</v>
      </c>
      <c r="L906" s="3">
        <v>36.069747401332002</v>
      </c>
      <c r="M906" s="6" t="s">
        <v>100</v>
      </c>
      <c r="N906" s="6" t="s">
        <v>205</v>
      </c>
    </row>
    <row r="907" spans="1:14" x14ac:dyDescent="0.2">
      <c r="A907" s="5" t="str">
        <f t="shared" si="16"/>
        <v>Haematology - Non-Hodgkin Lymphoma22007-20116</v>
      </c>
      <c r="B907" s="3" t="s">
        <v>116</v>
      </c>
      <c r="C907" s="3">
        <v>2</v>
      </c>
      <c r="D907" s="3" t="s">
        <v>148</v>
      </c>
      <c r="E907" s="3">
        <v>6</v>
      </c>
      <c r="F907" s="3">
        <v>8636</v>
      </c>
      <c r="G907" s="3">
        <v>6.5734756482184604</v>
      </c>
      <c r="H907" s="3">
        <v>3.9486540695830601</v>
      </c>
      <c r="I907" s="3">
        <v>3.8653725113105599</v>
      </c>
      <c r="J907" s="3">
        <v>4.0319356278555603</v>
      </c>
      <c r="K907" s="3">
        <v>0</v>
      </c>
      <c r="L907" s="3">
        <v>109.392325716844</v>
      </c>
      <c r="M907" s="6" t="s">
        <v>100</v>
      </c>
      <c r="N907" s="6" t="s">
        <v>205</v>
      </c>
    </row>
    <row r="908" spans="1:14" x14ac:dyDescent="0.2">
      <c r="A908" s="5" t="str">
        <f t="shared" si="16"/>
        <v>Haematology - Non-Hodgkin Lymphoma32002-20061</v>
      </c>
      <c r="B908" s="3" t="s">
        <v>115</v>
      </c>
      <c r="C908" s="3">
        <v>3</v>
      </c>
      <c r="D908" s="3" t="s">
        <v>148</v>
      </c>
      <c r="E908" s="3">
        <v>1</v>
      </c>
      <c r="F908" s="3">
        <v>3709</v>
      </c>
      <c r="G908" s="3">
        <v>7.4002843113813004</v>
      </c>
      <c r="H908" s="3">
        <v>5.2850917464056</v>
      </c>
      <c r="I908" s="3">
        <v>5.1150011963848003</v>
      </c>
      <c r="J908" s="3">
        <v>5.4551822964263996</v>
      </c>
      <c r="K908" s="3">
        <v>1</v>
      </c>
      <c r="L908" s="3">
        <v>0</v>
      </c>
      <c r="M908" s="6" t="s">
        <v>100</v>
      </c>
      <c r="N908" s="6" t="s">
        <v>205</v>
      </c>
    </row>
    <row r="909" spans="1:14" x14ac:dyDescent="0.2">
      <c r="A909" s="5" t="str">
        <f t="shared" si="16"/>
        <v>Haematology - Non-Hodgkin Lymphoma32002-20062</v>
      </c>
      <c r="B909" s="3" t="s">
        <v>115</v>
      </c>
      <c r="C909" s="3">
        <v>3</v>
      </c>
      <c r="D909" s="3" t="s">
        <v>148</v>
      </c>
      <c r="E909" s="3">
        <v>2</v>
      </c>
      <c r="F909" s="3">
        <v>4071</v>
      </c>
      <c r="G909" s="3">
        <v>8.1252045521742904</v>
      </c>
      <c r="H909" s="3">
        <v>5.3516971284742603</v>
      </c>
      <c r="I909" s="3">
        <v>5.1872989325520198</v>
      </c>
      <c r="J909" s="3">
        <v>5.5160953243964999</v>
      </c>
      <c r="K909" s="3">
        <v>1.0126025025230601</v>
      </c>
      <c r="L909" s="3">
        <v>2.3353127403520002</v>
      </c>
      <c r="M909" s="6" t="s">
        <v>100</v>
      </c>
      <c r="N909" s="6" t="s">
        <v>205</v>
      </c>
    </row>
    <row r="910" spans="1:14" x14ac:dyDescent="0.2">
      <c r="A910" s="5" t="str">
        <f t="shared" si="16"/>
        <v>Haematology - Non-Hodgkin Lymphoma32002-20063</v>
      </c>
      <c r="B910" s="3" t="s">
        <v>115</v>
      </c>
      <c r="C910" s="3">
        <v>3</v>
      </c>
      <c r="D910" s="3" t="s">
        <v>148</v>
      </c>
      <c r="E910" s="3">
        <v>3</v>
      </c>
      <c r="F910" s="3">
        <v>4201</v>
      </c>
      <c r="G910" s="3">
        <v>8.3805280813921001</v>
      </c>
      <c r="H910" s="3">
        <v>5.5731282491881302</v>
      </c>
      <c r="I910" s="3">
        <v>5.4045976488715901</v>
      </c>
      <c r="J910" s="3">
        <v>5.7416588495046703</v>
      </c>
      <c r="K910" s="3">
        <v>1.0544998112811199</v>
      </c>
      <c r="L910" s="3">
        <v>33.971082378517998</v>
      </c>
      <c r="M910" s="6" t="s">
        <v>100</v>
      </c>
      <c r="N910" s="6" t="s">
        <v>205</v>
      </c>
    </row>
    <row r="911" spans="1:14" x14ac:dyDescent="0.2">
      <c r="A911" s="5" t="str">
        <f t="shared" si="16"/>
        <v>Haematology - Non-Hodgkin Lymphoma32002-20064</v>
      </c>
      <c r="B911" s="3" t="s">
        <v>115</v>
      </c>
      <c r="C911" s="3">
        <v>3</v>
      </c>
      <c r="D911" s="3" t="s">
        <v>148</v>
      </c>
      <c r="E911" s="3">
        <v>4</v>
      </c>
      <c r="F911" s="3">
        <v>3731</v>
      </c>
      <c r="G911" s="3">
        <v>7.4309306843343403</v>
      </c>
      <c r="H911" s="3">
        <v>5.5132778853819397</v>
      </c>
      <c r="I911" s="3">
        <v>5.3363674995858501</v>
      </c>
      <c r="J911" s="3">
        <v>5.6901882711780303</v>
      </c>
      <c r="K911" s="3">
        <v>1.0431754357209699</v>
      </c>
      <c r="L911" s="3">
        <v>2.9475265339140302</v>
      </c>
      <c r="M911" s="6" t="s">
        <v>100</v>
      </c>
      <c r="N911" s="6" t="s">
        <v>205</v>
      </c>
    </row>
    <row r="912" spans="1:14" x14ac:dyDescent="0.2">
      <c r="A912" s="5" t="str">
        <f t="shared" si="16"/>
        <v>Haematology - Non-Hodgkin Lymphoma32002-20065</v>
      </c>
      <c r="B912" s="3" t="s">
        <v>115</v>
      </c>
      <c r="C912" s="3">
        <v>3</v>
      </c>
      <c r="D912" s="3" t="s">
        <v>148</v>
      </c>
      <c r="E912" s="3">
        <v>5</v>
      </c>
      <c r="F912" s="3">
        <v>3305</v>
      </c>
      <c r="G912" s="3">
        <v>6.5716253878451996</v>
      </c>
      <c r="H912" s="3">
        <v>5.92982786823233</v>
      </c>
      <c r="I912" s="3">
        <v>5.7276598628793796</v>
      </c>
      <c r="J912" s="3">
        <v>6.1319958735852804</v>
      </c>
      <c r="K912" s="3">
        <v>1.12199147200523</v>
      </c>
      <c r="L912" s="3">
        <v>43.825835603514001</v>
      </c>
      <c r="M912" s="6" t="s">
        <v>100</v>
      </c>
      <c r="N912" s="6" t="s">
        <v>205</v>
      </c>
    </row>
    <row r="913" spans="1:14" x14ac:dyDescent="0.2">
      <c r="A913" s="5" t="str">
        <f t="shared" si="16"/>
        <v>Haematology - Non-Hodgkin Lymphoma32002-20066</v>
      </c>
      <c r="B913" s="3" t="s">
        <v>115</v>
      </c>
      <c r="C913" s="3">
        <v>3</v>
      </c>
      <c r="D913" s="3" t="s">
        <v>148</v>
      </c>
      <c r="E913" s="3">
        <v>6</v>
      </c>
      <c r="F913" s="3">
        <v>19017</v>
      </c>
      <c r="G913" s="3">
        <v>7.5809585742411398</v>
      </c>
      <c r="H913" s="3">
        <v>5.5119052268600397</v>
      </c>
      <c r="I913" s="3">
        <v>5.4335646419629304</v>
      </c>
      <c r="J913" s="3">
        <v>5.5902458117571596</v>
      </c>
      <c r="K913" s="3">
        <v>0</v>
      </c>
      <c r="L913" s="3">
        <v>83.079757256298024</v>
      </c>
      <c r="M913" s="6" t="s">
        <v>100</v>
      </c>
      <c r="N913" s="6" t="s">
        <v>205</v>
      </c>
    </row>
    <row r="914" spans="1:14" x14ac:dyDescent="0.2">
      <c r="A914" s="5" t="str">
        <f t="shared" si="16"/>
        <v>Haematology - Non-Hodgkin Lymphoma32007-20111</v>
      </c>
      <c r="B914" s="3" t="s">
        <v>116</v>
      </c>
      <c r="C914" s="3">
        <v>3</v>
      </c>
      <c r="D914" s="3" t="s">
        <v>148</v>
      </c>
      <c r="E914" s="3">
        <v>1</v>
      </c>
      <c r="F914" s="3">
        <v>3781</v>
      </c>
      <c r="G914" s="3">
        <v>7.3145599924598699</v>
      </c>
      <c r="H914" s="3">
        <v>4.6466360773709496</v>
      </c>
      <c r="I914" s="3">
        <v>4.4985236864236802</v>
      </c>
      <c r="J914" s="3">
        <v>4.79474846831822</v>
      </c>
      <c r="K914" s="3">
        <v>1</v>
      </c>
      <c r="L914" s="3">
        <v>0</v>
      </c>
      <c r="M914" s="6" t="s">
        <v>100</v>
      </c>
      <c r="N914" s="6" t="s">
        <v>205</v>
      </c>
    </row>
    <row r="915" spans="1:14" x14ac:dyDescent="0.2">
      <c r="A915" s="5" t="str">
        <f t="shared" si="16"/>
        <v>Haematology - Non-Hodgkin Lymphoma32007-20112</v>
      </c>
      <c r="B915" s="3" t="s">
        <v>116</v>
      </c>
      <c r="C915" s="3">
        <v>3</v>
      </c>
      <c r="D915" s="3" t="s">
        <v>148</v>
      </c>
      <c r="E915" s="3">
        <v>2</v>
      </c>
      <c r="F915" s="3">
        <v>4216</v>
      </c>
      <c r="G915" s="3">
        <v>8.1470826690236997</v>
      </c>
      <c r="H915" s="3">
        <v>4.82198689382398</v>
      </c>
      <c r="I915" s="3">
        <v>4.6764303295628302</v>
      </c>
      <c r="J915" s="3">
        <v>4.9675434580851299</v>
      </c>
      <c r="K915" s="3">
        <v>1.0377371529711501</v>
      </c>
      <c r="L915" s="3">
        <v>24.870477097532</v>
      </c>
      <c r="M915" s="6" t="s">
        <v>100</v>
      </c>
      <c r="N915" s="6" t="s">
        <v>205</v>
      </c>
    </row>
    <row r="916" spans="1:14" x14ac:dyDescent="0.2">
      <c r="A916" s="5" t="str">
        <f t="shared" si="16"/>
        <v>Haematology - Non-Hodgkin Lymphoma32007-20113</v>
      </c>
      <c r="B916" s="3" t="s">
        <v>116</v>
      </c>
      <c r="C916" s="3">
        <v>3</v>
      </c>
      <c r="D916" s="3" t="s">
        <v>148</v>
      </c>
      <c r="E916" s="3">
        <v>3</v>
      </c>
      <c r="F916" s="3">
        <v>4017</v>
      </c>
      <c r="G916" s="3">
        <v>7.7540069945891599</v>
      </c>
      <c r="H916" s="3">
        <v>4.9013781700289796</v>
      </c>
      <c r="I916" s="3">
        <v>4.7498046391099003</v>
      </c>
      <c r="J916" s="3">
        <v>5.0529517009480598</v>
      </c>
      <c r="K916" s="3">
        <v>1.05482290595096</v>
      </c>
      <c r="L916" s="3">
        <v>16.261360088804</v>
      </c>
      <c r="M916" s="6" t="s">
        <v>100</v>
      </c>
      <c r="N916" s="6" t="s">
        <v>205</v>
      </c>
    </row>
    <row r="917" spans="1:14" x14ac:dyDescent="0.2">
      <c r="A917" s="5" t="str">
        <f t="shared" si="16"/>
        <v>Haematology - Non-Hodgkin Lymphoma32007-20114</v>
      </c>
      <c r="B917" s="3" t="s">
        <v>116</v>
      </c>
      <c r="C917" s="3">
        <v>3</v>
      </c>
      <c r="D917" s="3" t="s">
        <v>148</v>
      </c>
      <c r="E917" s="3">
        <v>4</v>
      </c>
      <c r="F917" s="3">
        <v>3683</v>
      </c>
      <c r="G917" s="3">
        <v>7.1036047737149897</v>
      </c>
      <c r="H917" s="3">
        <v>5.0501939508014004</v>
      </c>
      <c r="I917" s="3">
        <v>4.8870904550376997</v>
      </c>
      <c r="J917" s="3">
        <v>5.2132974465651003</v>
      </c>
      <c r="K917" s="3">
        <v>1.0868494684565</v>
      </c>
      <c r="L917" s="3">
        <v>31.420037972812001</v>
      </c>
      <c r="M917" s="6" t="s">
        <v>100</v>
      </c>
      <c r="N917" s="6" t="s">
        <v>205</v>
      </c>
    </row>
    <row r="918" spans="1:14" x14ac:dyDescent="0.2">
      <c r="A918" s="5" t="str">
        <f t="shared" si="16"/>
        <v>Haematology - Non-Hodgkin Lymphoma32007-20115</v>
      </c>
      <c r="B918" s="3" t="s">
        <v>116</v>
      </c>
      <c r="C918" s="3">
        <v>3</v>
      </c>
      <c r="D918" s="3" t="s">
        <v>148</v>
      </c>
      <c r="E918" s="3">
        <v>5</v>
      </c>
      <c r="F918" s="3">
        <v>3162</v>
      </c>
      <c r="G918" s="3">
        <v>6.1094055418954802</v>
      </c>
      <c r="H918" s="3">
        <v>5.3936253084418304</v>
      </c>
      <c r="I918" s="3">
        <v>5.2056261472383696</v>
      </c>
      <c r="J918" s="3">
        <v>5.5816244696452904</v>
      </c>
      <c r="K918" s="3">
        <v>1.16075914244903</v>
      </c>
      <c r="L918" s="3">
        <v>60.007634185341999</v>
      </c>
      <c r="M918" s="6" t="s">
        <v>100</v>
      </c>
      <c r="N918" s="6" t="s">
        <v>205</v>
      </c>
    </row>
    <row r="919" spans="1:14" x14ac:dyDescent="0.2">
      <c r="A919" s="5" t="str">
        <f t="shared" si="16"/>
        <v>Haematology - Non-Hodgkin Lymphoma32007-20116</v>
      </c>
      <c r="B919" s="3" t="s">
        <v>116</v>
      </c>
      <c r="C919" s="3">
        <v>3</v>
      </c>
      <c r="D919" s="3" t="s">
        <v>148</v>
      </c>
      <c r="E919" s="3">
        <v>6</v>
      </c>
      <c r="F919" s="3">
        <v>18859</v>
      </c>
      <c r="G919" s="3">
        <v>7.2857244637520999</v>
      </c>
      <c r="H919" s="3">
        <v>4.9368496150504004</v>
      </c>
      <c r="I919" s="3">
        <v>4.8663889660352702</v>
      </c>
      <c r="J919" s="3">
        <v>5.0073102640655298</v>
      </c>
      <c r="K919" s="3">
        <v>0</v>
      </c>
      <c r="L919" s="3">
        <v>132.55950934448998</v>
      </c>
      <c r="M919" s="6" t="s">
        <v>100</v>
      </c>
      <c r="N919" s="6" t="s">
        <v>205</v>
      </c>
    </row>
    <row r="920" spans="1:14" x14ac:dyDescent="0.2">
      <c r="A920" s="5" t="str">
        <f t="shared" si="16"/>
        <v>UpperGI - Oesophagus12002-20061</v>
      </c>
      <c r="B920" s="3" t="s">
        <v>115</v>
      </c>
      <c r="C920" s="3">
        <v>1</v>
      </c>
      <c r="D920" s="3" t="s">
        <v>126</v>
      </c>
      <c r="E920" s="3">
        <v>1</v>
      </c>
      <c r="F920" s="3">
        <v>3421</v>
      </c>
      <c r="G920" s="3">
        <v>13.774930520353699</v>
      </c>
      <c r="H920" s="3">
        <v>10.852107397063</v>
      </c>
      <c r="I920" s="3">
        <v>10.488449002322</v>
      </c>
      <c r="J920" s="3">
        <v>11.215765791803999</v>
      </c>
      <c r="K920" s="3">
        <v>1</v>
      </c>
      <c r="L920" s="3">
        <v>0</v>
      </c>
      <c r="M920" s="6" t="s">
        <v>100</v>
      </c>
      <c r="N920" s="6" t="s">
        <v>173</v>
      </c>
    </row>
    <row r="921" spans="1:14" x14ac:dyDescent="0.2">
      <c r="A921" s="5" t="str">
        <f t="shared" si="16"/>
        <v>UpperGI - Oesophagus12002-20062</v>
      </c>
      <c r="B921" s="3" t="s">
        <v>115</v>
      </c>
      <c r="C921" s="3">
        <v>1</v>
      </c>
      <c r="D921" s="3" t="s">
        <v>126</v>
      </c>
      <c r="E921" s="3">
        <v>2</v>
      </c>
      <c r="F921" s="3">
        <v>4013</v>
      </c>
      <c r="G921" s="3">
        <v>16.3212782411901</v>
      </c>
      <c r="H921" s="3">
        <v>12.0186601413945</v>
      </c>
      <c r="I921" s="3">
        <v>11.646801784442699</v>
      </c>
      <c r="J921" s="3">
        <v>12.390518498346299</v>
      </c>
      <c r="K921" s="3">
        <v>1.1074955030989799</v>
      </c>
      <c r="L921" s="3">
        <v>75.806098747424002</v>
      </c>
      <c r="M921" s="6" t="s">
        <v>100</v>
      </c>
      <c r="N921" s="6" t="s">
        <v>173</v>
      </c>
    </row>
    <row r="922" spans="1:14" x14ac:dyDescent="0.2">
      <c r="A922" s="5" t="str">
        <f t="shared" si="16"/>
        <v>UpperGI - Oesophagus12002-20063</v>
      </c>
      <c r="B922" s="3" t="s">
        <v>115</v>
      </c>
      <c r="C922" s="3">
        <v>1</v>
      </c>
      <c r="D922" s="3" t="s">
        <v>126</v>
      </c>
      <c r="E922" s="3">
        <v>3</v>
      </c>
      <c r="F922" s="3">
        <v>4125</v>
      </c>
      <c r="G922" s="3">
        <v>16.839709480107299</v>
      </c>
      <c r="H922" s="3">
        <v>13.0236998509194</v>
      </c>
      <c r="I922" s="3">
        <v>12.6262535368651</v>
      </c>
      <c r="J922" s="3">
        <v>13.421146164973701</v>
      </c>
      <c r="K922" s="3">
        <v>1.2001079029538599</v>
      </c>
      <c r="L922" s="3">
        <v>126.427885379882</v>
      </c>
      <c r="M922" s="6" t="s">
        <v>100</v>
      </c>
      <c r="N922" s="6" t="s">
        <v>173</v>
      </c>
    </row>
    <row r="923" spans="1:14" x14ac:dyDescent="0.2">
      <c r="A923" s="5" t="str">
        <f t="shared" si="16"/>
        <v>UpperGI - Oesophagus12002-20064</v>
      </c>
      <c r="B923" s="3" t="s">
        <v>115</v>
      </c>
      <c r="C923" s="3">
        <v>1</v>
      </c>
      <c r="D923" s="3" t="s">
        <v>126</v>
      </c>
      <c r="E923" s="3">
        <v>4</v>
      </c>
      <c r="F923" s="3">
        <v>4119</v>
      </c>
      <c r="G923" s="3">
        <v>16.823074151119901</v>
      </c>
      <c r="H923" s="3">
        <v>14.633058947849999</v>
      </c>
      <c r="I923" s="3">
        <v>14.1861744417886</v>
      </c>
      <c r="J923" s="3">
        <v>15.079943453911399</v>
      </c>
      <c r="K923" s="3">
        <v>1.34840712614126</v>
      </c>
      <c r="L923" s="3">
        <v>197.145134839316</v>
      </c>
      <c r="M923" s="6" t="s">
        <v>100</v>
      </c>
      <c r="N923" s="6" t="s">
        <v>173</v>
      </c>
    </row>
    <row r="924" spans="1:14" x14ac:dyDescent="0.2">
      <c r="A924" s="5" t="str">
        <f t="shared" si="16"/>
        <v>UpperGI - Oesophagus12002-20065</v>
      </c>
      <c r="B924" s="3" t="s">
        <v>115</v>
      </c>
      <c r="C924" s="3">
        <v>1</v>
      </c>
      <c r="D924" s="3" t="s">
        <v>126</v>
      </c>
      <c r="E924" s="3">
        <v>5</v>
      </c>
      <c r="F924" s="3">
        <v>3728</v>
      </c>
      <c r="G924" s="3">
        <v>15.1911680961021</v>
      </c>
      <c r="H924" s="3">
        <v>15.945781287228399</v>
      </c>
      <c r="I924" s="3">
        <v>15.433906283204299</v>
      </c>
      <c r="J924" s="3">
        <v>16.457656291252501</v>
      </c>
      <c r="K924" s="3">
        <v>1.4693718651866601</v>
      </c>
      <c r="L924" s="3">
        <v>221.247851961968</v>
      </c>
      <c r="M924" s="6" t="s">
        <v>100</v>
      </c>
      <c r="N924" s="6" t="s">
        <v>173</v>
      </c>
    </row>
    <row r="925" spans="1:14" x14ac:dyDescent="0.2">
      <c r="A925" s="5" t="str">
        <f t="shared" si="16"/>
        <v>UpperGI - Oesophagus12002-20066</v>
      </c>
      <c r="B925" s="3" t="s">
        <v>115</v>
      </c>
      <c r="C925" s="3">
        <v>1</v>
      </c>
      <c r="D925" s="3" t="s">
        <v>126</v>
      </c>
      <c r="E925" s="3">
        <v>6</v>
      </c>
      <c r="F925" s="3">
        <v>19406</v>
      </c>
      <c r="G925" s="3">
        <v>15.784552875088099</v>
      </c>
      <c r="H925" s="3">
        <v>13.0912423967553</v>
      </c>
      <c r="I925" s="3">
        <v>12.9070511777417</v>
      </c>
      <c r="J925" s="3">
        <v>13.2754336157689</v>
      </c>
      <c r="K925" s="3">
        <v>0</v>
      </c>
      <c r="L925" s="3">
        <v>620.62697092859003</v>
      </c>
      <c r="M925" s="6" t="s">
        <v>100</v>
      </c>
      <c r="N925" s="6" t="s">
        <v>173</v>
      </c>
    </row>
    <row r="926" spans="1:14" x14ac:dyDescent="0.2">
      <c r="A926" s="5" t="str">
        <f t="shared" si="16"/>
        <v>UpperGI - Oesophagus12007-20111</v>
      </c>
      <c r="B926" s="3" t="s">
        <v>116</v>
      </c>
      <c r="C926" s="3">
        <v>1</v>
      </c>
      <c r="D926" s="3" t="s">
        <v>126</v>
      </c>
      <c r="E926" s="3">
        <v>1</v>
      </c>
      <c r="F926" s="3">
        <v>3566</v>
      </c>
      <c r="G926" s="3">
        <v>13.8938267732795</v>
      </c>
      <c r="H926" s="3">
        <v>9.9260275058020095</v>
      </c>
      <c r="I926" s="3">
        <v>9.6002351603528808</v>
      </c>
      <c r="J926" s="3">
        <v>10.251819851251099</v>
      </c>
      <c r="K926" s="3">
        <v>1</v>
      </c>
      <c r="L926" s="3">
        <v>0</v>
      </c>
      <c r="M926" s="6" t="s">
        <v>100</v>
      </c>
      <c r="N926" s="6" t="s">
        <v>173</v>
      </c>
    </row>
    <row r="927" spans="1:14" x14ac:dyDescent="0.2">
      <c r="A927" s="5" t="str">
        <f t="shared" si="16"/>
        <v>UpperGI - Oesophagus12007-20112</v>
      </c>
      <c r="B927" s="3" t="s">
        <v>116</v>
      </c>
      <c r="C927" s="3">
        <v>1</v>
      </c>
      <c r="D927" s="3" t="s">
        <v>126</v>
      </c>
      <c r="E927" s="3">
        <v>2</v>
      </c>
      <c r="F927" s="3">
        <v>4423</v>
      </c>
      <c r="G927" s="3">
        <v>17.359021335818898</v>
      </c>
      <c r="H927" s="3">
        <v>11.903459753685199</v>
      </c>
      <c r="I927" s="3">
        <v>11.5526506867006</v>
      </c>
      <c r="J927" s="3">
        <v>12.2542688206698</v>
      </c>
      <c r="K927" s="3">
        <v>1.1992168817512701</v>
      </c>
      <c r="L927" s="3">
        <v>138.88909662627199</v>
      </c>
      <c r="M927" s="6" t="s">
        <v>100</v>
      </c>
      <c r="N927" s="6" t="s">
        <v>173</v>
      </c>
    </row>
    <row r="928" spans="1:14" x14ac:dyDescent="0.2">
      <c r="A928" s="5" t="str">
        <f t="shared" si="16"/>
        <v>UpperGI - Oesophagus12007-20113</v>
      </c>
      <c r="B928" s="3" t="s">
        <v>116</v>
      </c>
      <c r="C928" s="3">
        <v>1</v>
      </c>
      <c r="D928" s="3" t="s">
        <v>126</v>
      </c>
      <c r="E928" s="3">
        <v>3</v>
      </c>
      <c r="F928" s="3">
        <v>4404</v>
      </c>
      <c r="G928" s="3">
        <v>17.2937781745451</v>
      </c>
      <c r="H928" s="3">
        <v>12.7166091839847</v>
      </c>
      <c r="I928" s="3">
        <v>12.3410280744025</v>
      </c>
      <c r="J928" s="3">
        <v>13.092190293566899</v>
      </c>
      <c r="K928" s="3">
        <v>1.28113781435237</v>
      </c>
      <c r="L928" s="3">
        <v>185.61196695020601</v>
      </c>
      <c r="M928" s="6" t="s">
        <v>100</v>
      </c>
      <c r="N928" s="6" t="s">
        <v>173</v>
      </c>
    </row>
    <row r="929" spans="1:14" x14ac:dyDescent="0.2">
      <c r="A929" s="5" t="str">
        <f t="shared" si="16"/>
        <v>UpperGI - Oesophagus12007-20114</v>
      </c>
      <c r="B929" s="3" t="s">
        <v>116</v>
      </c>
      <c r="C929" s="3">
        <v>1</v>
      </c>
      <c r="D929" s="3" t="s">
        <v>126</v>
      </c>
      <c r="E929" s="3">
        <v>4</v>
      </c>
      <c r="F929" s="3">
        <v>4334</v>
      </c>
      <c r="G929" s="3">
        <v>17.0152202204888</v>
      </c>
      <c r="H929" s="3">
        <v>14.657307875062401</v>
      </c>
      <c r="I929" s="3">
        <v>14.2209268801444</v>
      </c>
      <c r="J929" s="3">
        <v>15.093688869980401</v>
      </c>
      <c r="K929" s="3">
        <v>1.47665396519351</v>
      </c>
      <c r="L929" s="3">
        <v>260.45087637016798</v>
      </c>
      <c r="M929" s="6" t="s">
        <v>100</v>
      </c>
      <c r="N929" s="6" t="s">
        <v>173</v>
      </c>
    </row>
    <row r="930" spans="1:14" x14ac:dyDescent="0.2">
      <c r="A930" s="5" t="str">
        <f t="shared" si="16"/>
        <v>UpperGI - Oesophagus12007-20115</v>
      </c>
      <c r="B930" s="3" t="s">
        <v>116</v>
      </c>
      <c r="C930" s="3">
        <v>1</v>
      </c>
      <c r="D930" s="3" t="s">
        <v>126</v>
      </c>
      <c r="E930" s="3">
        <v>5</v>
      </c>
      <c r="F930" s="3">
        <v>3842</v>
      </c>
      <c r="G930" s="3">
        <v>15.132268909635</v>
      </c>
      <c r="H930" s="3">
        <v>15.8952850053311</v>
      </c>
      <c r="I930" s="3">
        <v>15.3926581254865</v>
      </c>
      <c r="J930" s="3">
        <v>16.397911885175699</v>
      </c>
      <c r="K930" s="3">
        <v>1.60137426538864</v>
      </c>
      <c r="L930" s="3">
        <v>270.72842899976001</v>
      </c>
      <c r="M930" s="6" t="s">
        <v>100</v>
      </c>
      <c r="N930" s="6" t="s">
        <v>173</v>
      </c>
    </row>
    <row r="931" spans="1:14" x14ac:dyDescent="0.2">
      <c r="A931" s="5" t="str">
        <f t="shared" si="16"/>
        <v>UpperGI - Oesophagus12007-20116</v>
      </c>
      <c r="B931" s="3" t="s">
        <v>116</v>
      </c>
      <c r="C931" s="3">
        <v>1</v>
      </c>
      <c r="D931" s="3" t="s">
        <v>126</v>
      </c>
      <c r="E931" s="3">
        <v>6</v>
      </c>
      <c r="F931" s="3">
        <v>20569</v>
      </c>
      <c r="G931" s="3">
        <v>16.136068327749499</v>
      </c>
      <c r="H931" s="3">
        <v>12.7646930255576</v>
      </c>
      <c r="I931" s="3">
        <v>12.5902474908322</v>
      </c>
      <c r="J931" s="3">
        <v>12.939138560283</v>
      </c>
      <c r="K931" s="3">
        <v>0</v>
      </c>
      <c r="L931" s="3">
        <v>855.68036894640602</v>
      </c>
      <c r="M931" s="6" t="s">
        <v>100</v>
      </c>
      <c r="N931" s="6" t="s">
        <v>173</v>
      </c>
    </row>
    <row r="932" spans="1:14" x14ac:dyDescent="0.2">
      <c r="A932" s="5" t="str">
        <f t="shared" si="16"/>
        <v>UpperGI - Oesophagus22002-20061</v>
      </c>
      <c r="B932" s="3" t="s">
        <v>115</v>
      </c>
      <c r="C932" s="3">
        <v>2</v>
      </c>
      <c r="D932" s="3" t="s">
        <v>126</v>
      </c>
      <c r="E932" s="3">
        <v>1</v>
      </c>
      <c r="F932" s="3">
        <v>1716</v>
      </c>
      <c r="G932" s="3">
        <v>6.7867062030534298</v>
      </c>
      <c r="H932" s="3">
        <v>4.0638228075846303</v>
      </c>
      <c r="I932" s="3">
        <v>3.8715436578440299</v>
      </c>
      <c r="J932" s="3">
        <v>4.2561019573252299</v>
      </c>
      <c r="K932" s="3">
        <v>1</v>
      </c>
      <c r="L932" s="3">
        <v>0</v>
      </c>
      <c r="M932" s="6" t="s">
        <v>100</v>
      </c>
      <c r="N932" s="6" t="s">
        <v>173</v>
      </c>
    </row>
    <row r="933" spans="1:14" x14ac:dyDescent="0.2">
      <c r="A933" s="5" t="str">
        <f t="shared" si="16"/>
        <v>UpperGI - Oesophagus22002-20062</v>
      </c>
      <c r="B933" s="3" t="s">
        <v>115</v>
      </c>
      <c r="C933" s="3">
        <v>2</v>
      </c>
      <c r="D933" s="3" t="s">
        <v>126</v>
      </c>
      <c r="E933" s="3">
        <v>2</v>
      </c>
      <c r="F933" s="3">
        <v>2133</v>
      </c>
      <c r="G933" s="3">
        <v>8.3595200295158101</v>
      </c>
      <c r="H933" s="3">
        <v>4.4594266522719197</v>
      </c>
      <c r="I933" s="3">
        <v>4.2701750048175002</v>
      </c>
      <c r="J933" s="3">
        <v>4.6486782997263401</v>
      </c>
      <c r="K933" s="3">
        <v>1.0973477101287299</v>
      </c>
      <c r="L933" s="3">
        <v>31.117828604189999</v>
      </c>
      <c r="M933" s="6" t="s">
        <v>100</v>
      </c>
      <c r="N933" s="6" t="s">
        <v>173</v>
      </c>
    </row>
    <row r="934" spans="1:14" x14ac:dyDescent="0.2">
      <c r="A934" s="5" t="str">
        <f t="shared" si="16"/>
        <v>UpperGI - Oesophagus22002-20063</v>
      </c>
      <c r="B934" s="3" t="s">
        <v>115</v>
      </c>
      <c r="C934" s="3">
        <v>2</v>
      </c>
      <c r="D934" s="3" t="s">
        <v>126</v>
      </c>
      <c r="E934" s="3">
        <v>3</v>
      </c>
      <c r="F934" s="3">
        <v>2302</v>
      </c>
      <c r="G934" s="3">
        <v>8.9808092356738296</v>
      </c>
      <c r="H934" s="3">
        <v>4.7491356364008803</v>
      </c>
      <c r="I934" s="3">
        <v>4.5551283750925204</v>
      </c>
      <c r="J934" s="3">
        <v>4.9431428977092402</v>
      </c>
      <c r="K934" s="3">
        <v>1.16863747787851</v>
      </c>
      <c r="L934" s="3">
        <v>55.11480450997</v>
      </c>
      <c r="M934" s="6" t="s">
        <v>100</v>
      </c>
      <c r="N934" s="6" t="s">
        <v>173</v>
      </c>
    </row>
    <row r="935" spans="1:14" x14ac:dyDescent="0.2">
      <c r="A935" s="5" t="str">
        <f t="shared" si="16"/>
        <v>UpperGI - Oesophagus22002-20064</v>
      </c>
      <c r="B935" s="3" t="s">
        <v>115</v>
      </c>
      <c r="C935" s="3">
        <v>2</v>
      </c>
      <c r="D935" s="3" t="s">
        <v>126</v>
      </c>
      <c r="E935" s="3">
        <v>4</v>
      </c>
      <c r="F935" s="3">
        <v>2407</v>
      </c>
      <c r="G935" s="3">
        <v>9.3567205996542295</v>
      </c>
      <c r="H935" s="3">
        <v>5.53709487988709</v>
      </c>
      <c r="I935" s="3">
        <v>5.3158873065349299</v>
      </c>
      <c r="J935" s="3">
        <v>5.7583024532392502</v>
      </c>
      <c r="K935" s="3">
        <v>1.3625335409685599</v>
      </c>
      <c r="L935" s="3">
        <v>101.328621961118</v>
      </c>
      <c r="M935" s="6" t="s">
        <v>100</v>
      </c>
      <c r="N935" s="6" t="s">
        <v>173</v>
      </c>
    </row>
    <row r="936" spans="1:14" x14ac:dyDescent="0.2">
      <c r="A936" s="5" t="str">
        <f t="shared" si="16"/>
        <v>UpperGI - Oesophagus22002-20065</v>
      </c>
      <c r="B936" s="3" t="s">
        <v>115</v>
      </c>
      <c r="C936" s="3">
        <v>2</v>
      </c>
      <c r="D936" s="3" t="s">
        <v>126</v>
      </c>
      <c r="E936" s="3">
        <v>5</v>
      </c>
      <c r="F936" s="3">
        <v>1967</v>
      </c>
      <c r="G936" s="3">
        <v>7.6384205486016903</v>
      </c>
      <c r="H936" s="3">
        <v>5.7395058983617497</v>
      </c>
      <c r="I936" s="3">
        <v>5.4858596763948402</v>
      </c>
      <c r="J936" s="3">
        <v>5.9931521203286602</v>
      </c>
      <c r="K936" s="3">
        <v>1.41234157346862</v>
      </c>
      <c r="L936" s="3">
        <v>87.599624768827994</v>
      </c>
      <c r="M936" s="6" t="s">
        <v>100</v>
      </c>
      <c r="N936" s="6" t="s">
        <v>173</v>
      </c>
    </row>
    <row r="937" spans="1:14" x14ac:dyDescent="0.2">
      <c r="A937" s="5" t="str">
        <f t="shared" si="16"/>
        <v>UpperGI - Oesophagus22002-20066</v>
      </c>
      <c r="B937" s="3" t="s">
        <v>115</v>
      </c>
      <c r="C937" s="3">
        <v>2</v>
      </c>
      <c r="D937" s="3" t="s">
        <v>126</v>
      </c>
      <c r="E937" s="3">
        <v>6</v>
      </c>
      <c r="F937" s="3">
        <v>10525</v>
      </c>
      <c r="G937" s="3">
        <v>8.2284933374612592</v>
      </c>
      <c r="H937" s="3">
        <v>4.8593442922351899</v>
      </c>
      <c r="I937" s="3">
        <v>4.7665069519646996</v>
      </c>
      <c r="J937" s="3">
        <v>4.95218163250569</v>
      </c>
      <c r="K937" s="3">
        <v>0</v>
      </c>
      <c r="L937" s="3">
        <v>275.16087984410598</v>
      </c>
      <c r="M937" s="6" t="s">
        <v>100</v>
      </c>
      <c r="N937" s="6" t="s">
        <v>173</v>
      </c>
    </row>
    <row r="938" spans="1:14" x14ac:dyDescent="0.2">
      <c r="A938" s="5" t="str">
        <f t="shared" si="16"/>
        <v>UpperGI - Oesophagus22007-20111</v>
      </c>
      <c r="B938" s="3" t="s">
        <v>116</v>
      </c>
      <c r="C938" s="3">
        <v>2</v>
      </c>
      <c r="D938" s="3" t="s">
        <v>126</v>
      </c>
      <c r="E938" s="3">
        <v>1</v>
      </c>
      <c r="F938" s="3">
        <v>1744</v>
      </c>
      <c r="G938" s="3">
        <v>6.70115970792473</v>
      </c>
      <c r="H938" s="3">
        <v>3.68294932401662</v>
      </c>
      <c r="I938" s="3">
        <v>3.51009566620227</v>
      </c>
      <c r="J938" s="3">
        <v>3.85580298183097</v>
      </c>
      <c r="K938" s="3">
        <v>1</v>
      </c>
      <c r="L938" s="3">
        <v>0</v>
      </c>
      <c r="M938" s="6" t="s">
        <v>100</v>
      </c>
      <c r="N938" s="6" t="s">
        <v>173</v>
      </c>
    </row>
    <row r="939" spans="1:14" x14ac:dyDescent="0.2">
      <c r="A939" s="5" t="str">
        <f t="shared" si="16"/>
        <v>UpperGI - Oesophagus22007-20112</v>
      </c>
      <c r="B939" s="3" t="s">
        <v>116</v>
      </c>
      <c r="C939" s="3">
        <v>2</v>
      </c>
      <c r="D939" s="3" t="s">
        <v>126</v>
      </c>
      <c r="E939" s="3">
        <v>2</v>
      </c>
      <c r="F939" s="3">
        <v>2116</v>
      </c>
      <c r="G939" s="3">
        <v>8.0551103546311804</v>
      </c>
      <c r="H939" s="3">
        <v>4.0488111527781996</v>
      </c>
      <c r="I939" s="3">
        <v>3.87629659061635</v>
      </c>
      <c r="J939" s="3">
        <v>4.2213257149400496</v>
      </c>
      <c r="K939" s="3">
        <v>1.09933936000036</v>
      </c>
      <c r="L939" s="3">
        <v>32.960665385863997</v>
      </c>
      <c r="M939" s="6" t="s">
        <v>100</v>
      </c>
      <c r="N939" s="6" t="s">
        <v>173</v>
      </c>
    </row>
    <row r="940" spans="1:14" x14ac:dyDescent="0.2">
      <c r="A940" s="5" t="str">
        <f t="shared" si="16"/>
        <v>UpperGI - Oesophagus22007-20113</v>
      </c>
      <c r="B940" s="3" t="s">
        <v>116</v>
      </c>
      <c r="C940" s="3">
        <v>2</v>
      </c>
      <c r="D940" s="3" t="s">
        <v>126</v>
      </c>
      <c r="E940" s="3">
        <v>3</v>
      </c>
      <c r="F940" s="3">
        <v>2164</v>
      </c>
      <c r="G940" s="3">
        <v>8.2157454762051501</v>
      </c>
      <c r="H940" s="3">
        <v>4.2671681170049096</v>
      </c>
      <c r="I940" s="3">
        <v>4.0873774280702699</v>
      </c>
      <c r="J940" s="3">
        <v>4.4469588059395502</v>
      </c>
      <c r="K940" s="3">
        <v>1.1586279749163499</v>
      </c>
      <c r="L940" s="3">
        <v>47.636204368080001</v>
      </c>
      <c r="M940" s="6" t="s">
        <v>100</v>
      </c>
      <c r="N940" s="6" t="s">
        <v>173</v>
      </c>
    </row>
    <row r="941" spans="1:14" x14ac:dyDescent="0.2">
      <c r="A941" s="5" t="str">
        <f t="shared" si="16"/>
        <v>UpperGI - Oesophagus22007-20114</v>
      </c>
      <c r="B941" s="3" t="s">
        <v>116</v>
      </c>
      <c r="C941" s="3">
        <v>2</v>
      </c>
      <c r="D941" s="3" t="s">
        <v>126</v>
      </c>
      <c r="E941" s="3">
        <v>4</v>
      </c>
      <c r="F941" s="3">
        <v>2244</v>
      </c>
      <c r="G941" s="3">
        <v>8.5078623605306802</v>
      </c>
      <c r="H941" s="3">
        <v>5.0800742446407297</v>
      </c>
      <c r="I941" s="3">
        <v>4.8698829599761799</v>
      </c>
      <c r="J941" s="3">
        <v>5.2902655293052803</v>
      </c>
      <c r="K941" s="3">
        <v>1.3793494826316</v>
      </c>
      <c r="L941" s="3">
        <v>97.231123451520006</v>
      </c>
      <c r="M941" s="6" t="s">
        <v>100</v>
      </c>
      <c r="N941" s="6" t="s">
        <v>173</v>
      </c>
    </row>
    <row r="942" spans="1:14" x14ac:dyDescent="0.2">
      <c r="A942" s="5" t="str">
        <f t="shared" si="16"/>
        <v>UpperGI - Oesophagus22007-20115</v>
      </c>
      <c r="B942" s="3" t="s">
        <v>116</v>
      </c>
      <c r="C942" s="3">
        <v>2</v>
      </c>
      <c r="D942" s="3" t="s">
        <v>126</v>
      </c>
      <c r="E942" s="3">
        <v>5</v>
      </c>
      <c r="F942" s="3">
        <v>1875</v>
      </c>
      <c r="G942" s="3">
        <v>7.1112123832035499</v>
      </c>
      <c r="H942" s="3">
        <v>5.52531553333879</v>
      </c>
      <c r="I942" s="3">
        <v>5.2752162083531804</v>
      </c>
      <c r="J942" s="3">
        <v>5.7754148583243996</v>
      </c>
      <c r="K942" s="3">
        <v>1.5002420742821601</v>
      </c>
      <c r="L942" s="3">
        <v>96.312222280696005</v>
      </c>
      <c r="M942" s="6" t="s">
        <v>100</v>
      </c>
      <c r="N942" s="6" t="s">
        <v>173</v>
      </c>
    </row>
    <row r="943" spans="1:14" x14ac:dyDescent="0.2">
      <c r="A943" s="5" t="str">
        <f t="shared" si="16"/>
        <v>UpperGI - Oesophagus22007-20116</v>
      </c>
      <c r="B943" s="3" t="s">
        <v>116</v>
      </c>
      <c r="C943" s="3">
        <v>2</v>
      </c>
      <c r="D943" s="3" t="s">
        <v>126</v>
      </c>
      <c r="E943" s="3">
        <v>6</v>
      </c>
      <c r="F943" s="3">
        <v>10143</v>
      </c>
      <c r="G943" s="3">
        <v>7.7205608499166001</v>
      </c>
      <c r="H943" s="3">
        <v>4.4451316258497497</v>
      </c>
      <c r="I943" s="3">
        <v>4.3586233843218203</v>
      </c>
      <c r="J943" s="3">
        <v>4.5316398673776801</v>
      </c>
      <c r="K943" s="3">
        <v>0</v>
      </c>
      <c r="L943" s="3">
        <v>274.14021548616</v>
      </c>
      <c r="M943" s="6" t="s">
        <v>100</v>
      </c>
      <c r="N943" s="6" t="s">
        <v>173</v>
      </c>
    </row>
    <row r="944" spans="1:14" x14ac:dyDescent="0.2">
      <c r="A944" s="5" t="str">
        <f t="shared" si="16"/>
        <v>UpperGI - Oesophagus32002-20061</v>
      </c>
      <c r="B944" s="3" t="s">
        <v>115</v>
      </c>
      <c r="C944" s="3">
        <v>3</v>
      </c>
      <c r="D944" s="3" t="s">
        <v>126</v>
      </c>
      <c r="E944" s="3">
        <v>1</v>
      </c>
      <c r="F944" s="3">
        <v>5137</v>
      </c>
      <c r="G944" s="3">
        <v>10.2494636040889</v>
      </c>
      <c r="H944" s="3">
        <v>7.1949356377281104</v>
      </c>
      <c r="I944" s="3">
        <v>6.9981795394507298</v>
      </c>
      <c r="J944" s="3">
        <v>7.3916917360054901</v>
      </c>
      <c r="K944" s="3">
        <v>1</v>
      </c>
      <c r="L944" s="3">
        <v>0</v>
      </c>
      <c r="M944" s="6" t="s">
        <v>100</v>
      </c>
      <c r="N944" s="6" t="s">
        <v>173</v>
      </c>
    </row>
    <row r="945" spans="1:14" x14ac:dyDescent="0.2">
      <c r="A945" s="5" t="str">
        <f t="shared" si="16"/>
        <v>UpperGI - Oesophagus32002-20062</v>
      </c>
      <c r="B945" s="3" t="s">
        <v>115</v>
      </c>
      <c r="C945" s="3">
        <v>3</v>
      </c>
      <c r="D945" s="3" t="s">
        <v>126</v>
      </c>
      <c r="E945" s="3">
        <v>2</v>
      </c>
      <c r="F945" s="3">
        <v>6146</v>
      </c>
      <c r="G945" s="3">
        <v>12.266643865797899</v>
      </c>
      <c r="H945" s="3">
        <v>7.9006126941614596</v>
      </c>
      <c r="I945" s="3">
        <v>7.7030883785924598</v>
      </c>
      <c r="J945" s="3">
        <v>8.0981370097304595</v>
      </c>
      <c r="K945" s="3">
        <v>1.0980796899326</v>
      </c>
      <c r="L945" s="3">
        <v>98.493305528682001</v>
      </c>
      <c r="M945" s="6" t="s">
        <v>100</v>
      </c>
      <c r="N945" s="6" t="s">
        <v>173</v>
      </c>
    </row>
    <row r="946" spans="1:14" x14ac:dyDescent="0.2">
      <c r="A946" s="5" t="str">
        <f t="shared" si="16"/>
        <v>UpperGI - Oesophagus32002-20063</v>
      </c>
      <c r="B946" s="3" t="s">
        <v>115</v>
      </c>
      <c r="C946" s="3">
        <v>3</v>
      </c>
      <c r="D946" s="3" t="s">
        <v>126</v>
      </c>
      <c r="E946" s="3">
        <v>3</v>
      </c>
      <c r="F946" s="3">
        <v>6427</v>
      </c>
      <c r="G946" s="3">
        <v>12.8211506734366</v>
      </c>
      <c r="H946" s="3">
        <v>8.5070444300769008</v>
      </c>
      <c r="I946" s="3">
        <v>8.2990600967572892</v>
      </c>
      <c r="J946" s="3">
        <v>8.7150287633965107</v>
      </c>
      <c r="K946" s="3">
        <v>1.18236560525552</v>
      </c>
      <c r="L946" s="3">
        <v>162.64496168161</v>
      </c>
      <c r="M946" s="6" t="s">
        <v>100</v>
      </c>
      <c r="N946" s="6" t="s">
        <v>173</v>
      </c>
    </row>
    <row r="947" spans="1:14" x14ac:dyDescent="0.2">
      <c r="A947" s="5" t="str">
        <f t="shared" si="16"/>
        <v>UpperGI - Oesophagus32002-20064</v>
      </c>
      <c r="B947" s="3" t="s">
        <v>115</v>
      </c>
      <c r="C947" s="3">
        <v>3</v>
      </c>
      <c r="D947" s="3" t="s">
        <v>126</v>
      </c>
      <c r="E947" s="3">
        <v>4</v>
      </c>
      <c r="F947" s="3">
        <v>6526</v>
      </c>
      <c r="G947" s="3">
        <v>12.9976557614489</v>
      </c>
      <c r="H947" s="3">
        <v>9.6324651589750108</v>
      </c>
      <c r="I947" s="3">
        <v>9.3987590937768495</v>
      </c>
      <c r="J947" s="3">
        <v>9.8661712241731703</v>
      </c>
      <c r="K947" s="3">
        <v>1.3387840620095699</v>
      </c>
      <c r="L947" s="3">
        <v>273.88955603866998</v>
      </c>
      <c r="M947" s="6" t="s">
        <v>100</v>
      </c>
      <c r="N947" s="6" t="s">
        <v>173</v>
      </c>
    </row>
    <row r="948" spans="1:14" x14ac:dyDescent="0.2">
      <c r="A948" s="5" t="str">
        <f t="shared" si="16"/>
        <v>UpperGI - Oesophagus32002-20065</v>
      </c>
      <c r="B948" s="3" t="s">
        <v>115</v>
      </c>
      <c r="C948" s="3">
        <v>3</v>
      </c>
      <c r="D948" s="3" t="s">
        <v>126</v>
      </c>
      <c r="E948" s="3">
        <v>5</v>
      </c>
      <c r="F948" s="3">
        <v>5695</v>
      </c>
      <c r="G948" s="3">
        <v>11.3238749118845</v>
      </c>
      <c r="H948" s="3">
        <v>10.3950010650778</v>
      </c>
      <c r="I948" s="3">
        <v>10.1250197270877</v>
      </c>
      <c r="J948" s="3">
        <v>10.664982403067899</v>
      </c>
      <c r="K948" s="3">
        <v>1.4447663729706599</v>
      </c>
      <c r="L948" s="3">
        <v>290.81976761373801</v>
      </c>
      <c r="M948" s="6" t="s">
        <v>100</v>
      </c>
      <c r="N948" s="6" t="s">
        <v>173</v>
      </c>
    </row>
    <row r="949" spans="1:14" x14ac:dyDescent="0.2">
      <c r="A949" s="5" t="str">
        <f t="shared" si="16"/>
        <v>UpperGI - Oesophagus32002-20066</v>
      </c>
      <c r="B949" s="3" t="s">
        <v>115</v>
      </c>
      <c r="C949" s="3">
        <v>3</v>
      </c>
      <c r="D949" s="3" t="s">
        <v>126</v>
      </c>
      <c r="E949" s="3">
        <v>6</v>
      </c>
      <c r="F949" s="3">
        <v>29931</v>
      </c>
      <c r="G949" s="3">
        <v>11.931727984730101</v>
      </c>
      <c r="H949" s="3">
        <v>8.60581075964161</v>
      </c>
      <c r="I949" s="3">
        <v>8.5083146582714804</v>
      </c>
      <c r="J949" s="3">
        <v>8.7033068610117397</v>
      </c>
      <c r="K949" s="3">
        <v>0</v>
      </c>
      <c r="L949" s="3">
        <v>825.84759086270003</v>
      </c>
      <c r="M949" s="6" t="s">
        <v>100</v>
      </c>
      <c r="N949" s="6" t="s">
        <v>173</v>
      </c>
    </row>
    <row r="950" spans="1:14" x14ac:dyDescent="0.2">
      <c r="A950" s="5" t="str">
        <f t="shared" si="16"/>
        <v>UpperGI - Oesophagus32007-20111</v>
      </c>
      <c r="B950" s="3" t="s">
        <v>116</v>
      </c>
      <c r="C950" s="3">
        <v>3</v>
      </c>
      <c r="D950" s="3" t="s">
        <v>126</v>
      </c>
      <c r="E950" s="3">
        <v>1</v>
      </c>
      <c r="F950" s="3">
        <v>5310</v>
      </c>
      <c r="G950" s="3">
        <v>10.2724976355361</v>
      </c>
      <c r="H950" s="3">
        <v>6.6130638204388301</v>
      </c>
      <c r="I950" s="3">
        <v>6.4351902081969303</v>
      </c>
      <c r="J950" s="3">
        <v>6.7909374326807299</v>
      </c>
      <c r="K950" s="3">
        <v>1</v>
      </c>
      <c r="L950" s="3">
        <v>0</v>
      </c>
      <c r="M950" s="6" t="s">
        <v>100</v>
      </c>
      <c r="N950" s="6" t="s">
        <v>173</v>
      </c>
    </row>
    <row r="951" spans="1:14" x14ac:dyDescent="0.2">
      <c r="A951" s="5" t="str">
        <f t="shared" si="16"/>
        <v>UpperGI - Oesophagus32007-20112</v>
      </c>
      <c r="B951" s="3" t="s">
        <v>116</v>
      </c>
      <c r="C951" s="3">
        <v>3</v>
      </c>
      <c r="D951" s="3" t="s">
        <v>126</v>
      </c>
      <c r="E951" s="3">
        <v>2</v>
      </c>
      <c r="F951" s="3">
        <v>6539</v>
      </c>
      <c r="G951" s="3">
        <v>12.636094300936</v>
      </c>
      <c r="H951" s="3">
        <v>7.6898216400432098</v>
      </c>
      <c r="I951" s="3">
        <v>7.5034341888724496</v>
      </c>
      <c r="J951" s="3">
        <v>7.8762090912139699</v>
      </c>
      <c r="K951" s="3">
        <v>1.1628228380734</v>
      </c>
      <c r="L951" s="3">
        <v>163.47109584474001</v>
      </c>
      <c r="M951" s="6" t="s">
        <v>100</v>
      </c>
      <c r="N951" s="6" t="s">
        <v>173</v>
      </c>
    </row>
    <row r="952" spans="1:14" x14ac:dyDescent="0.2">
      <c r="A952" s="5" t="str">
        <f t="shared" si="16"/>
        <v>UpperGI - Oesophagus32007-20113</v>
      </c>
      <c r="B952" s="3" t="s">
        <v>116</v>
      </c>
      <c r="C952" s="3">
        <v>3</v>
      </c>
      <c r="D952" s="3" t="s">
        <v>126</v>
      </c>
      <c r="E952" s="3">
        <v>3</v>
      </c>
      <c r="F952" s="3">
        <v>6568</v>
      </c>
      <c r="G952" s="3">
        <v>12.678197147239599</v>
      </c>
      <c r="H952" s="3">
        <v>8.1383949281681698</v>
      </c>
      <c r="I952" s="3">
        <v>7.9415708345673597</v>
      </c>
      <c r="J952" s="3">
        <v>8.3352190217689799</v>
      </c>
      <c r="K952" s="3">
        <v>1.2306542245993499</v>
      </c>
      <c r="L952" s="3">
        <v>217.91458775067201</v>
      </c>
      <c r="M952" s="6" t="s">
        <v>100</v>
      </c>
      <c r="N952" s="6" t="s">
        <v>173</v>
      </c>
    </row>
    <row r="953" spans="1:14" x14ac:dyDescent="0.2">
      <c r="A953" s="5" t="str">
        <f t="shared" si="16"/>
        <v>UpperGI - Oesophagus32007-20114</v>
      </c>
      <c r="B953" s="3" t="s">
        <v>116</v>
      </c>
      <c r="C953" s="3">
        <v>3</v>
      </c>
      <c r="D953" s="3" t="s">
        <v>126</v>
      </c>
      <c r="E953" s="3">
        <v>4</v>
      </c>
      <c r="F953" s="3">
        <v>6578</v>
      </c>
      <c r="G953" s="3">
        <v>12.687350584169801</v>
      </c>
      <c r="H953" s="3">
        <v>9.4696099277796808</v>
      </c>
      <c r="I953" s="3">
        <v>9.2407650338715897</v>
      </c>
      <c r="J953" s="3">
        <v>9.6984548216877702</v>
      </c>
      <c r="K953" s="3">
        <v>1.4319550188692001</v>
      </c>
      <c r="L953" s="3">
        <v>339.19934089307998</v>
      </c>
      <c r="M953" s="6" t="s">
        <v>100</v>
      </c>
      <c r="N953" s="6" t="s">
        <v>173</v>
      </c>
    </row>
    <row r="954" spans="1:14" x14ac:dyDescent="0.2">
      <c r="A954" s="5" t="str">
        <f t="shared" si="16"/>
        <v>UpperGI - Oesophagus32007-20115</v>
      </c>
      <c r="B954" s="3" t="s">
        <v>116</v>
      </c>
      <c r="C954" s="3">
        <v>3</v>
      </c>
      <c r="D954" s="3" t="s">
        <v>126</v>
      </c>
      <c r="E954" s="3">
        <v>5</v>
      </c>
      <c r="F954" s="3">
        <v>5717</v>
      </c>
      <c r="G954" s="3">
        <v>11.0460061616118</v>
      </c>
      <c r="H954" s="3">
        <v>10.314319540606199</v>
      </c>
      <c r="I954" s="3">
        <v>10.046949613841401</v>
      </c>
      <c r="J954" s="3">
        <v>10.581689467371</v>
      </c>
      <c r="K954" s="3">
        <v>1.55968849245459</v>
      </c>
      <c r="L954" s="3">
        <v>351.72420515325001</v>
      </c>
      <c r="M954" s="6" t="s">
        <v>100</v>
      </c>
      <c r="N954" s="6" t="s">
        <v>173</v>
      </c>
    </row>
    <row r="955" spans="1:14" x14ac:dyDescent="0.2">
      <c r="A955" s="5" t="str">
        <f t="shared" ref="A955:A1018" si="17">D955&amp;C955&amp;B955&amp;E955</f>
        <v>UpperGI - Oesophagus32007-20116</v>
      </c>
      <c r="B955" s="3" t="s">
        <v>116</v>
      </c>
      <c r="C955" s="3">
        <v>3</v>
      </c>
      <c r="D955" s="3" t="s">
        <v>126</v>
      </c>
      <c r="E955" s="3">
        <v>6</v>
      </c>
      <c r="F955" s="3">
        <v>30712</v>
      </c>
      <c r="G955" s="3">
        <v>11.8648480688666</v>
      </c>
      <c r="H955" s="3">
        <v>8.2902641080574107</v>
      </c>
      <c r="I955" s="3">
        <v>8.1975447559709895</v>
      </c>
      <c r="J955" s="3">
        <v>8.3829834601438407</v>
      </c>
      <c r="K955" s="3">
        <v>0</v>
      </c>
      <c r="L955" s="3">
        <v>1072.3092296417421</v>
      </c>
      <c r="M955" s="6" t="s">
        <v>100</v>
      </c>
      <c r="N955" s="6" t="s">
        <v>173</v>
      </c>
    </row>
    <row r="956" spans="1:14" x14ac:dyDescent="0.2">
      <c r="A956" s="5" t="str">
        <f t="shared" si="17"/>
        <v>Gynae - Ovary12002-20061</v>
      </c>
      <c r="B956" s="3" t="s">
        <v>115</v>
      </c>
      <c r="C956" s="3">
        <v>1</v>
      </c>
      <c r="D956" s="3" t="s">
        <v>139</v>
      </c>
      <c r="E956" s="3">
        <v>1</v>
      </c>
      <c r="F956" s="3">
        <v>0</v>
      </c>
      <c r="G956" s="3">
        <v>0</v>
      </c>
      <c r="H956" s="3">
        <v>0</v>
      </c>
      <c r="I956" s="3">
        <v>0</v>
      </c>
      <c r="J956" s="3">
        <v>0</v>
      </c>
      <c r="K956" s="3">
        <v>0</v>
      </c>
      <c r="L956" s="3">
        <v>0</v>
      </c>
      <c r="M956" s="6" t="s">
        <v>154</v>
      </c>
      <c r="N956" s="6" t="s">
        <v>186</v>
      </c>
    </row>
    <row r="957" spans="1:14" x14ac:dyDescent="0.2">
      <c r="A957" s="5" t="str">
        <f t="shared" si="17"/>
        <v>Gynae - Ovary12002-20062</v>
      </c>
      <c r="B957" s="3" t="s">
        <v>115</v>
      </c>
      <c r="C957" s="3">
        <v>1</v>
      </c>
      <c r="D957" s="3" t="s">
        <v>139</v>
      </c>
      <c r="E957" s="3">
        <v>2</v>
      </c>
      <c r="F957" s="3">
        <v>0</v>
      </c>
      <c r="G957" s="3">
        <v>0</v>
      </c>
      <c r="H957" s="3">
        <v>0</v>
      </c>
      <c r="I957" s="3">
        <v>0</v>
      </c>
      <c r="J957" s="3">
        <v>0</v>
      </c>
      <c r="K957" s="3">
        <v>0</v>
      </c>
      <c r="L957" s="3">
        <v>0</v>
      </c>
      <c r="M957" s="6" t="s">
        <v>154</v>
      </c>
      <c r="N957" s="6" t="s">
        <v>186</v>
      </c>
    </row>
    <row r="958" spans="1:14" x14ac:dyDescent="0.2">
      <c r="A958" s="5" t="str">
        <f t="shared" si="17"/>
        <v>Gynae - Ovary12002-20063</v>
      </c>
      <c r="B958" s="3" t="s">
        <v>115</v>
      </c>
      <c r="C958" s="3">
        <v>1</v>
      </c>
      <c r="D958" s="3" t="s">
        <v>139</v>
      </c>
      <c r="E958" s="3">
        <v>3</v>
      </c>
      <c r="F958" s="3">
        <v>0</v>
      </c>
      <c r="G958" s="3">
        <v>0</v>
      </c>
      <c r="H958" s="3">
        <v>0</v>
      </c>
      <c r="I958" s="3">
        <v>0</v>
      </c>
      <c r="J958" s="3">
        <v>0</v>
      </c>
      <c r="K958" s="3">
        <v>0</v>
      </c>
      <c r="L958" s="3">
        <v>0</v>
      </c>
      <c r="M958" s="6" t="s">
        <v>154</v>
      </c>
      <c r="N958" s="6" t="s">
        <v>186</v>
      </c>
    </row>
    <row r="959" spans="1:14" x14ac:dyDescent="0.2">
      <c r="A959" s="5" t="str">
        <f t="shared" si="17"/>
        <v>Gynae - Ovary12002-20064</v>
      </c>
      <c r="B959" s="3" t="s">
        <v>115</v>
      </c>
      <c r="C959" s="3">
        <v>1</v>
      </c>
      <c r="D959" s="3" t="s">
        <v>139</v>
      </c>
      <c r="E959" s="3">
        <v>4</v>
      </c>
      <c r="F959" s="3">
        <v>0</v>
      </c>
      <c r="G959" s="3">
        <v>0</v>
      </c>
      <c r="H959" s="3">
        <v>0</v>
      </c>
      <c r="I959" s="3">
        <v>0</v>
      </c>
      <c r="J959" s="3">
        <v>0</v>
      </c>
      <c r="K959" s="3">
        <v>0</v>
      </c>
      <c r="L959" s="3">
        <v>0</v>
      </c>
      <c r="M959" s="6" t="s">
        <v>154</v>
      </c>
      <c r="N959" s="6" t="s">
        <v>186</v>
      </c>
    </row>
    <row r="960" spans="1:14" x14ac:dyDescent="0.2">
      <c r="A960" s="5" t="str">
        <f t="shared" si="17"/>
        <v>Gynae - Ovary12002-20065</v>
      </c>
      <c r="B960" s="3" t="s">
        <v>115</v>
      </c>
      <c r="C960" s="3">
        <v>1</v>
      </c>
      <c r="D960" s="3" t="s">
        <v>139</v>
      </c>
      <c r="E960" s="3">
        <v>5</v>
      </c>
      <c r="F960" s="3">
        <v>0</v>
      </c>
      <c r="G960" s="3">
        <v>0</v>
      </c>
      <c r="H960" s="3">
        <v>0</v>
      </c>
      <c r="I960" s="3">
        <v>0</v>
      </c>
      <c r="J960" s="3">
        <v>0</v>
      </c>
      <c r="K960" s="3">
        <v>0</v>
      </c>
      <c r="L960" s="3">
        <v>0</v>
      </c>
      <c r="M960" s="6" t="s">
        <v>154</v>
      </c>
      <c r="N960" s="6" t="s">
        <v>186</v>
      </c>
    </row>
    <row r="961" spans="1:14" x14ac:dyDescent="0.2">
      <c r="A961" s="5" t="str">
        <f t="shared" si="17"/>
        <v>Gynae - Ovary12002-20066</v>
      </c>
      <c r="B961" s="3" t="s">
        <v>115</v>
      </c>
      <c r="C961" s="3">
        <v>1</v>
      </c>
      <c r="D961" s="3" t="s">
        <v>139</v>
      </c>
      <c r="E961" s="3">
        <v>6</v>
      </c>
      <c r="F961" s="3">
        <v>0</v>
      </c>
      <c r="G961" s="3">
        <v>0</v>
      </c>
      <c r="H961" s="3">
        <v>0</v>
      </c>
      <c r="I961" s="3">
        <v>0</v>
      </c>
      <c r="J961" s="3">
        <v>0</v>
      </c>
      <c r="K961" s="3">
        <v>0</v>
      </c>
      <c r="L961" s="3">
        <v>0</v>
      </c>
      <c r="M961" s="6" t="s">
        <v>154</v>
      </c>
      <c r="N961" s="6" t="s">
        <v>186</v>
      </c>
    </row>
    <row r="962" spans="1:14" x14ac:dyDescent="0.2">
      <c r="A962" s="5" t="str">
        <f t="shared" si="17"/>
        <v>Gynae - Ovary12007-20111</v>
      </c>
      <c r="B962" s="3" t="s">
        <v>116</v>
      </c>
      <c r="C962" s="3">
        <v>1</v>
      </c>
      <c r="D962" s="3" t="s">
        <v>139</v>
      </c>
      <c r="E962" s="3">
        <v>1</v>
      </c>
      <c r="F962" s="3">
        <v>0</v>
      </c>
      <c r="G962" s="3">
        <v>0</v>
      </c>
      <c r="H962" s="3">
        <v>0</v>
      </c>
      <c r="I962" s="3">
        <v>0</v>
      </c>
      <c r="J962" s="3">
        <v>0</v>
      </c>
      <c r="K962" s="3">
        <v>0</v>
      </c>
      <c r="L962" s="3">
        <v>0</v>
      </c>
      <c r="M962" s="6" t="s">
        <v>154</v>
      </c>
      <c r="N962" s="6" t="s">
        <v>186</v>
      </c>
    </row>
    <row r="963" spans="1:14" x14ac:dyDescent="0.2">
      <c r="A963" s="5" t="str">
        <f t="shared" si="17"/>
        <v>Gynae - Ovary12007-20112</v>
      </c>
      <c r="B963" s="3" t="s">
        <v>116</v>
      </c>
      <c r="C963" s="3">
        <v>1</v>
      </c>
      <c r="D963" s="3" t="s">
        <v>139</v>
      </c>
      <c r="E963" s="3">
        <v>2</v>
      </c>
      <c r="F963" s="3">
        <v>0</v>
      </c>
      <c r="G963" s="3">
        <v>0</v>
      </c>
      <c r="H963" s="3">
        <v>0</v>
      </c>
      <c r="I963" s="3">
        <v>0</v>
      </c>
      <c r="J963" s="3">
        <v>0</v>
      </c>
      <c r="K963" s="3">
        <v>0</v>
      </c>
      <c r="L963" s="3">
        <v>0</v>
      </c>
      <c r="M963" s="6" t="s">
        <v>154</v>
      </c>
      <c r="N963" s="6" t="s">
        <v>186</v>
      </c>
    </row>
    <row r="964" spans="1:14" x14ac:dyDescent="0.2">
      <c r="A964" s="5" t="str">
        <f t="shared" si="17"/>
        <v>Gynae - Ovary12007-20113</v>
      </c>
      <c r="B964" s="3" t="s">
        <v>116</v>
      </c>
      <c r="C964" s="3">
        <v>1</v>
      </c>
      <c r="D964" s="3" t="s">
        <v>139</v>
      </c>
      <c r="E964" s="3">
        <v>3</v>
      </c>
      <c r="F964" s="3">
        <v>0</v>
      </c>
      <c r="G964" s="3">
        <v>0</v>
      </c>
      <c r="H964" s="3">
        <v>0</v>
      </c>
      <c r="I964" s="3">
        <v>0</v>
      </c>
      <c r="J964" s="3">
        <v>0</v>
      </c>
      <c r="K964" s="3">
        <v>0</v>
      </c>
      <c r="L964" s="3">
        <v>0</v>
      </c>
      <c r="M964" s="6" t="s">
        <v>154</v>
      </c>
      <c r="N964" s="6" t="s">
        <v>186</v>
      </c>
    </row>
    <row r="965" spans="1:14" x14ac:dyDescent="0.2">
      <c r="A965" s="5" t="str">
        <f t="shared" si="17"/>
        <v>Gynae - Ovary12007-20114</v>
      </c>
      <c r="B965" s="3" t="s">
        <v>116</v>
      </c>
      <c r="C965" s="3">
        <v>1</v>
      </c>
      <c r="D965" s="3" t="s">
        <v>139</v>
      </c>
      <c r="E965" s="3">
        <v>4</v>
      </c>
      <c r="F965" s="3">
        <v>0</v>
      </c>
      <c r="G965" s="3">
        <v>0</v>
      </c>
      <c r="H965" s="3">
        <v>0</v>
      </c>
      <c r="I965" s="3">
        <v>0</v>
      </c>
      <c r="J965" s="3">
        <v>0</v>
      </c>
      <c r="K965" s="3">
        <v>0</v>
      </c>
      <c r="L965" s="3">
        <v>0</v>
      </c>
      <c r="M965" s="6" t="s">
        <v>154</v>
      </c>
      <c r="N965" s="6" t="s">
        <v>186</v>
      </c>
    </row>
    <row r="966" spans="1:14" x14ac:dyDescent="0.2">
      <c r="A966" s="5" t="str">
        <f t="shared" si="17"/>
        <v>Gynae - Ovary12007-20115</v>
      </c>
      <c r="B966" s="3" t="s">
        <v>116</v>
      </c>
      <c r="C966" s="3">
        <v>1</v>
      </c>
      <c r="D966" s="3" t="s">
        <v>139</v>
      </c>
      <c r="E966" s="3">
        <v>5</v>
      </c>
      <c r="F966" s="3">
        <v>0</v>
      </c>
      <c r="G966" s="3">
        <v>0</v>
      </c>
      <c r="H966" s="3">
        <v>0</v>
      </c>
      <c r="I966" s="3">
        <v>0</v>
      </c>
      <c r="J966" s="3">
        <v>0</v>
      </c>
      <c r="K966" s="3">
        <v>0</v>
      </c>
      <c r="L966" s="3">
        <v>0</v>
      </c>
      <c r="M966" s="6" t="s">
        <v>154</v>
      </c>
      <c r="N966" s="6" t="s">
        <v>186</v>
      </c>
    </row>
    <row r="967" spans="1:14" x14ac:dyDescent="0.2">
      <c r="A967" s="5" t="str">
        <f t="shared" si="17"/>
        <v>Gynae - Ovary12007-20116</v>
      </c>
      <c r="B967" s="3" t="s">
        <v>116</v>
      </c>
      <c r="C967" s="3">
        <v>1</v>
      </c>
      <c r="D967" s="3" t="s">
        <v>139</v>
      </c>
      <c r="E967" s="3">
        <v>6</v>
      </c>
      <c r="F967" s="3">
        <v>0</v>
      </c>
      <c r="G967" s="3">
        <v>0</v>
      </c>
      <c r="H967" s="3">
        <v>0</v>
      </c>
      <c r="I967" s="3">
        <v>0</v>
      </c>
      <c r="J967" s="3">
        <v>0</v>
      </c>
      <c r="K967" s="3">
        <v>0</v>
      </c>
      <c r="L967" s="3">
        <v>0</v>
      </c>
      <c r="M967" s="6" t="s">
        <v>154</v>
      </c>
      <c r="N967" s="6" t="s">
        <v>186</v>
      </c>
    </row>
    <row r="968" spans="1:14" x14ac:dyDescent="0.2">
      <c r="A968" s="5" t="str">
        <f t="shared" si="17"/>
        <v>Gynae - Ovary22002-20061</v>
      </c>
      <c r="B968" s="3" t="s">
        <v>115</v>
      </c>
      <c r="C968" s="3">
        <v>2</v>
      </c>
      <c r="D968" s="3" t="s">
        <v>139</v>
      </c>
      <c r="E968" s="3">
        <v>1</v>
      </c>
      <c r="F968" s="3">
        <v>3761</v>
      </c>
      <c r="G968" s="3">
        <v>14.8745932573916</v>
      </c>
      <c r="H968" s="3">
        <v>10.5627077597154</v>
      </c>
      <c r="I968" s="3">
        <v>10.2251254588375</v>
      </c>
      <c r="J968" s="3">
        <v>10.900290060593299</v>
      </c>
      <c r="K968" s="3">
        <v>1</v>
      </c>
      <c r="L968" s="3">
        <v>0</v>
      </c>
      <c r="M968" s="6" t="s">
        <v>154</v>
      </c>
      <c r="N968" s="6" t="s">
        <v>186</v>
      </c>
    </row>
    <row r="969" spans="1:14" x14ac:dyDescent="0.2">
      <c r="A969" s="5" t="str">
        <f t="shared" si="17"/>
        <v>Gynae - Ovary22002-20062</v>
      </c>
      <c r="B969" s="3" t="s">
        <v>115</v>
      </c>
      <c r="C969" s="3">
        <v>2</v>
      </c>
      <c r="D969" s="3" t="s">
        <v>139</v>
      </c>
      <c r="E969" s="3">
        <v>2</v>
      </c>
      <c r="F969" s="3">
        <v>4067</v>
      </c>
      <c r="G969" s="3">
        <v>15.9391317206005</v>
      </c>
      <c r="H969" s="3">
        <v>10.5573726312409</v>
      </c>
      <c r="I969" s="3">
        <v>10.2329024168359</v>
      </c>
      <c r="J969" s="3">
        <v>10.881842845645901</v>
      </c>
      <c r="K969" s="3">
        <v>0.99949490901425297</v>
      </c>
      <c r="L969" s="3">
        <v>-6.9934102077220102</v>
      </c>
      <c r="M969" s="6" t="s">
        <v>154</v>
      </c>
      <c r="N969" s="6" t="s">
        <v>186</v>
      </c>
    </row>
    <row r="970" spans="1:14" x14ac:dyDescent="0.2">
      <c r="A970" s="5" t="str">
        <f t="shared" si="17"/>
        <v>Gynae - Ovary22002-20063</v>
      </c>
      <c r="B970" s="3" t="s">
        <v>115</v>
      </c>
      <c r="C970" s="3">
        <v>2</v>
      </c>
      <c r="D970" s="3" t="s">
        <v>139</v>
      </c>
      <c r="E970" s="3">
        <v>3</v>
      </c>
      <c r="F970" s="3">
        <v>4168</v>
      </c>
      <c r="G970" s="3">
        <v>16.2606485205424</v>
      </c>
      <c r="H970" s="3">
        <v>10.962863488159099</v>
      </c>
      <c r="I970" s="3">
        <v>10.6300382722377</v>
      </c>
      <c r="J970" s="3">
        <v>11.295688704080501</v>
      </c>
      <c r="K970" s="3">
        <v>1.03788382084846</v>
      </c>
      <c r="L970" s="3">
        <v>19.328962287384002</v>
      </c>
      <c r="M970" s="6" t="s">
        <v>154</v>
      </c>
      <c r="N970" s="6" t="s">
        <v>186</v>
      </c>
    </row>
    <row r="971" spans="1:14" x14ac:dyDescent="0.2">
      <c r="A971" s="5" t="str">
        <f t="shared" si="17"/>
        <v>Gynae - Ovary22002-20064</v>
      </c>
      <c r="B971" s="3" t="s">
        <v>115</v>
      </c>
      <c r="C971" s="3">
        <v>2</v>
      </c>
      <c r="D971" s="3" t="s">
        <v>139</v>
      </c>
      <c r="E971" s="3">
        <v>4</v>
      </c>
      <c r="F971" s="3">
        <v>3740</v>
      </c>
      <c r="G971" s="3">
        <v>14.538485684547901</v>
      </c>
      <c r="H971" s="3">
        <v>10.753633928083699</v>
      </c>
      <c r="I971" s="3">
        <v>10.408986121787301</v>
      </c>
      <c r="J971" s="3">
        <v>11.0982817343801</v>
      </c>
      <c r="K971" s="3">
        <v>1.01807549472272</v>
      </c>
      <c r="L971" s="3">
        <v>-5.61980340805402</v>
      </c>
      <c r="M971" s="6" t="s">
        <v>154</v>
      </c>
      <c r="N971" s="6" t="s">
        <v>186</v>
      </c>
    </row>
    <row r="972" spans="1:14" x14ac:dyDescent="0.2">
      <c r="A972" s="5" t="str">
        <f t="shared" si="17"/>
        <v>Gynae - Ovary22002-20065</v>
      </c>
      <c r="B972" s="3" t="s">
        <v>115</v>
      </c>
      <c r="C972" s="3">
        <v>2</v>
      </c>
      <c r="D972" s="3" t="s">
        <v>139</v>
      </c>
      <c r="E972" s="3">
        <v>5</v>
      </c>
      <c r="F972" s="3">
        <v>2985</v>
      </c>
      <c r="G972" s="3">
        <v>11.5916041370493</v>
      </c>
      <c r="H972" s="3">
        <v>10.2689940046834</v>
      </c>
      <c r="I972" s="3">
        <v>9.9006006360744792</v>
      </c>
      <c r="J972" s="3">
        <v>10.637387373292301</v>
      </c>
      <c r="K972" s="3">
        <v>0.97219332753366705</v>
      </c>
      <c r="L972" s="3">
        <v>-29.364355966000002</v>
      </c>
      <c r="M972" s="6" t="s">
        <v>154</v>
      </c>
      <c r="N972" s="6" t="s">
        <v>186</v>
      </c>
    </row>
    <row r="973" spans="1:14" x14ac:dyDescent="0.2">
      <c r="A973" s="5" t="str">
        <f t="shared" si="17"/>
        <v>Gynae - Ovary22002-20066</v>
      </c>
      <c r="B973" s="3" t="s">
        <v>115</v>
      </c>
      <c r="C973" s="3">
        <v>2</v>
      </c>
      <c r="D973" s="3" t="s">
        <v>139</v>
      </c>
      <c r="E973" s="3">
        <v>6</v>
      </c>
      <c r="F973" s="3">
        <v>18721</v>
      </c>
      <c r="G973" s="3">
        <v>14.636163778680499</v>
      </c>
      <c r="H973" s="3">
        <v>10.623997671892299</v>
      </c>
      <c r="I973" s="3">
        <v>10.471809984878</v>
      </c>
      <c r="J973" s="3">
        <v>10.7761853589066</v>
      </c>
      <c r="K973" s="3">
        <v>0</v>
      </c>
      <c r="L973" s="3">
        <v>-22.648607294392029</v>
      </c>
      <c r="M973" s="6" t="s">
        <v>154</v>
      </c>
      <c r="N973" s="6" t="s">
        <v>186</v>
      </c>
    </row>
    <row r="974" spans="1:14" x14ac:dyDescent="0.2">
      <c r="A974" s="5" t="str">
        <f t="shared" si="17"/>
        <v>Gynae - Ovary22007-20111</v>
      </c>
      <c r="B974" s="3" t="s">
        <v>116</v>
      </c>
      <c r="C974" s="3">
        <v>2</v>
      </c>
      <c r="D974" s="3" t="s">
        <v>139</v>
      </c>
      <c r="E974" s="3">
        <v>1</v>
      </c>
      <c r="F974" s="3">
        <v>3603</v>
      </c>
      <c r="G974" s="3">
        <v>13.8441963461312</v>
      </c>
      <c r="H974" s="3">
        <v>9.0077050435552106</v>
      </c>
      <c r="I974" s="3">
        <v>8.7135758737650697</v>
      </c>
      <c r="J974" s="3">
        <v>9.3018342133453498</v>
      </c>
      <c r="K974" s="3">
        <v>1</v>
      </c>
      <c r="L974" s="3">
        <v>0</v>
      </c>
      <c r="M974" s="6" t="s">
        <v>154</v>
      </c>
      <c r="N974" s="6" t="s">
        <v>186</v>
      </c>
    </row>
    <row r="975" spans="1:14" x14ac:dyDescent="0.2">
      <c r="A975" s="5" t="str">
        <f t="shared" si="17"/>
        <v>Gynae - Ovary22007-20112</v>
      </c>
      <c r="B975" s="3" t="s">
        <v>116</v>
      </c>
      <c r="C975" s="3">
        <v>2</v>
      </c>
      <c r="D975" s="3" t="s">
        <v>139</v>
      </c>
      <c r="E975" s="3">
        <v>2</v>
      </c>
      <c r="F975" s="3">
        <v>4094</v>
      </c>
      <c r="G975" s="3">
        <v>15.5848874252647</v>
      </c>
      <c r="H975" s="3">
        <v>9.5070637773224593</v>
      </c>
      <c r="I975" s="3">
        <v>9.2158388406226006</v>
      </c>
      <c r="J975" s="3">
        <v>9.7982887140223198</v>
      </c>
      <c r="K975" s="3">
        <v>1.0554368433860399</v>
      </c>
      <c r="L975" s="3">
        <v>41.388776546888003</v>
      </c>
      <c r="M975" s="6" t="s">
        <v>154</v>
      </c>
      <c r="N975" s="6" t="s">
        <v>186</v>
      </c>
    </row>
    <row r="976" spans="1:14" x14ac:dyDescent="0.2">
      <c r="A976" s="5" t="str">
        <f t="shared" si="17"/>
        <v>Gynae - Ovary22007-20113</v>
      </c>
      <c r="B976" s="3" t="s">
        <v>116</v>
      </c>
      <c r="C976" s="3">
        <v>2</v>
      </c>
      <c r="D976" s="3" t="s">
        <v>139</v>
      </c>
      <c r="E976" s="3">
        <v>3</v>
      </c>
      <c r="F976" s="3">
        <v>3920</v>
      </c>
      <c r="G976" s="3">
        <v>14.8824964263975</v>
      </c>
      <c r="H976" s="3">
        <v>9.5861398207120594</v>
      </c>
      <c r="I976" s="3">
        <v>9.2860461767790401</v>
      </c>
      <c r="J976" s="3">
        <v>9.8862334646450805</v>
      </c>
      <c r="K976" s="3">
        <v>1.0642155548344401</v>
      </c>
      <c r="L976" s="3">
        <v>36.578149480194</v>
      </c>
      <c r="M976" s="6" t="s">
        <v>154</v>
      </c>
      <c r="N976" s="6" t="s">
        <v>186</v>
      </c>
    </row>
    <row r="977" spans="1:14" x14ac:dyDescent="0.2">
      <c r="A977" s="5" t="str">
        <f t="shared" si="17"/>
        <v>Gynae - Ovary22007-20114</v>
      </c>
      <c r="B977" s="3" t="s">
        <v>116</v>
      </c>
      <c r="C977" s="3">
        <v>2</v>
      </c>
      <c r="D977" s="3" t="s">
        <v>139</v>
      </c>
      <c r="E977" s="3">
        <v>4</v>
      </c>
      <c r="F977" s="3">
        <v>3458</v>
      </c>
      <c r="G977" s="3">
        <v>13.1106007320477</v>
      </c>
      <c r="H977" s="3">
        <v>9.3979443431497405</v>
      </c>
      <c r="I977" s="3">
        <v>9.0847048983102194</v>
      </c>
      <c r="J977" s="3">
        <v>9.7111837879892597</v>
      </c>
      <c r="K977" s="3">
        <v>1.0433228328089801</v>
      </c>
      <c r="L977" s="3">
        <v>17.621022233685999</v>
      </c>
      <c r="M977" s="6" t="s">
        <v>154</v>
      </c>
      <c r="N977" s="6" t="s">
        <v>186</v>
      </c>
    </row>
    <row r="978" spans="1:14" x14ac:dyDescent="0.2">
      <c r="A978" s="5" t="str">
        <f t="shared" si="17"/>
        <v>Gynae - Ovary22007-20115</v>
      </c>
      <c r="B978" s="3" t="s">
        <v>116</v>
      </c>
      <c r="C978" s="3">
        <v>2</v>
      </c>
      <c r="D978" s="3" t="s">
        <v>139</v>
      </c>
      <c r="E978" s="3">
        <v>5</v>
      </c>
      <c r="F978" s="3">
        <v>2697</v>
      </c>
      <c r="G978" s="3">
        <v>10.228767892</v>
      </c>
      <c r="H978" s="3">
        <v>9.0316823684184193</v>
      </c>
      <c r="I978" s="3">
        <v>8.6908159214240808</v>
      </c>
      <c r="J978" s="3">
        <v>9.3725488154127596</v>
      </c>
      <c r="K978" s="3">
        <v>1.00266186833908</v>
      </c>
      <c r="L978" s="3">
        <v>-13.370655895520001</v>
      </c>
      <c r="M978" s="6" t="s">
        <v>154</v>
      </c>
      <c r="N978" s="6" t="s">
        <v>186</v>
      </c>
    </row>
    <row r="979" spans="1:14" x14ac:dyDescent="0.2">
      <c r="A979" s="5" t="str">
        <f t="shared" si="17"/>
        <v>Gynae - Ovary22007-20116</v>
      </c>
      <c r="B979" s="3" t="s">
        <v>116</v>
      </c>
      <c r="C979" s="3">
        <v>2</v>
      </c>
      <c r="D979" s="3" t="s">
        <v>139</v>
      </c>
      <c r="E979" s="3">
        <v>6</v>
      </c>
      <c r="F979" s="3">
        <v>17772</v>
      </c>
      <c r="G979" s="3">
        <v>13.527536963888201</v>
      </c>
      <c r="H979" s="3">
        <v>9.3208094710112892</v>
      </c>
      <c r="I979" s="3">
        <v>9.18377130127522</v>
      </c>
      <c r="J979" s="3">
        <v>9.4578476407473602</v>
      </c>
      <c r="K979" s="3">
        <v>0</v>
      </c>
      <c r="L979" s="3">
        <v>82.217292365247999</v>
      </c>
      <c r="M979" s="6" t="s">
        <v>154</v>
      </c>
      <c r="N979" s="6" t="s">
        <v>186</v>
      </c>
    </row>
    <row r="980" spans="1:14" x14ac:dyDescent="0.2">
      <c r="A980" s="5" t="str">
        <f t="shared" si="17"/>
        <v>Gynae - Ovary32002-20061</v>
      </c>
      <c r="B980" s="11" t="s">
        <v>115</v>
      </c>
      <c r="C980" s="11">
        <v>3</v>
      </c>
      <c r="D980" s="11" t="s">
        <v>139</v>
      </c>
      <c r="E980" s="11">
        <v>1</v>
      </c>
      <c r="F980" s="11">
        <f t="shared" ref="F980:L991" si="18">F968</f>
        <v>3761</v>
      </c>
      <c r="G980" s="11">
        <f t="shared" si="18"/>
        <v>14.8745932573916</v>
      </c>
      <c r="H980" s="11">
        <f t="shared" si="18"/>
        <v>10.5627077597154</v>
      </c>
      <c r="I980" s="11">
        <f t="shared" si="18"/>
        <v>10.2251254588375</v>
      </c>
      <c r="J980" s="11">
        <f t="shared" si="18"/>
        <v>10.900290060593299</v>
      </c>
      <c r="K980" s="11">
        <f t="shared" si="18"/>
        <v>1</v>
      </c>
      <c r="L980" s="11">
        <f t="shared" si="18"/>
        <v>0</v>
      </c>
      <c r="M980" s="12" t="s">
        <v>154</v>
      </c>
      <c r="N980" s="12" t="s">
        <v>186</v>
      </c>
    </row>
    <row r="981" spans="1:14" x14ac:dyDescent="0.2">
      <c r="A981" s="5" t="str">
        <f t="shared" si="17"/>
        <v>Gynae - Ovary32002-20062</v>
      </c>
      <c r="B981" s="11" t="s">
        <v>115</v>
      </c>
      <c r="C981" s="11">
        <v>3</v>
      </c>
      <c r="D981" s="11" t="s">
        <v>139</v>
      </c>
      <c r="E981" s="11">
        <v>2</v>
      </c>
      <c r="F981" s="11">
        <f t="shared" si="18"/>
        <v>4067</v>
      </c>
      <c r="G981" s="11">
        <f t="shared" si="18"/>
        <v>15.9391317206005</v>
      </c>
      <c r="H981" s="11">
        <f t="shared" si="18"/>
        <v>10.5573726312409</v>
      </c>
      <c r="I981" s="11">
        <f t="shared" si="18"/>
        <v>10.2329024168359</v>
      </c>
      <c r="J981" s="11">
        <f t="shared" si="18"/>
        <v>10.881842845645901</v>
      </c>
      <c r="K981" s="11">
        <f t="shared" si="18"/>
        <v>0.99949490901425297</v>
      </c>
      <c r="L981" s="11">
        <f t="shared" si="18"/>
        <v>-6.9934102077220102</v>
      </c>
      <c r="M981" s="12" t="s">
        <v>154</v>
      </c>
      <c r="N981" s="12" t="s">
        <v>186</v>
      </c>
    </row>
    <row r="982" spans="1:14" x14ac:dyDescent="0.2">
      <c r="A982" s="5" t="str">
        <f t="shared" si="17"/>
        <v>Gynae - Ovary32002-20063</v>
      </c>
      <c r="B982" s="11" t="s">
        <v>115</v>
      </c>
      <c r="C982" s="11">
        <v>3</v>
      </c>
      <c r="D982" s="11" t="s">
        <v>139</v>
      </c>
      <c r="E982" s="11">
        <v>3</v>
      </c>
      <c r="F982" s="11">
        <f t="shared" si="18"/>
        <v>4168</v>
      </c>
      <c r="G982" s="11">
        <f t="shared" si="18"/>
        <v>16.2606485205424</v>
      </c>
      <c r="H982" s="11">
        <f t="shared" si="18"/>
        <v>10.962863488159099</v>
      </c>
      <c r="I982" s="11">
        <f t="shared" si="18"/>
        <v>10.6300382722377</v>
      </c>
      <c r="J982" s="11">
        <f t="shared" si="18"/>
        <v>11.295688704080501</v>
      </c>
      <c r="K982" s="11">
        <f t="shared" si="18"/>
        <v>1.03788382084846</v>
      </c>
      <c r="L982" s="11">
        <f t="shared" si="18"/>
        <v>19.328962287384002</v>
      </c>
      <c r="M982" s="12" t="s">
        <v>154</v>
      </c>
      <c r="N982" s="12" t="s">
        <v>186</v>
      </c>
    </row>
    <row r="983" spans="1:14" x14ac:dyDescent="0.2">
      <c r="A983" s="5" t="str">
        <f t="shared" si="17"/>
        <v>Gynae - Ovary32002-20064</v>
      </c>
      <c r="B983" s="11" t="s">
        <v>115</v>
      </c>
      <c r="C983" s="11">
        <v>3</v>
      </c>
      <c r="D983" s="11" t="s">
        <v>139</v>
      </c>
      <c r="E983" s="11">
        <v>4</v>
      </c>
      <c r="F983" s="11">
        <f t="shared" si="18"/>
        <v>3740</v>
      </c>
      <c r="G983" s="11">
        <f t="shared" si="18"/>
        <v>14.538485684547901</v>
      </c>
      <c r="H983" s="11">
        <f t="shared" si="18"/>
        <v>10.753633928083699</v>
      </c>
      <c r="I983" s="11">
        <f t="shared" si="18"/>
        <v>10.408986121787301</v>
      </c>
      <c r="J983" s="11">
        <f t="shared" si="18"/>
        <v>11.0982817343801</v>
      </c>
      <c r="K983" s="11">
        <f t="shared" si="18"/>
        <v>1.01807549472272</v>
      </c>
      <c r="L983" s="11">
        <f t="shared" si="18"/>
        <v>-5.61980340805402</v>
      </c>
      <c r="M983" s="12" t="s">
        <v>154</v>
      </c>
      <c r="N983" s="12" t="s">
        <v>186</v>
      </c>
    </row>
    <row r="984" spans="1:14" x14ac:dyDescent="0.2">
      <c r="A984" s="5" t="str">
        <f t="shared" si="17"/>
        <v>Gynae - Ovary32002-20065</v>
      </c>
      <c r="B984" s="11" t="s">
        <v>115</v>
      </c>
      <c r="C984" s="11">
        <v>3</v>
      </c>
      <c r="D984" s="11" t="s">
        <v>139</v>
      </c>
      <c r="E984" s="11">
        <v>5</v>
      </c>
      <c r="F984" s="11">
        <f t="shared" si="18"/>
        <v>2985</v>
      </c>
      <c r="G984" s="11">
        <f t="shared" si="18"/>
        <v>11.5916041370493</v>
      </c>
      <c r="H984" s="11">
        <f t="shared" si="18"/>
        <v>10.2689940046834</v>
      </c>
      <c r="I984" s="11">
        <f t="shared" si="18"/>
        <v>9.9006006360744792</v>
      </c>
      <c r="J984" s="11">
        <f t="shared" si="18"/>
        <v>10.637387373292301</v>
      </c>
      <c r="K984" s="11">
        <f t="shared" si="18"/>
        <v>0.97219332753366705</v>
      </c>
      <c r="L984" s="11">
        <f t="shared" si="18"/>
        <v>-29.364355966000002</v>
      </c>
      <c r="M984" s="12" t="s">
        <v>154</v>
      </c>
      <c r="N984" s="12" t="s">
        <v>186</v>
      </c>
    </row>
    <row r="985" spans="1:14" x14ac:dyDescent="0.2">
      <c r="A985" s="5" t="str">
        <f t="shared" si="17"/>
        <v>Gynae - Ovary32002-20066</v>
      </c>
      <c r="B985" s="11" t="s">
        <v>115</v>
      </c>
      <c r="C985" s="11">
        <v>3</v>
      </c>
      <c r="D985" s="11" t="s">
        <v>139</v>
      </c>
      <c r="E985" s="11">
        <v>6</v>
      </c>
      <c r="F985" s="11">
        <f t="shared" si="18"/>
        <v>18721</v>
      </c>
      <c r="G985" s="11">
        <f t="shared" si="18"/>
        <v>14.636163778680499</v>
      </c>
      <c r="H985" s="11">
        <f t="shared" si="18"/>
        <v>10.623997671892299</v>
      </c>
      <c r="I985" s="11">
        <f t="shared" si="18"/>
        <v>10.471809984878</v>
      </c>
      <c r="J985" s="11">
        <f t="shared" si="18"/>
        <v>10.7761853589066</v>
      </c>
      <c r="K985" s="11">
        <f t="shared" si="18"/>
        <v>0</v>
      </c>
      <c r="L985" s="11">
        <f t="shared" si="18"/>
        <v>-22.648607294392029</v>
      </c>
      <c r="M985" s="12" t="s">
        <v>154</v>
      </c>
      <c r="N985" s="12" t="s">
        <v>186</v>
      </c>
    </row>
    <row r="986" spans="1:14" x14ac:dyDescent="0.2">
      <c r="A986" s="5" t="str">
        <f t="shared" si="17"/>
        <v>Gynae - Ovary32007-20111</v>
      </c>
      <c r="B986" s="11" t="s">
        <v>116</v>
      </c>
      <c r="C986" s="11">
        <v>3</v>
      </c>
      <c r="D986" s="11" t="s">
        <v>139</v>
      </c>
      <c r="E986" s="11">
        <v>1</v>
      </c>
      <c r="F986" s="11">
        <f t="shared" si="18"/>
        <v>3603</v>
      </c>
      <c r="G986" s="11">
        <f t="shared" si="18"/>
        <v>13.8441963461312</v>
      </c>
      <c r="H986" s="11">
        <f t="shared" si="18"/>
        <v>9.0077050435552106</v>
      </c>
      <c r="I986" s="11">
        <f t="shared" si="18"/>
        <v>8.7135758737650697</v>
      </c>
      <c r="J986" s="11">
        <f t="shared" si="18"/>
        <v>9.3018342133453498</v>
      </c>
      <c r="K986" s="11">
        <f t="shared" si="18"/>
        <v>1</v>
      </c>
      <c r="L986" s="11">
        <f t="shared" si="18"/>
        <v>0</v>
      </c>
      <c r="M986" s="12" t="s">
        <v>154</v>
      </c>
      <c r="N986" s="12" t="s">
        <v>186</v>
      </c>
    </row>
    <row r="987" spans="1:14" x14ac:dyDescent="0.2">
      <c r="A987" s="5" t="str">
        <f t="shared" si="17"/>
        <v>Gynae - Ovary32007-20112</v>
      </c>
      <c r="B987" s="11" t="s">
        <v>116</v>
      </c>
      <c r="C987" s="11">
        <v>3</v>
      </c>
      <c r="D987" s="11" t="s">
        <v>139</v>
      </c>
      <c r="E987" s="11">
        <v>2</v>
      </c>
      <c r="F987" s="11">
        <f t="shared" si="18"/>
        <v>4094</v>
      </c>
      <c r="G987" s="11">
        <f t="shared" si="18"/>
        <v>15.5848874252647</v>
      </c>
      <c r="H987" s="11">
        <f t="shared" si="18"/>
        <v>9.5070637773224593</v>
      </c>
      <c r="I987" s="11">
        <f t="shared" si="18"/>
        <v>9.2158388406226006</v>
      </c>
      <c r="J987" s="11">
        <f t="shared" si="18"/>
        <v>9.7982887140223198</v>
      </c>
      <c r="K987" s="11">
        <f t="shared" si="18"/>
        <v>1.0554368433860399</v>
      </c>
      <c r="L987" s="11">
        <f t="shared" si="18"/>
        <v>41.388776546888003</v>
      </c>
      <c r="M987" s="12" t="s">
        <v>154</v>
      </c>
      <c r="N987" s="12" t="s">
        <v>186</v>
      </c>
    </row>
    <row r="988" spans="1:14" x14ac:dyDescent="0.2">
      <c r="A988" s="5" t="str">
        <f t="shared" si="17"/>
        <v>Gynae - Ovary32007-20113</v>
      </c>
      <c r="B988" s="11" t="s">
        <v>116</v>
      </c>
      <c r="C988" s="11">
        <v>3</v>
      </c>
      <c r="D988" s="11" t="s">
        <v>139</v>
      </c>
      <c r="E988" s="11">
        <v>3</v>
      </c>
      <c r="F988" s="11">
        <f t="shared" si="18"/>
        <v>3920</v>
      </c>
      <c r="G988" s="11">
        <f t="shared" si="18"/>
        <v>14.8824964263975</v>
      </c>
      <c r="H988" s="11">
        <f t="shared" si="18"/>
        <v>9.5861398207120594</v>
      </c>
      <c r="I988" s="11">
        <f t="shared" si="18"/>
        <v>9.2860461767790401</v>
      </c>
      <c r="J988" s="11">
        <f t="shared" si="18"/>
        <v>9.8862334646450805</v>
      </c>
      <c r="K988" s="11">
        <f t="shared" si="18"/>
        <v>1.0642155548344401</v>
      </c>
      <c r="L988" s="11">
        <f t="shared" si="18"/>
        <v>36.578149480194</v>
      </c>
      <c r="M988" s="12" t="s">
        <v>154</v>
      </c>
      <c r="N988" s="12" t="s">
        <v>186</v>
      </c>
    </row>
    <row r="989" spans="1:14" x14ac:dyDescent="0.2">
      <c r="A989" s="5" t="str">
        <f t="shared" si="17"/>
        <v>Gynae - Ovary32007-20114</v>
      </c>
      <c r="B989" s="11" t="s">
        <v>116</v>
      </c>
      <c r="C989" s="11">
        <v>3</v>
      </c>
      <c r="D989" s="11" t="s">
        <v>139</v>
      </c>
      <c r="E989" s="11">
        <v>4</v>
      </c>
      <c r="F989" s="11">
        <f t="shared" si="18"/>
        <v>3458</v>
      </c>
      <c r="G989" s="11">
        <f t="shared" si="18"/>
        <v>13.1106007320477</v>
      </c>
      <c r="H989" s="11">
        <f t="shared" si="18"/>
        <v>9.3979443431497405</v>
      </c>
      <c r="I989" s="11">
        <f t="shared" si="18"/>
        <v>9.0847048983102194</v>
      </c>
      <c r="J989" s="11">
        <f t="shared" si="18"/>
        <v>9.7111837879892597</v>
      </c>
      <c r="K989" s="11">
        <f t="shared" si="18"/>
        <v>1.0433228328089801</v>
      </c>
      <c r="L989" s="11">
        <f t="shared" si="18"/>
        <v>17.621022233685999</v>
      </c>
      <c r="M989" s="12" t="s">
        <v>154</v>
      </c>
      <c r="N989" s="12" t="s">
        <v>186</v>
      </c>
    </row>
    <row r="990" spans="1:14" x14ac:dyDescent="0.2">
      <c r="A990" s="5" t="str">
        <f t="shared" si="17"/>
        <v>Gynae - Ovary32007-20115</v>
      </c>
      <c r="B990" s="11" t="s">
        <v>116</v>
      </c>
      <c r="C990" s="11">
        <v>3</v>
      </c>
      <c r="D990" s="11" t="s">
        <v>139</v>
      </c>
      <c r="E990" s="11">
        <v>5</v>
      </c>
      <c r="F990" s="11">
        <f t="shared" si="18"/>
        <v>2697</v>
      </c>
      <c r="G990" s="11">
        <f t="shared" si="18"/>
        <v>10.228767892</v>
      </c>
      <c r="H990" s="11">
        <f t="shared" si="18"/>
        <v>9.0316823684184193</v>
      </c>
      <c r="I990" s="11">
        <f t="shared" si="18"/>
        <v>8.6908159214240808</v>
      </c>
      <c r="J990" s="11">
        <f t="shared" si="18"/>
        <v>9.3725488154127596</v>
      </c>
      <c r="K990" s="11">
        <f t="shared" si="18"/>
        <v>1.00266186833908</v>
      </c>
      <c r="L990" s="11">
        <f t="shared" si="18"/>
        <v>-13.370655895520001</v>
      </c>
      <c r="M990" s="12" t="s">
        <v>154</v>
      </c>
      <c r="N990" s="12" t="s">
        <v>186</v>
      </c>
    </row>
    <row r="991" spans="1:14" x14ac:dyDescent="0.2">
      <c r="A991" s="5" t="str">
        <f t="shared" si="17"/>
        <v>Gynae - Ovary32007-20116</v>
      </c>
      <c r="B991" s="11" t="s">
        <v>116</v>
      </c>
      <c r="C991" s="11">
        <v>3</v>
      </c>
      <c r="D991" s="11" t="s">
        <v>139</v>
      </c>
      <c r="E991" s="11">
        <v>6</v>
      </c>
      <c r="F991" s="11">
        <f t="shared" si="18"/>
        <v>17772</v>
      </c>
      <c r="G991" s="11">
        <f t="shared" si="18"/>
        <v>13.527536963888201</v>
      </c>
      <c r="H991" s="11">
        <f t="shared" si="18"/>
        <v>9.3208094710112892</v>
      </c>
      <c r="I991" s="11">
        <f t="shared" si="18"/>
        <v>9.18377130127522</v>
      </c>
      <c r="J991" s="11">
        <f t="shared" si="18"/>
        <v>9.4578476407473602</v>
      </c>
      <c r="K991" s="11">
        <f t="shared" si="18"/>
        <v>0</v>
      </c>
      <c r="L991" s="11">
        <f t="shared" si="18"/>
        <v>82.217292365247999</v>
      </c>
      <c r="M991" s="12" t="s">
        <v>154</v>
      </c>
      <c r="N991" s="12" t="s">
        <v>186</v>
      </c>
    </row>
    <row r="992" spans="1:14" x14ac:dyDescent="0.2">
      <c r="A992" s="5" t="str">
        <f t="shared" si="17"/>
        <v>UpperGI - Pancreas12002-20061</v>
      </c>
      <c r="B992" s="3" t="s">
        <v>115</v>
      </c>
      <c r="C992" s="3">
        <v>1</v>
      </c>
      <c r="D992" s="3" t="s">
        <v>130</v>
      </c>
      <c r="E992" s="3">
        <v>1</v>
      </c>
      <c r="F992" s="3">
        <v>2808</v>
      </c>
      <c r="G992" s="3">
        <v>11.3066369193666</v>
      </c>
      <c r="H992" s="3">
        <v>8.8793394498745002</v>
      </c>
      <c r="I992" s="3">
        <v>8.5509129600505798</v>
      </c>
      <c r="J992" s="3">
        <v>9.2077659396984206</v>
      </c>
      <c r="K992" s="3">
        <v>1</v>
      </c>
      <c r="L992" s="3">
        <v>0</v>
      </c>
      <c r="M992" s="6" t="s">
        <v>100</v>
      </c>
      <c r="N992" s="6" t="s">
        <v>173</v>
      </c>
    </row>
    <row r="993" spans="1:14" x14ac:dyDescent="0.2">
      <c r="A993" s="5" t="str">
        <f t="shared" si="17"/>
        <v>UpperGI - Pancreas12002-20062</v>
      </c>
      <c r="B993" s="3" t="s">
        <v>115</v>
      </c>
      <c r="C993" s="3">
        <v>1</v>
      </c>
      <c r="D993" s="3" t="s">
        <v>130</v>
      </c>
      <c r="E993" s="3">
        <v>2</v>
      </c>
      <c r="F993" s="3">
        <v>3083</v>
      </c>
      <c r="G993" s="3">
        <v>12.5388738643382</v>
      </c>
      <c r="H993" s="3">
        <v>9.2201459588680503</v>
      </c>
      <c r="I993" s="3">
        <v>8.8946788506880292</v>
      </c>
      <c r="J993" s="3">
        <v>9.5456130670480697</v>
      </c>
      <c r="K993" s="3">
        <v>1.0383819664646801</v>
      </c>
      <c r="L993" s="3">
        <v>20.205860233589998</v>
      </c>
      <c r="M993" s="6" t="s">
        <v>100</v>
      </c>
      <c r="N993" s="6" t="s">
        <v>173</v>
      </c>
    </row>
    <row r="994" spans="1:14" x14ac:dyDescent="0.2">
      <c r="A994" s="5" t="str">
        <f t="shared" si="17"/>
        <v>UpperGI - Pancreas12002-20063</v>
      </c>
      <c r="B994" s="3" t="s">
        <v>115</v>
      </c>
      <c r="C994" s="3">
        <v>1</v>
      </c>
      <c r="D994" s="3" t="s">
        <v>130</v>
      </c>
      <c r="E994" s="3">
        <v>3</v>
      </c>
      <c r="F994" s="3">
        <v>3081</v>
      </c>
      <c r="G994" s="3">
        <v>12.577732098960199</v>
      </c>
      <c r="H994" s="3">
        <v>9.7183403660433392</v>
      </c>
      <c r="I994" s="3">
        <v>9.3751758871305793</v>
      </c>
      <c r="J994" s="3">
        <v>10.061504844956101</v>
      </c>
      <c r="K994" s="3">
        <v>1.09448911384739</v>
      </c>
      <c r="L994" s="3">
        <v>42.908190021115999</v>
      </c>
      <c r="M994" s="6" t="s">
        <v>100</v>
      </c>
      <c r="N994" s="6" t="s">
        <v>173</v>
      </c>
    </row>
    <row r="995" spans="1:14" x14ac:dyDescent="0.2">
      <c r="A995" s="5" t="str">
        <f t="shared" si="17"/>
        <v>UpperGI - Pancreas12002-20064</v>
      </c>
      <c r="B995" s="3" t="s">
        <v>115</v>
      </c>
      <c r="C995" s="3">
        <v>1</v>
      </c>
      <c r="D995" s="3" t="s">
        <v>130</v>
      </c>
      <c r="E995" s="3">
        <v>4</v>
      </c>
      <c r="F995" s="3">
        <v>2895</v>
      </c>
      <c r="G995" s="3">
        <v>11.823937768267101</v>
      </c>
      <c r="H995" s="3">
        <v>10.2493299386452</v>
      </c>
      <c r="I995" s="3">
        <v>9.8759703914605801</v>
      </c>
      <c r="J995" s="3">
        <v>10.622689485829801</v>
      </c>
      <c r="K995" s="3">
        <v>1.15428968522991</v>
      </c>
      <c r="L995" s="3">
        <v>63.619658143678002</v>
      </c>
      <c r="M995" s="6" t="s">
        <v>100</v>
      </c>
      <c r="N995" s="6" t="s">
        <v>173</v>
      </c>
    </row>
    <row r="996" spans="1:14" x14ac:dyDescent="0.2">
      <c r="A996" s="5" t="str">
        <f t="shared" si="17"/>
        <v>UpperGI - Pancreas12002-20065</v>
      </c>
      <c r="B996" s="3" t="s">
        <v>115</v>
      </c>
      <c r="C996" s="3">
        <v>1</v>
      </c>
      <c r="D996" s="3" t="s">
        <v>130</v>
      </c>
      <c r="E996" s="3">
        <v>5</v>
      </c>
      <c r="F996" s="3">
        <v>2556</v>
      </c>
      <c r="G996" s="3">
        <v>10.415403877048499</v>
      </c>
      <c r="H996" s="3">
        <v>10.8175206016397</v>
      </c>
      <c r="I996" s="3">
        <v>10.3981447904258</v>
      </c>
      <c r="J996" s="3">
        <v>11.2368964128536</v>
      </c>
      <c r="K996" s="3">
        <v>1.21827988024409</v>
      </c>
      <c r="L996" s="3">
        <v>80.599584472863995</v>
      </c>
      <c r="M996" s="6" t="s">
        <v>100</v>
      </c>
      <c r="N996" s="6" t="s">
        <v>173</v>
      </c>
    </row>
    <row r="997" spans="1:14" x14ac:dyDescent="0.2">
      <c r="A997" s="5" t="str">
        <f t="shared" si="17"/>
        <v>UpperGI - Pancreas12002-20066</v>
      </c>
      <c r="B997" s="3" t="s">
        <v>115</v>
      </c>
      <c r="C997" s="3">
        <v>1</v>
      </c>
      <c r="D997" s="3" t="s">
        <v>130</v>
      </c>
      <c r="E997" s="3">
        <v>6</v>
      </c>
      <c r="F997" s="3">
        <v>14423</v>
      </c>
      <c r="G997" s="3">
        <v>11.7314545046581</v>
      </c>
      <c r="H997" s="3">
        <v>9.6928192240116804</v>
      </c>
      <c r="I997" s="3">
        <v>9.5346294583857798</v>
      </c>
      <c r="J997" s="3">
        <v>9.8510089896375792</v>
      </c>
      <c r="K997" s="3">
        <v>0</v>
      </c>
      <c r="L997" s="3">
        <v>207.33329287124801</v>
      </c>
      <c r="M997" s="6" t="s">
        <v>100</v>
      </c>
      <c r="N997" s="6" t="s">
        <v>173</v>
      </c>
    </row>
    <row r="998" spans="1:14" x14ac:dyDescent="0.2">
      <c r="A998" s="5" t="str">
        <f t="shared" si="17"/>
        <v>UpperGI - Pancreas12007-20111</v>
      </c>
      <c r="B998" s="3" t="s">
        <v>116</v>
      </c>
      <c r="C998" s="3">
        <v>1</v>
      </c>
      <c r="D998" s="3" t="s">
        <v>130</v>
      </c>
      <c r="E998" s="3">
        <v>1</v>
      </c>
      <c r="F998" s="3">
        <v>3331</v>
      </c>
      <c r="G998" s="3">
        <v>12.9782212512042</v>
      </c>
      <c r="H998" s="3">
        <v>9.2128826513257494</v>
      </c>
      <c r="I998" s="3">
        <v>8.9000123831710702</v>
      </c>
      <c r="J998" s="3">
        <v>9.5257529194804302</v>
      </c>
      <c r="K998" s="3">
        <v>1</v>
      </c>
      <c r="L998" s="3">
        <v>0</v>
      </c>
      <c r="M998" s="6" t="s">
        <v>100</v>
      </c>
      <c r="N998" s="6" t="s">
        <v>173</v>
      </c>
    </row>
    <row r="999" spans="1:14" x14ac:dyDescent="0.2">
      <c r="A999" s="5" t="str">
        <f t="shared" si="17"/>
        <v>UpperGI - Pancreas12007-20112</v>
      </c>
      <c r="B999" s="3" t="s">
        <v>116</v>
      </c>
      <c r="C999" s="3">
        <v>1</v>
      </c>
      <c r="D999" s="3" t="s">
        <v>130</v>
      </c>
      <c r="E999" s="3">
        <v>2</v>
      </c>
      <c r="F999" s="3">
        <v>3579</v>
      </c>
      <c r="G999" s="3">
        <v>14.046560560907899</v>
      </c>
      <c r="H999" s="3">
        <v>9.52758981811224</v>
      </c>
      <c r="I999" s="3">
        <v>9.21544345891372</v>
      </c>
      <c r="J999" s="3">
        <v>9.8397361773107601</v>
      </c>
      <c r="K999" s="3">
        <v>1.0341594676386301</v>
      </c>
      <c r="L999" s="3">
        <v>18.565866574000001</v>
      </c>
      <c r="M999" s="6" t="s">
        <v>100</v>
      </c>
      <c r="N999" s="6" t="s">
        <v>173</v>
      </c>
    </row>
    <row r="1000" spans="1:14" x14ac:dyDescent="0.2">
      <c r="A1000" s="5" t="str">
        <f t="shared" si="17"/>
        <v>UpperGI - Pancreas12007-20113</v>
      </c>
      <c r="B1000" s="3" t="s">
        <v>116</v>
      </c>
      <c r="C1000" s="3">
        <v>1</v>
      </c>
      <c r="D1000" s="3" t="s">
        <v>130</v>
      </c>
      <c r="E1000" s="3">
        <v>3</v>
      </c>
      <c r="F1000" s="3">
        <v>3495</v>
      </c>
      <c r="G1000" s="3">
        <v>13.7242858129054</v>
      </c>
      <c r="H1000" s="3">
        <v>9.9793118248710595</v>
      </c>
      <c r="I1000" s="3">
        <v>9.6484603502843296</v>
      </c>
      <c r="J1000" s="3">
        <v>10.3101632994578</v>
      </c>
      <c r="K1000" s="3">
        <v>1.0831910274505701</v>
      </c>
      <c r="L1000" s="3">
        <v>49.499953358976001</v>
      </c>
      <c r="M1000" s="6" t="s">
        <v>100</v>
      </c>
      <c r="N1000" s="6" t="s">
        <v>173</v>
      </c>
    </row>
    <row r="1001" spans="1:14" x14ac:dyDescent="0.2">
      <c r="A1001" s="5" t="str">
        <f t="shared" si="17"/>
        <v>UpperGI - Pancreas12007-20114</v>
      </c>
      <c r="B1001" s="3" t="s">
        <v>116</v>
      </c>
      <c r="C1001" s="3">
        <v>1</v>
      </c>
      <c r="D1001" s="3" t="s">
        <v>130</v>
      </c>
      <c r="E1001" s="3">
        <v>4</v>
      </c>
      <c r="F1001" s="3">
        <v>3159</v>
      </c>
      <c r="G1001" s="3">
        <v>12.4021875118884</v>
      </c>
      <c r="H1001" s="3">
        <v>10.566578269361001</v>
      </c>
      <c r="I1001" s="3">
        <v>10.1980968167158</v>
      </c>
      <c r="J1001" s="3">
        <v>10.9350597220062</v>
      </c>
      <c r="K1001" s="3">
        <v>1.14693507659521</v>
      </c>
      <c r="L1001" s="3">
        <v>66.028721952189997</v>
      </c>
      <c r="M1001" s="6" t="s">
        <v>100</v>
      </c>
      <c r="N1001" s="6" t="s">
        <v>173</v>
      </c>
    </row>
    <row r="1002" spans="1:14" x14ac:dyDescent="0.2">
      <c r="A1002" s="5" t="str">
        <f t="shared" si="17"/>
        <v>UpperGI - Pancreas12007-20115</v>
      </c>
      <c r="B1002" s="3" t="s">
        <v>116</v>
      </c>
      <c r="C1002" s="3">
        <v>1</v>
      </c>
      <c r="D1002" s="3" t="s">
        <v>130</v>
      </c>
      <c r="E1002" s="3">
        <v>5</v>
      </c>
      <c r="F1002" s="3">
        <v>2692</v>
      </c>
      <c r="G1002" s="3">
        <v>10.6028287102388</v>
      </c>
      <c r="H1002" s="3">
        <v>11.057920433142099</v>
      </c>
      <c r="I1002" s="3">
        <v>10.640193955211499</v>
      </c>
      <c r="J1002" s="3">
        <v>11.475646911072699</v>
      </c>
      <c r="K1002" s="3">
        <v>1.2002671532509801</v>
      </c>
      <c r="L1002" s="3">
        <v>74.619034112387993</v>
      </c>
      <c r="M1002" s="6" t="s">
        <v>100</v>
      </c>
      <c r="N1002" s="6" t="s">
        <v>173</v>
      </c>
    </row>
    <row r="1003" spans="1:14" x14ac:dyDescent="0.2">
      <c r="A1003" s="5" t="str">
        <f t="shared" si="17"/>
        <v>UpperGI - Pancreas12007-20116</v>
      </c>
      <c r="B1003" s="3" t="s">
        <v>116</v>
      </c>
      <c r="C1003" s="3">
        <v>1</v>
      </c>
      <c r="D1003" s="3" t="s">
        <v>130</v>
      </c>
      <c r="E1003" s="3">
        <v>6</v>
      </c>
      <c r="F1003" s="3">
        <v>16256</v>
      </c>
      <c r="G1003" s="3">
        <v>12.7525852854244</v>
      </c>
      <c r="H1003" s="3">
        <v>9.9861012194150192</v>
      </c>
      <c r="I1003" s="3">
        <v>9.8325882084849496</v>
      </c>
      <c r="J1003" s="3">
        <v>10.139614230345099</v>
      </c>
      <c r="K1003" s="3">
        <v>0</v>
      </c>
      <c r="L1003" s="3">
        <v>208.71357599755399</v>
      </c>
      <c r="M1003" s="6" t="s">
        <v>100</v>
      </c>
      <c r="N1003" s="6" t="s">
        <v>173</v>
      </c>
    </row>
    <row r="1004" spans="1:14" x14ac:dyDescent="0.2">
      <c r="A1004" s="5" t="str">
        <f t="shared" si="17"/>
        <v>UpperGI - Pancreas22002-20061</v>
      </c>
      <c r="B1004" s="3" t="s">
        <v>115</v>
      </c>
      <c r="C1004" s="3">
        <v>2</v>
      </c>
      <c r="D1004" s="3" t="s">
        <v>130</v>
      </c>
      <c r="E1004" s="3">
        <v>1</v>
      </c>
      <c r="F1004" s="3">
        <v>2713</v>
      </c>
      <c r="G1004" s="3">
        <v>10.7297983268554</v>
      </c>
      <c r="H1004" s="3">
        <v>6.6997540006900698</v>
      </c>
      <c r="I1004" s="3">
        <v>6.4476440246160696</v>
      </c>
      <c r="J1004" s="3">
        <v>6.95186397676407</v>
      </c>
      <c r="K1004" s="3">
        <v>1</v>
      </c>
      <c r="L1004" s="3">
        <v>0</v>
      </c>
      <c r="M1004" s="6" t="s">
        <v>100</v>
      </c>
      <c r="N1004" s="6" t="s">
        <v>173</v>
      </c>
    </row>
    <row r="1005" spans="1:14" x14ac:dyDescent="0.2">
      <c r="A1005" s="5" t="str">
        <f t="shared" si="17"/>
        <v>UpperGI - Pancreas22002-20062</v>
      </c>
      <c r="B1005" s="3" t="s">
        <v>115</v>
      </c>
      <c r="C1005" s="3">
        <v>2</v>
      </c>
      <c r="D1005" s="3" t="s">
        <v>130</v>
      </c>
      <c r="E1005" s="3">
        <v>2</v>
      </c>
      <c r="F1005" s="3">
        <v>3298</v>
      </c>
      <c r="G1005" s="3">
        <v>12.9253150761102</v>
      </c>
      <c r="H1005" s="3">
        <v>7.3862345475732001</v>
      </c>
      <c r="I1005" s="3">
        <v>7.1341455797084503</v>
      </c>
      <c r="J1005" s="3">
        <v>7.6383235154379499</v>
      </c>
      <c r="K1005" s="3">
        <v>1.1024635452006799</v>
      </c>
      <c r="L1005" s="3">
        <v>43.702123782599998</v>
      </c>
      <c r="M1005" s="6" t="s">
        <v>100</v>
      </c>
      <c r="N1005" s="6" t="s">
        <v>173</v>
      </c>
    </row>
    <row r="1006" spans="1:14" x14ac:dyDescent="0.2">
      <c r="A1006" s="5" t="str">
        <f t="shared" si="17"/>
        <v>UpperGI - Pancreas22002-20063</v>
      </c>
      <c r="B1006" s="3" t="s">
        <v>115</v>
      </c>
      <c r="C1006" s="3">
        <v>2</v>
      </c>
      <c r="D1006" s="3" t="s">
        <v>130</v>
      </c>
      <c r="E1006" s="3">
        <v>3</v>
      </c>
      <c r="F1006" s="3">
        <v>3322</v>
      </c>
      <c r="G1006" s="3">
        <v>12.960142606823799</v>
      </c>
      <c r="H1006" s="3">
        <v>7.2881238225349296</v>
      </c>
      <c r="I1006" s="3">
        <v>7.0402834804653196</v>
      </c>
      <c r="J1006" s="3">
        <v>7.5359641646045397</v>
      </c>
      <c r="K1006" s="3">
        <v>1.08781961573279</v>
      </c>
      <c r="L1006" s="3">
        <v>37.023537396869997</v>
      </c>
      <c r="M1006" s="6" t="s">
        <v>100</v>
      </c>
      <c r="N1006" s="6" t="s">
        <v>173</v>
      </c>
    </row>
    <row r="1007" spans="1:14" x14ac:dyDescent="0.2">
      <c r="A1007" s="5" t="str">
        <f t="shared" si="17"/>
        <v>UpperGI - Pancreas22002-20064</v>
      </c>
      <c r="B1007" s="3" t="s">
        <v>115</v>
      </c>
      <c r="C1007" s="3">
        <v>2</v>
      </c>
      <c r="D1007" s="3" t="s">
        <v>130</v>
      </c>
      <c r="E1007" s="3">
        <v>4</v>
      </c>
      <c r="F1007" s="3">
        <v>3271</v>
      </c>
      <c r="G1007" s="3">
        <v>12.715344030522999</v>
      </c>
      <c r="H1007" s="3">
        <v>7.9931204471177697</v>
      </c>
      <c r="I1007" s="3">
        <v>7.7191951403847598</v>
      </c>
      <c r="J1007" s="3">
        <v>8.2670457538507804</v>
      </c>
      <c r="K1007" s="3">
        <v>1.1930468560926999</v>
      </c>
      <c r="L1007" s="3">
        <v>67.905804299886</v>
      </c>
      <c r="M1007" s="6" t="s">
        <v>100</v>
      </c>
      <c r="N1007" s="6" t="s">
        <v>173</v>
      </c>
    </row>
    <row r="1008" spans="1:14" x14ac:dyDescent="0.2">
      <c r="A1008" s="5" t="str">
        <f t="shared" si="17"/>
        <v>UpperGI - Pancreas22002-20065</v>
      </c>
      <c r="B1008" s="3" t="s">
        <v>115</v>
      </c>
      <c r="C1008" s="3">
        <v>2</v>
      </c>
      <c r="D1008" s="3" t="s">
        <v>130</v>
      </c>
      <c r="E1008" s="3">
        <v>5</v>
      </c>
      <c r="F1008" s="3">
        <v>2678</v>
      </c>
      <c r="G1008" s="3">
        <v>10.399435805366201</v>
      </c>
      <c r="H1008" s="3">
        <v>8.0280512378825009</v>
      </c>
      <c r="I1008" s="3">
        <v>7.7239900970299198</v>
      </c>
      <c r="J1008" s="3">
        <v>8.3321123787350793</v>
      </c>
      <c r="K1008" s="3">
        <v>1.1982605983825101</v>
      </c>
      <c r="L1008" s="3">
        <v>59.389451865254003</v>
      </c>
      <c r="M1008" s="6" t="s">
        <v>100</v>
      </c>
      <c r="N1008" s="6" t="s">
        <v>173</v>
      </c>
    </row>
    <row r="1009" spans="1:14" x14ac:dyDescent="0.2">
      <c r="A1009" s="5" t="str">
        <f t="shared" si="17"/>
        <v>UpperGI - Pancreas22002-20066</v>
      </c>
      <c r="B1009" s="3" t="s">
        <v>115</v>
      </c>
      <c r="C1009" s="3">
        <v>2</v>
      </c>
      <c r="D1009" s="3" t="s">
        <v>130</v>
      </c>
      <c r="E1009" s="3">
        <v>6</v>
      </c>
      <c r="F1009" s="3">
        <v>15282</v>
      </c>
      <c r="G1009" s="3">
        <v>11.947537784615999</v>
      </c>
      <c r="H1009" s="3">
        <v>7.4375730386985799</v>
      </c>
      <c r="I1009" s="3">
        <v>7.31965039221007</v>
      </c>
      <c r="J1009" s="3">
        <v>7.5554956851870898</v>
      </c>
      <c r="K1009" s="3">
        <v>0</v>
      </c>
      <c r="L1009" s="3">
        <v>208.02091734460998</v>
      </c>
      <c r="M1009" s="6" t="s">
        <v>100</v>
      </c>
      <c r="N1009" s="6" t="s">
        <v>173</v>
      </c>
    </row>
    <row r="1010" spans="1:14" x14ac:dyDescent="0.2">
      <c r="A1010" s="5" t="str">
        <f t="shared" si="17"/>
        <v>UpperGI - Pancreas22007-20111</v>
      </c>
      <c r="B1010" s="3" t="s">
        <v>116</v>
      </c>
      <c r="C1010" s="3">
        <v>2</v>
      </c>
      <c r="D1010" s="3" t="s">
        <v>130</v>
      </c>
      <c r="E1010" s="3">
        <v>1</v>
      </c>
      <c r="F1010" s="3">
        <v>3164</v>
      </c>
      <c r="G1010" s="3">
        <v>12.1573791948818</v>
      </c>
      <c r="H1010" s="3">
        <v>7.0313674445489101</v>
      </c>
      <c r="I1010" s="3">
        <v>6.7863609324295</v>
      </c>
      <c r="J1010" s="3">
        <v>7.2763739566683201</v>
      </c>
      <c r="K1010" s="3">
        <v>1</v>
      </c>
      <c r="L1010" s="3">
        <v>0</v>
      </c>
      <c r="M1010" s="6" t="s">
        <v>100</v>
      </c>
      <c r="N1010" s="6" t="s">
        <v>173</v>
      </c>
    </row>
    <row r="1011" spans="1:14" x14ac:dyDescent="0.2">
      <c r="A1011" s="5" t="str">
        <f t="shared" si="17"/>
        <v>UpperGI - Pancreas22007-20112</v>
      </c>
      <c r="B1011" s="3" t="s">
        <v>116</v>
      </c>
      <c r="C1011" s="3">
        <v>2</v>
      </c>
      <c r="D1011" s="3" t="s">
        <v>130</v>
      </c>
      <c r="E1011" s="3">
        <v>2</v>
      </c>
      <c r="F1011" s="3">
        <v>3685</v>
      </c>
      <c r="G1011" s="3">
        <v>14.027921387909201</v>
      </c>
      <c r="H1011" s="3">
        <v>7.5926949587501102</v>
      </c>
      <c r="I1011" s="3">
        <v>7.3475441798507504</v>
      </c>
      <c r="J1011" s="3">
        <v>7.8378457376494701</v>
      </c>
      <c r="K1011" s="3">
        <v>1.0798319130137899</v>
      </c>
      <c r="L1011" s="3">
        <v>36.410402220194001</v>
      </c>
      <c r="M1011" s="6" t="s">
        <v>100</v>
      </c>
      <c r="N1011" s="6" t="s">
        <v>173</v>
      </c>
    </row>
    <row r="1012" spans="1:14" x14ac:dyDescent="0.2">
      <c r="A1012" s="5" t="str">
        <f t="shared" si="17"/>
        <v>UpperGI - Pancreas22007-20113</v>
      </c>
      <c r="B1012" s="3" t="s">
        <v>116</v>
      </c>
      <c r="C1012" s="3">
        <v>2</v>
      </c>
      <c r="D1012" s="3" t="s">
        <v>130</v>
      </c>
      <c r="E1012" s="3">
        <v>3</v>
      </c>
      <c r="F1012" s="3">
        <v>3728</v>
      </c>
      <c r="G1012" s="3">
        <v>14.153557825920901</v>
      </c>
      <c r="H1012" s="3">
        <v>7.8472081952439101</v>
      </c>
      <c r="I1012" s="3">
        <v>7.5953052213999204</v>
      </c>
      <c r="J1012" s="3">
        <v>8.0991111690878999</v>
      </c>
      <c r="K1012" s="3">
        <v>1.1160287464890599</v>
      </c>
      <c r="L1012" s="3">
        <v>60.914110845598003</v>
      </c>
      <c r="M1012" s="6" t="s">
        <v>100</v>
      </c>
      <c r="N1012" s="6" t="s">
        <v>173</v>
      </c>
    </row>
    <row r="1013" spans="1:14" x14ac:dyDescent="0.2">
      <c r="A1013" s="5" t="str">
        <f t="shared" si="17"/>
        <v>UpperGI - Pancreas22007-20114</v>
      </c>
      <c r="B1013" s="3" t="s">
        <v>116</v>
      </c>
      <c r="C1013" s="3">
        <v>2</v>
      </c>
      <c r="D1013" s="3" t="s">
        <v>130</v>
      </c>
      <c r="E1013" s="3">
        <v>4</v>
      </c>
      <c r="F1013" s="3">
        <v>3430</v>
      </c>
      <c r="G1013" s="3">
        <v>13.004442021666801</v>
      </c>
      <c r="H1013" s="3">
        <v>8.3004630020173007</v>
      </c>
      <c r="I1013" s="3">
        <v>8.0226763781967794</v>
      </c>
      <c r="J1013" s="3">
        <v>8.5782496258378202</v>
      </c>
      <c r="K1013" s="3">
        <v>1.1804905756208599</v>
      </c>
      <c r="L1013" s="3">
        <v>65.414388659159997</v>
      </c>
      <c r="M1013" s="6" t="s">
        <v>100</v>
      </c>
      <c r="N1013" s="6" t="s">
        <v>173</v>
      </c>
    </row>
    <row r="1014" spans="1:14" x14ac:dyDescent="0.2">
      <c r="A1014" s="5" t="str">
        <f t="shared" si="17"/>
        <v>UpperGI - Pancreas22007-20115</v>
      </c>
      <c r="B1014" s="3" t="s">
        <v>116</v>
      </c>
      <c r="C1014" s="3">
        <v>2</v>
      </c>
      <c r="D1014" s="3" t="s">
        <v>130</v>
      </c>
      <c r="E1014" s="3">
        <v>5</v>
      </c>
      <c r="F1014" s="3">
        <v>2879</v>
      </c>
      <c r="G1014" s="3">
        <v>10.919029573996299</v>
      </c>
      <c r="H1014" s="3">
        <v>8.8077539053354901</v>
      </c>
      <c r="I1014" s="3">
        <v>8.4860173479082093</v>
      </c>
      <c r="J1014" s="3">
        <v>9.1294904627627709</v>
      </c>
      <c r="K1014" s="3">
        <v>1.2526374101191</v>
      </c>
      <c r="L1014" s="3">
        <v>78.014797423196001</v>
      </c>
      <c r="M1014" s="6" t="s">
        <v>100</v>
      </c>
      <c r="N1014" s="6" t="s">
        <v>173</v>
      </c>
    </row>
    <row r="1015" spans="1:14" x14ac:dyDescent="0.2">
      <c r="A1015" s="5" t="str">
        <f t="shared" si="17"/>
        <v>UpperGI - Pancreas22007-20116</v>
      </c>
      <c r="B1015" s="3" t="s">
        <v>116</v>
      </c>
      <c r="C1015" s="3">
        <v>2</v>
      </c>
      <c r="D1015" s="3" t="s">
        <v>130</v>
      </c>
      <c r="E1015" s="3">
        <v>6</v>
      </c>
      <c r="F1015" s="3">
        <v>16886</v>
      </c>
      <c r="G1015" s="3">
        <v>12.853139161164499</v>
      </c>
      <c r="H1015" s="3">
        <v>7.8443801876245898</v>
      </c>
      <c r="I1015" s="3">
        <v>7.7260620532846804</v>
      </c>
      <c r="J1015" s="3">
        <v>7.9626983219645</v>
      </c>
      <c r="K1015" s="3">
        <v>0</v>
      </c>
      <c r="L1015" s="3">
        <v>240.753699148148</v>
      </c>
      <c r="M1015" s="6" t="s">
        <v>100</v>
      </c>
      <c r="N1015" s="6" t="s">
        <v>173</v>
      </c>
    </row>
    <row r="1016" spans="1:14" x14ac:dyDescent="0.2">
      <c r="A1016" s="5" t="str">
        <f t="shared" si="17"/>
        <v>UpperGI - Pancreas32002-20061</v>
      </c>
      <c r="B1016" s="3" t="s">
        <v>115</v>
      </c>
      <c r="C1016" s="3">
        <v>3</v>
      </c>
      <c r="D1016" s="3" t="s">
        <v>130</v>
      </c>
      <c r="E1016" s="3">
        <v>1</v>
      </c>
      <c r="F1016" s="3">
        <v>5521</v>
      </c>
      <c r="G1016" s="3">
        <v>11.0156294643128</v>
      </c>
      <c r="H1016" s="3">
        <v>7.7166770016468798</v>
      </c>
      <c r="I1016" s="3">
        <v>7.5131239957401403</v>
      </c>
      <c r="J1016" s="3">
        <v>7.9202300075536201</v>
      </c>
      <c r="K1016" s="3">
        <v>1</v>
      </c>
      <c r="L1016" s="3">
        <v>0</v>
      </c>
      <c r="M1016" s="6" t="s">
        <v>100</v>
      </c>
      <c r="N1016" s="6" t="s">
        <v>173</v>
      </c>
    </row>
    <row r="1017" spans="1:14" x14ac:dyDescent="0.2">
      <c r="A1017" s="5" t="str">
        <f t="shared" si="17"/>
        <v>UpperGI - Pancreas32002-20062</v>
      </c>
      <c r="B1017" s="3" t="s">
        <v>115</v>
      </c>
      <c r="C1017" s="3">
        <v>3</v>
      </c>
      <c r="D1017" s="3" t="s">
        <v>130</v>
      </c>
      <c r="E1017" s="3">
        <v>2</v>
      </c>
      <c r="F1017" s="3">
        <v>6381</v>
      </c>
      <c r="G1017" s="3">
        <v>12.7356743422806</v>
      </c>
      <c r="H1017" s="3">
        <v>8.2275090685992396</v>
      </c>
      <c r="I1017" s="3">
        <v>8.0256352171883201</v>
      </c>
      <c r="J1017" s="3">
        <v>8.4293829200101609</v>
      </c>
      <c r="K1017" s="3">
        <v>1.0661984513338201</v>
      </c>
      <c r="L1017" s="3">
        <v>60.939606992211999</v>
      </c>
      <c r="M1017" s="6" t="s">
        <v>100</v>
      </c>
      <c r="N1017" s="6" t="s">
        <v>173</v>
      </c>
    </row>
    <row r="1018" spans="1:14" x14ac:dyDescent="0.2">
      <c r="A1018" s="5" t="str">
        <f t="shared" si="17"/>
        <v>UpperGI - Pancreas32002-20063</v>
      </c>
      <c r="B1018" s="3" t="s">
        <v>115</v>
      </c>
      <c r="C1018" s="3">
        <v>3</v>
      </c>
      <c r="D1018" s="3" t="s">
        <v>130</v>
      </c>
      <c r="E1018" s="3">
        <v>3</v>
      </c>
      <c r="F1018" s="3">
        <v>6403</v>
      </c>
      <c r="G1018" s="3">
        <v>12.773273340907799</v>
      </c>
      <c r="H1018" s="3">
        <v>8.4312350294161096</v>
      </c>
      <c r="I1018" s="3">
        <v>8.2247181679140002</v>
      </c>
      <c r="J1018" s="3">
        <v>8.6377518909182207</v>
      </c>
      <c r="K1018" s="3">
        <v>1.09259918843522</v>
      </c>
      <c r="L1018" s="3">
        <v>74.760267944717995</v>
      </c>
      <c r="M1018" s="6" t="s">
        <v>100</v>
      </c>
      <c r="N1018" s="6" t="s">
        <v>173</v>
      </c>
    </row>
    <row r="1019" spans="1:14" x14ac:dyDescent="0.2">
      <c r="A1019" s="5" t="str">
        <f t="shared" ref="A1019:A1082" si="19">D1019&amp;C1019&amp;B1019&amp;E1019</f>
        <v>UpperGI - Pancreas32002-20064</v>
      </c>
      <c r="B1019" s="3" t="s">
        <v>115</v>
      </c>
      <c r="C1019" s="3">
        <v>3</v>
      </c>
      <c r="D1019" s="3" t="s">
        <v>130</v>
      </c>
      <c r="E1019" s="3">
        <v>4</v>
      </c>
      <c r="F1019" s="3">
        <v>6166</v>
      </c>
      <c r="G1019" s="3">
        <v>12.280653604825901</v>
      </c>
      <c r="H1019" s="3">
        <v>9.01448939370073</v>
      </c>
      <c r="I1019" s="3">
        <v>8.7894826973278395</v>
      </c>
      <c r="J1019" s="3">
        <v>9.2394960900736205</v>
      </c>
      <c r="K1019" s="3">
        <v>1.16818280611938</v>
      </c>
      <c r="L1019" s="3">
        <v>124.76578234736</v>
      </c>
      <c r="M1019" s="6" t="s">
        <v>100</v>
      </c>
      <c r="N1019" s="6" t="s">
        <v>173</v>
      </c>
    </row>
    <row r="1020" spans="1:14" x14ac:dyDescent="0.2">
      <c r="A1020" s="5" t="str">
        <f t="shared" si="19"/>
        <v>UpperGI - Pancreas32002-20065</v>
      </c>
      <c r="B1020" s="3" t="s">
        <v>115</v>
      </c>
      <c r="C1020" s="3">
        <v>3</v>
      </c>
      <c r="D1020" s="3" t="s">
        <v>130</v>
      </c>
      <c r="E1020" s="3">
        <v>5</v>
      </c>
      <c r="F1020" s="3">
        <v>5234</v>
      </c>
      <c r="G1020" s="3">
        <v>10.4072276187539</v>
      </c>
      <c r="H1020" s="3">
        <v>9.2964778847646592</v>
      </c>
      <c r="I1020" s="3">
        <v>9.0446187815208194</v>
      </c>
      <c r="J1020" s="3">
        <v>9.5483369880085007</v>
      </c>
      <c r="K1020" s="3">
        <v>1.2047255421965499</v>
      </c>
      <c r="L1020" s="3">
        <v>134.317982801108</v>
      </c>
      <c r="M1020" s="6" t="s">
        <v>100</v>
      </c>
      <c r="N1020" s="6" t="s">
        <v>173</v>
      </c>
    </row>
    <row r="1021" spans="1:14" x14ac:dyDescent="0.2">
      <c r="A1021" s="5" t="str">
        <f t="shared" si="19"/>
        <v>UpperGI - Pancreas32002-20066</v>
      </c>
      <c r="B1021" s="3" t="s">
        <v>115</v>
      </c>
      <c r="C1021" s="3">
        <v>3</v>
      </c>
      <c r="D1021" s="3" t="s">
        <v>130</v>
      </c>
      <c r="E1021" s="3">
        <v>6</v>
      </c>
      <c r="F1021" s="3">
        <v>29705</v>
      </c>
      <c r="G1021" s="3">
        <v>11.841635086913501</v>
      </c>
      <c r="H1021" s="3">
        <v>8.4774933137708501</v>
      </c>
      <c r="I1021" s="3">
        <v>8.3810862737565408</v>
      </c>
      <c r="J1021" s="3">
        <v>8.5739003537851595</v>
      </c>
      <c r="K1021" s="3">
        <v>0</v>
      </c>
      <c r="L1021" s="3">
        <v>394.78364008539802</v>
      </c>
      <c r="M1021" s="6" t="s">
        <v>100</v>
      </c>
      <c r="N1021" s="6" t="s">
        <v>173</v>
      </c>
    </row>
    <row r="1022" spans="1:14" x14ac:dyDescent="0.2">
      <c r="A1022" s="5" t="str">
        <f t="shared" si="19"/>
        <v>UpperGI - Pancreas32007-20111</v>
      </c>
      <c r="B1022" s="3" t="s">
        <v>116</v>
      </c>
      <c r="C1022" s="3">
        <v>3</v>
      </c>
      <c r="D1022" s="3" t="s">
        <v>130</v>
      </c>
      <c r="E1022" s="3">
        <v>1</v>
      </c>
      <c r="F1022" s="3">
        <v>6495</v>
      </c>
      <c r="G1022" s="3">
        <v>12.564947672844999</v>
      </c>
      <c r="H1022" s="3">
        <v>8.0751713897207704</v>
      </c>
      <c r="I1022" s="3">
        <v>7.8787818997131698</v>
      </c>
      <c r="J1022" s="3">
        <v>8.2715608797283693</v>
      </c>
      <c r="K1022" s="3">
        <v>1</v>
      </c>
      <c r="L1022" s="3">
        <v>0</v>
      </c>
      <c r="M1022" s="6" t="s">
        <v>100</v>
      </c>
      <c r="N1022" s="6" t="s">
        <v>173</v>
      </c>
    </row>
    <row r="1023" spans="1:14" x14ac:dyDescent="0.2">
      <c r="A1023" s="5" t="str">
        <f t="shared" si="19"/>
        <v>UpperGI - Pancreas32007-20112</v>
      </c>
      <c r="B1023" s="3" t="s">
        <v>116</v>
      </c>
      <c r="C1023" s="3">
        <v>3</v>
      </c>
      <c r="D1023" s="3" t="s">
        <v>130</v>
      </c>
      <c r="E1023" s="3">
        <v>2</v>
      </c>
      <c r="F1023" s="3">
        <v>7264</v>
      </c>
      <c r="G1023" s="3">
        <v>14.0370987921699</v>
      </c>
      <c r="H1023" s="3">
        <v>8.4932576091871503</v>
      </c>
      <c r="I1023" s="3">
        <v>8.2979395273820806</v>
      </c>
      <c r="J1023" s="3">
        <v>8.68857569099222</v>
      </c>
      <c r="K1023" s="3">
        <v>1.05177428432028</v>
      </c>
      <c r="L1023" s="3">
        <v>52.899060393969997</v>
      </c>
      <c r="M1023" s="6" t="s">
        <v>100</v>
      </c>
      <c r="N1023" s="6" t="s">
        <v>173</v>
      </c>
    </row>
    <row r="1024" spans="1:14" x14ac:dyDescent="0.2">
      <c r="A1024" s="5" t="str">
        <f t="shared" si="19"/>
        <v>UpperGI - Pancreas32007-20113</v>
      </c>
      <c r="B1024" s="3" t="s">
        <v>116</v>
      </c>
      <c r="C1024" s="3">
        <v>3</v>
      </c>
      <c r="D1024" s="3" t="s">
        <v>130</v>
      </c>
      <c r="E1024" s="3">
        <v>3</v>
      </c>
      <c r="F1024" s="3">
        <v>7223</v>
      </c>
      <c r="G1024" s="3">
        <v>13.9425423255956</v>
      </c>
      <c r="H1024" s="3">
        <v>8.8428139378183808</v>
      </c>
      <c r="I1024" s="3">
        <v>8.6388808237326202</v>
      </c>
      <c r="J1024" s="3">
        <v>9.0467470519041395</v>
      </c>
      <c r="K1024" s="3">
        <v>1.0950620749764901</v>
      </c>
      <c r="L1024" s="3">
        <v>106.40406381737201</v>
      </c>
      <c r="M1024" s="6" t="s">
        <v>100</v>
      </c>
      <c r="N1024" s="6" t="s">
        <v>173</v>
      </c>
    </row>
    <row r="1025" spans="1:14" x14ac:dyDescent="0.2">
      <c r="A1025" s="5" t="str">
        <f t="shared" si="19"/>
        <v>UpperGI - Pancreas32007-20114</v>
      </c>
      <c r="B1025" s="3" t="s">
        <v>116</v>
      </c>
      <c r="C1025" s="3">
        <v>3</v>
      </c>
      <c r="D1025" s="3" t="s">
        <v>130</v>
      </c>
      <c r="E1025" s="3">
        <v>4</v>
      </c>
      <c r="F1025" s="3">
        <v>6589</v>
      </c>
      <c r="G1025" s="3">
        <v>12.708566889494501</v>
      </c>
      <c r="H1025" s="3">
        <v>9.3497775322653407</v>
      </c>
      <c r="I1025" s="3">
        <v>9.1240172210910693</v>
      </c>
      <c r="J1025" s="3">
        <v>9.5755378434396103</v>
      </c>
      <c r="K1025" s="3">
        <v>1.1578426117577001</v>
      </c>
      <c r="L1025" s="3">
        <v>126.44353395663801</v>
      </c>
      <c r="M1025" s="6" t="s">
        <v>100</v>
      </c>
      <c r="N1025" s="6" t="s">
        <v>173</v>
      </c>
    </row>
    <row r="1026" spans="1:14" x14ac:dyDescent="0.2">
      <c r="A1026" s="5" t="str">
        <f t="shared" si="19"/>
        <v>UpperGI - Pancreas32007-20115</v>
      </c>
      <c r="B1026" s="3" t="s">
        <v>116</v>
      </c>
      <c r="C1026" s="3">
        <v>3</v>
      </c>
      <c r="D1026" s="3" t="s">
        <v>130</v>
      </c>
      <c r="E1026" s="3">
        <v>5</v>
      </c>
      <c r="F1026" s="3">
        <v>5571</v>
      </c>
      <c r="G1026" s="3">
        <v>10.763914697628</v>
      </c>
      <c r="H1026" s="3">
        <v>9.8786240517408093</v>
      </c>
      <c r="I1026" s="3">
        <v>9.6192145078825604</v>
      </c>
      <c r="J1026" s="3">
        <v>10.138033595599101</v>
      </c>
      <c r="K1026" s="3">
        <v>1.22333305077781</v>
      </c>
      <c r="L1026" s="3">
        <v>148.69339513181399</v>
      </c>
      <c r="M1026" s="6" t="s">
        <v>100</v>
      </c>
      <c r="N1026" s="6" t="s">
        <v>173</v>
      </c>
    </row>
    <row r="1027" spans="1:14" x14ac:dyDescent="0.2">
      <c r="A1027" s="5" t="str">
        <f t="shared" si="19"/>
        <v>UpperGI - Pancreas32007-20116</v>
      </c>
      <c r="B1027" s="3" t="s">
        <v>116</v>
      </c>
      <c r="C1027" s="3">
        <v>3</v>
      </c>
      <c r="D1027" s="3" t="s">
        <v>130</v>
      </c>
      <c r="E1027" s="3">
        <v>6</v>
      </c>
      <c r="F1027" s="3">
        <v>33142</v>
      </c>
      <c r="G1027" s="3">
        <v>12.803620561942401</v>
      </c>
      <c r="H1027" s="3">
        <v>8.8491366416757309</v>
      </c>
      <c r="I1027" s="3">
        <v>8.7538641297005206</v>
      </c>
      <c r="J1027" s="3">
        <v>8.9444091536509394</v>
      </c>
      <c r="K1027" s="3">
        <v>0</v>
      </c>
      <c r="L1027" s="3">
        <v>434.44005329979399</v>
      </c>
      <c r="M1027" s="6" t="s">
        <v>100</v>
      </c>
      <c r="N1027" s="6" t="s">
        <v>173</v>
      </c>
    </row>
    <row r="1028" spans="1:14" x14ac:dyDescent="0.2">
      <c r="A1028" s="5" t="str">
        <f t="shared" si="19"/>
        <v>Urology - Penis12002-20061</v>
      </c>
      <c r="B1028" s="3" t="s">
        <v>115</v>
      </c>
      <c r="C1028" s="3">
        <v>1</v>
      </c>
      <c r="D1028" s="3" t="s">
        <v>140</v>
      </c>
      <c r="E1028" s="3">
        <v>1</v>
      </c>
      <c r="F1028" s="3">
        <v>75</v>
      </c>
      <c r="G1028" s="3">
        <v>0.30199350746171599</v>
      </c>
      <c r="H1028" s="3">
        <v>0.246020308263942</v>
      </c>
      <c r="I1028" s="3">
        <v>0.19034067091264001</v>
      </c>
      <c r="J1028" s="3">
        <v>0.30169994561524399</v>
      </c>
      <c r="K1028" s="3">
        <v>1</v>
      </c>
      <c r="L1028" s="3">
        <v>0</v>
      </c>
      <c r="M1028" s="6" t="s">
        <v>155</v>
      </c>
      <c r="N1028" s="6" t="s">
        <v>192</v>
      </c>
    </row>
    <row r="1029" spans="1:14" x14ac:dyDescent="0.2">
      <c r="A1029" s="5" t="str">
        <f t="shared" si="19"/>
        <v>Urology - Penis12002-20062</v>
      </c>
      <c r="B1029" s="3" t="s">
        <v>115</v>
      </c>
      <c r="C1029" s="3">
        <v>1</v>
      </c>
      <c r="D1029" s="3" t="s">
        <v>140</v>
      </c>
      <c r="E1029" s="3">
        <v>2</v>
      </c>
      <c r="F1029" s="3">
        <v>82</v>
      </c>
      <c r="G1029" s="3">
        <v>0.33350232139984798</v>
      </c>
      <c r="H1029" s="3">
        <v>0.23705126271079299</v>
      </c>
      <c r="I1029" s="3">
        <v>0.185742514620513</v>
      </c>
      <c r="J1029" s="3">
        <v>0.28836001080107199</v>
      </c>
      <c r="K1029" s="3">
        <v>0.96354347486010405</v>
      </c>
      <c r="L1029" s="3">
        <v>0.54901476823200002</v>
      </c>
      <c r="M1029" s="6" t="s">
        <v>155</v>
      </c>
      <c r="N1029" s="6" t="s">
        <v>192</v>
      </c>
    </row>
    <row r="1030" spans="1:14" x14ac:dyDescent="0.2">
      <c r="A1030" s="5" t="str">
        <f t="shared" si="19"/>
        <v>Urology - Penis12002-20063</v>
      </c>
      <c r="B1030" s="3" t="s">
        <v>115</v>
      </c>
      <c r="C1030" s="3">
        <v>1</v>
      </c>
      <c r="D1030" s="3" t="s">
        <v>140</v>
      </c>
      <c r="E1030" s="3">
        <v>3</v>
      </c>
      <c r="F1030" s="3">
        <v>89</v>
      </c>
      <c r="G1030" s="3">
        <v>0.36332948938898302</v>
      </c>
      <c r="H1030" s="3">
        <v>0.27210468437278901</v>
      </c>
      <c r="I1030" s="3">
        <v>0.21557232821209801</v>
      </c>
      <c r="J1030" s="3">
        <v>0.32863704053347997</v>
      </c>
      <c r="K1030" s="3">
        <v>1.10602529641928</v>
      </c>
      <c r="L1030" s="3">
        <v>3.0336217584559999</v>
      </c>
      <c r="M1030" s="6" t="s">
        <v>155</v>
      </c>
      <c r="N1030" s="6" t="s">
        <v>192</v>
      </c>
    </row>
    <row r="1031" spans="1:14" x14ac:dyDescent="0.2">
      <c r="A1031" s="5" t="str">
        <f t="shared" si="19"/>
        <v>Urology - Penis12002-20064</v>
      </c>
      <c r="B1031" s="3" t="s">
        <v>115</v>
      </c>
      <c r="C1031" s="3">
        <v>1</v>
      </c>
      <c r="D1031" s="3" t="s">
        <v>140</v>
      </c>
      <c r="E1031" s="3">
        <v>4</v>
      </c>
      <c r="F1031" s="3">
        <v>94</v>
      </c>
      <c r="G1031" s="3">
        <v>0.38392060456549398</v>
      </c>
      <c r="H1031" s="3">
        <v>0.34467894096576501</v>
      </c>
      <c r="I1031" s="3">
        <v>0.27499914112715101</v>
      </c>
      <c r="J1031" s="3">
        <v>0.41435874080437901</v>
      </c>
      <c r="K1031" s="3">
        <v>1.40101824681878</v>
      </c>
      <c r="L1031" s="3">
        <v>4.7254991489979998</v>
      </c>
      <c r="M1031" s="6" t="s">
        <v>155</v>
      </c>
      <c r="N1031" s="6" t="s">
        <v>192</v>
      </c>
    </row>
    <row r="1032" spans="1:14" x14ac:dyDescent="0.2">
      <c r="A1032" s="5" t="str">
        <f t="shared" si="19"/>
        <v>Urology - Penis12002-20065</v>
      </c>
      <c r="B1032" s="3" t="s">
        <v>115</v>
      </c>
      <c r="C1032" s="3">
        <v>1</v>
      </c>
      <c r="D1032" s="3" t="s">
        <v>140</v>
      </c>
      <c r="E1032" s="3">
        <v>5</v>
      </c>
      <c r="F1032" s="3">
        <v>98</v>
      </c>
      <c r="G1032" s="3">
        <v>0.399338646303112</v>
      </c>
      <c r="H1032" s="3">
        <v>0.40291411137163902</v>
      </c>
      <c r="I1032" s="3">
        <v>0.32314118726337998</v>
      </c>
      <c r="J1032" s="3">
        <v>0.482687035479898</v>
      </c>
      <c r="K1032" s="3">
        <v>1.63772704056355</v>
      </c>
      <c r="L1032" s="3">
        <v>7.7906679862679997</v>
      </c>
      <c r="M1032" s="6" t="s">
        <v>155</v>
      </c>
      <c r="N1032" s="6" t="s">
        <v>192</v>
      </c>
    </row>
    <row r="1033" spans="1:14" x14ac:dyDescent="0.2">
      <c r="A1033" s="5" t="str">
        <f t="shared" si="19"/>
        <v>Urology - Penis12002-20066</v>
      </c>
      <c r="B1033" s="3" t="s">
        <v>115</v>
      </c>
      <c r="C1033" s="3">
        <v>1</v>
      </c>
      <c r="D1033" s="3" t="s">
        <v>140</v>
      </c>
      <c r="E1033" s="3">
        <v>6</v>
      </c>
      <c r="F1033" s="3">
        <v>438</v>
      </c>
      <c r="G1033" s="3">
        <v>0.35626271046524599</v>
      </c>
      <c r="H1033" s="3">
        <v>0.29368004083216698</v>
      </c>
      <c r="I1033" s="3">
        <v>0.26617619354389299</v>
      </c>
      <c r="J1033" s="3">
        <v>0.32118388812044102</v>
      </c>
      <c r="K1033" s="3">
        <v>0</v>
      </c>
      <c r="L1033" s="3">
        <v>16.098803661954001</v>
      </c>
      <c r="M1033" s="6" t="s">
        <v>155</v>
      </c>
      <c r="N1033" s="6" t="s">
        <v>192</v>
      </c>
    </row>
    <row r="1034" spans="1:14" x14ac:dyDescent="0.2">
      <c r="A1034" s="5" t="str">
        <f t="shared" si="19"/>
        <v>Urology - Penis12007-20111</v>
      </c>
      <c r="B1034" s="3" t="s">
        <v>116</v>
      </c>
      <c r="C1034" s="3">
        <v>1</v>
      </c>
      <c r="D1034" s="3" t="s">
        <v>140</v>
      </c>
      <c r="E1034" s="3">
        <v>1</v>
      </c>
      <c r="F1034" s="3">
        <v>59</v>
      </c>
      <c r="G1034" s="3">
        <v>0.229875428946576</v>
      </c>
      <c r="H1034" s="3">
        <v>0.16699760264865299</v>
      </c>
      <c r="I1034" s="3">
        <v>0.124384780039189</v>
      </c>
      <c r="J1034" s="3">
        <v>0.20961042525811699</v>
      </c>
      <c r="K1034" s="3">
        <v>1</v>
      </c>
      <c r="L1034" s="3">
        <v>0</v>
      </c>
      <c r="M1034" s="6" t="s">
        <v>155</v>
      </c>
      <c r="N1034" s="6" t="s">
        <v>192</v>
      </c>
    </row>
    <row r="1035" spans="1:14" x14ac:dyDescent="0.2">
      <c r="A1035" s="5" t="str">
        <f t="shared" si="19"/>
        <v>Urology - Penis12007-20112</v>
      </c>
      <c r="B1035" s="3" t="s">
        <v>116</v>
      </c>
      <c r="C1035" s="3">
        <v>1</v>
      </c>
      <c r="D1035" s="3" t="s">
        <v>140</v>
      </c>
      <c r="E1035" s="3">
        <v>2</v>
      </c>
      <c r="F1035" s="3">
        <v>86</v>
      </c>
      <c r="G1035" s="3">
        <v>0.33752562398381702</v>
      </c>
      <c r="H1035" s="3">
        <v>0.248712003125801</v>
      </c>
      <c r="I1035" s="3">
        <v>0.196146165274768</v>
      </c>
      <c r="J1035" s="3">
        <v>0.30127784097683402</v>
      </c>
      <c r="K1035" s="3">
        <v>1.48931481159683</v>
      </c>
      <c r="L1035" s="3">
        <v>4.5435383272300003</v>
      </c>
      <c r="M1035" s="6" t="s">
        <v>155</v>
      </c>
      <c r="N1035" s="6" t="s">
        <v>192</v>
      </c>
    </row>
    <row r="1036" spans="1:14" x14ac:dyDescent="0.2">
      <c r="A1036" s="5" t="str">
        <f t="shared" si="19"/>
        <v>Urology - Penis12007-20113</v>
      </c>
      <c r="B1036" s="3" t="s">
        <v>116</v>
      </c>
      <c r="C1036" s="3">
        <v>1</v>
      </c>
      <c r="D1036" s="3" t="s">
        <v>140</v>
      </c>
      <c r="E1036" s="3">
        <v>3</v>
      </c>
      <c r="F1036" s="3">
        <v>80</v>
      </c>
      <c r="G1036" s="3">
        <v>0.31414674249854901</v>
      </c>
      <c r="H1036" s="3">
        <v>0.237051273952054</v>
      </c>
      <c r="I1036" s="3">
        <v>0.18510512320650199</v>
      </c>
      <c r="J1036" s="3">
        <v>0.28899742469760598</v>
      </c>
      <c r="K1036" s="3">
        <v>1.41948908362947</v>
      </c>
      <c r="L1036" s="3">
        <v>4.2099680778139996</v>
      </c>
      <c r="M1036" s="6" t="s">
        <v>155</v>
      </c>
      <c r="N1036" s="6" t="s">
        <v>192</v>
      </c>
    </row>
    <row r="1037" spans="1:14" x14ac:dyDescent="0.2">
      <c r="A1037" s="5" t="str">
        <f t="shared" si="19"/>
        <v>Urology - Penis12007-20114</v>
      </c>
      <c r="B1037" s="3" t="s">
        <v>116</v>
      </c>
      <c r="C1037" s="3">
        <v>1</v>
      </c>
      <c r="D1037" s="3" t="s">
        <v>140</v>
      </c>
      <c r="E1037" s="3">
        <v>4</v>
      </c>
      <c r="F1037" s="3">
        <v>106</v>
      </c>
      <c r="G1037" s="3">
        <v>0.41615444009502001</v>
      </c>
      <c r="H1037" s="3">
        <v>0.355040630600019</v>
      </c>
      <c r="I1037" s="3">
        <v>0.28745082536743499</v>
      </c>
      <c r="J1037" s="3">
        <v>0.42263043583260301</v>
      </c>
      <c r="K1037" s="3">
        <v>2.12602231989516</v>
      </c>
      <c r="L1037" s="3">
        <v>11.247170694199999</v>
      </c>
      <c r="M1037" s="6" t="s">
        <v>155</v>
      </c>
      <c r="N1037" s="6" t="s">
        <v>192</v>
      </c>
    </row>
    <row r="1038" spans="1:14" x14ac:dyDescent="0.2">
      <c r="A1038" s="5" t="str">
        <f t="shared" si="19"/>
        <v>Urology - Penis12007-20115</v>
      </c>
      <c r="B1038" s="3" t="s">
        <v>116</v>
      </c>
      <c r="C1038" s="3">
        <v>1</v>
      </c>
      <c r="D1038" s="3" t="s">
        <v>140</v>
      </c>
      <c r="E1038" s="3">
        <v>5</v>
      </c>
      <c r="F1038" s="3">
        <v>96</v>
      </c>
      <c r="G1038" s="3">
        <v>0.37810979055829103</v>
      </c>
      <c r="H1038" s="3">
        <v>0.39794067303084601</v>
      </c>
      <c r="I1038" s="3">
        <v>0.31833595929011399</v>
      </c>
      <c r="J1038" s="3">
        <v>0.47754538677157798</v>
      </c>
      <c r="K1038" s="3">
        <v>2.3829124892773099</v>
      </c>
      <c r="L1038" s="3">
        <v>10.986393933404001</v>
      </c>
      <c r="M1038" s="6" t="s">
        <v>155</v>
      </c>
      <c r="N1038" s="6" t="s">
        <v>192</v>
      </c>
    </row>
    <row r="1039" spans="1:14" x14ac:dyDescent="0.2">
      <c r="A1039" s="5" t="str">
        <f t="shared" si="19"/>
        <v>Urology - Penis12007-20116</v>
      </c>
      <c r="B1039" s="3" t="s">
        <v>116</v>
      </c>
      <c r="C1039" s="3">
        <v>1</v>
      </c>
      <c r="D1039" s="3" t="s">
        <v>140</v>
      </c>
      <c r="E1039" s="3">
        <v>6</v>
      </c>
      <c r="F1039" s="3">
        <v>427</v>
      </c>
      <c r="G1039" s="3">
        <v>0.334975019492879</v>
      </c>
      <c r="H1039" s="3">
        <v>0.270068755284394</v>
      </c>
      <c r="I1039" s="3">
        <v>0.24445245080681299</v>
      </c>
      <c r="J1039" s="3">
        <v>0.29568505976197501</v>
      </c>
      <c r="K1039" s="3">
        <v>0</v>
      </c>
      <c r="L1039" s="3">
        <v>30.987071032648004</v>
      </c>
      <c r="M1039" s="6" t="s">
        <v>155</v>
      </c>
      <c r="N1039" s="6" t="s">
        <v>192</v>
      </c>
    </row>
    <row r="1040" spans="1:14" x14ac:dyDescent="0.2">
      <c r="A1040" s="5" t="str">
        <f t="shared" si="19"/>
        <v>Urology - Penis22002-20061</v>
      </c>
      <c r="B1040" s="3" t="s">
        <v>115</v>
      </c>
      <c r="C1040" s="3">
        <v>2</v>
      </c>
      <c r="D1040" s="3" t="s">
        <v>140</v>
      </c>
      <c r="E1040" s="3">
        <v>1</v>
      </c>
      <c r="F1040" s="3">
        <v>0</v>
      </c>
      <c r="G1040" s="3">
        <v>0</v>
      </c>
      <c r="H1040" s="3">
        <v>0</v>
      </c>
      <c r="I1040" s="3">
        <v>0</v>
      </c>
      <c r="J1040" s="3">
        <v>0</v>
      </c>
      <c r="K1040" s="3">
        <v>0</v>
      </c>
      <c r="L1040" s="3">
        <v>0</v>
      </c>
      <c r="M1040" s="6" t="s">
        <v>155</v>
      </c>
      <c r="N1040" s="6" t="s">
        <v>192</v>
      </c>
    </row>
    <row r="1041" spans="1:14" x14ac:dyDescent="0.2">
      <c r="A1041" s="5" t="str">
        <f t="shared" si="19"/>
        <v>Urology - Penis22002-20062</v>
      </c>
      <c r="B1041" s="3" t="s">
        <v>115</v>
      </c>
      <c r="C1041" s="3">
        <v>2</v>
      </c>
      <c r="D1041" s="3" t="s">
        <v>140</v>
      </c>
      <c r="E1041" s="3">
        <v>2</v>
      </c>
      <c r="F1041" s="3">
        <v>0</v>
      </c>
      <c r="G1041" s="3">
        <v>0</v>
      </c>
      <c r="H1041" s="3">
        <v>0</v>
      </c>
      <c r="I1041" s="3">
        <v>0</v>
      </c>
      <c r="J1041" s="3">
        <v>0</v>
      </c>
      <c r="K1041" s="3">
        <v>0</v>
      </c>
      <c r="L1041" s="3">
        <v>0</v>
      </c>
      <c r="M1041" s="6" t="s">
        <v>155</v>
      </c>
      <c r="N1041" s="6" t="s">
        <v>192</v>
      </c>
    </row>
    <row r="1042" spans="1:14" x14ac:dyDescent="0.2">
      <c r="A1042" s="5" t="str">
        <f t="shared" si="19"/>
        <v>Urology - Penis22002-20063</v>
      </c>
      <c r="B1042" s="3" t="s">
        <v>115</v>
      </c>
      <c r="C1042" s="3">
        <v>2</v>
      </c>
      <c r="D1042" s="3" t="s">
        <v>140</v>
      </c>
      <c r="E1042" s="3">
        <v>3</v>
      </c>
      <c r="F1042" s="3">
        <v>0</v>
      </c>
      <c r="G1042" s="3">
        <v>0</v>
      </c>
      <c r="H1042" s="3">
        <v>0</v>
      </c>
      <c r="I1042" s="3">
        <v>0</v>
      </c>
      <c r="J1042" s="3">
        <v>0</v>
      </c>
      <c r="K1042" s="3">
        <v>0</v>
      </c>
      <c r="L1042" s="3">
        <v>0</v>
      </c>
      <c r="M1042" s="6" t="s">
        <v>155</v>
      </c>
      <c r="N1042" s="6" t="s">
        <v>192</v>
      </c>
    </row>
    <row r="1043" spans="1:14" x14ac:dyDescent="0.2">
      <c r="A1043" s="5" t="str">
        <f t="shared" si="19"/>
        <v>Urology - Penis22002-20064</v>
      </c>
      <c r="B1043" s="3" t="s">
        <v>115</v>
      </c>
      <c r="C1043" s="3">
        <v>2</v>
      </c>
      <c r="D1043" s="3" t="s">
        <v>140</v>
      </c>
      <c r="E1043" s="3">
        <v>4</v>
      </c>
      <c r="F1043" s="3">
        <v>0</v>
      </c>
      <c r="G1043" s="3">
        <v>0</v>
      </c>
      <c r="H1043" s="3">
        <v>0</v>
      </c>
      <c r="I1043" s="3">
        <v>0</v>
      </c>
      <c r="J1043" s="3">
        <v>0</v>
      </c>
      <c r="K1043" s="3">
        <v>0</v>
      </c>
      <c r="L1043" s="3">
        <v>0</v>
      </c>
      <c r="M1043" s="6" t="s">
        <v>155</v>
      </c>
      <c r="N1043" s="6" t="s">
        <v>192</v>
      </c>
    </row>
    <row r="1044" spans="1:14" x14ac:dyDescent="0.2">
      <c r="A1044" s="5" t="str">
        <f t="shared" si="19"/>
        <v>Urology - Penis22002-20065</v>
      </c>
      <c r="B1044" s="3" t="s">
        <v>115</v>
      </c>
      <c r="C1044" s="3">
        <v>2</v>
      </c>
      <c r="D1044" s="3" t="s">
        <v>140</v>
      </c>
      <c r="E1044" s="3">
        <v>5</v>
      </c>
      <c r="F1044" s="3">
        <v>0</v>
      </c>
      <c r="G1044" s="3">
        <v>0</v>
      </c>
      <c r="H1044" s="3">
        <v>0</v>
      </c>
      <c r="I1044" s="3">
        <v>0</v>
      </c>
      <c r="J1044" s="3">
        <v>0</v>
      </c>
      <c r="K1044" s="3">
        <v>0</v>
      </c>
      <c r="L1044" s="3">
        <v>0</v>
      </c>
      <c r="M1044" s="6" t="s">
        <v>155</v>
      </c>
      <c r="N1044" s="6" t="s">
        <v>192</v>
      </c>
    </row>
    <row r="1045" spans="1:14" x14ac:dyDescent="0.2">
      <c r="A1045" s="5" t="str">
        <f t="shared" si="19"/>
        <v>Urology - Penis22002-20066</v>
      </c>
      <c r="B1045" s="3" t="s">
        <v>115</v>
      </c>
      <c r="C1045" s="3">
        <v>2</v>
      </c>
      <c r="D1045" s="3" t="s">
        <v>140</v>
      </c>
      <c r="E1045" s="3">
        <v>6</v>
      </c>
      <c r="F1045" s="3">
        <v>0</v>
      </c>
      <c r="G1045" s="3">
        <v>0</v>
      </c>
      <c r="H1045" s="3">
        <v>0</v>
      </c>
      <c r="I1045" s="3">
        <v>0</v>
      </c>
      <c r="J1045" s="3">
        <v>0</v>
      </c>
      <c r="K1045" s="3">
        <v>0</v>
      </c>
      <c r="L1045" s="3">
        <v>0</v>
      </c>
      <c r="M1045" s="6" t="s">
        <v>155</v>
      </c>
      <c r="N1045" s="6" t="s">
        <v>192</v>
      </c>
    </row>
    <row r="1046" spans="1:14" x14ac:dyDescent="0.2">
      <c r="A1046" s="5" t="str">
        <f t="shared" si="19"/>
        <v>Urology - Penis22007-20111</v>
      </c>
      <c r="B1046" s="3" t="s">
        <v>116</v>
      </c>
      <c r="C1046" s="3">
        <v>2</v>
      </c>
      <c r="D1046" s="3" t="s">
        <v>140</v>
      </c>
      <c r="E1046" s="3">
        <v>1</v>
      </c>
      <c r="F1046" s="3">
        <v>0</v>
      </c>
      <c r="G1046" s="3">
        <v>0</v>
      </c>
      <c r="H1046" s="3">
        <v>0</v>
      </c>
      <c r="I1046" s="3">
        <v>0</v>
      </c>
      <c r="J1046" s="3">
        <v>0</v>
      </c>
      <c r="K1046" s="3">
        <v>0</v>
      </c>
      <c r="L1046" s="3">
        <v>0</v>
      </c>
      <c r="M1046" s="6" t="s">
        <v>155</v>
      </c>
      <c r="N1046" s="6" t="s">
        <v>192</v>
      </c>
    </row>
    <row r="1047" spans="1:14" x14ac:dyDescent="0.2">
      <c r="A1047" s="5" t="str">
        <f t="shared" si="19"/>
        <v>Urology - Penis22007-20112</v>
      </c>
      <c r="B1047" s="3" t="s">
        <v>116</v>
      </c>
      <c r="C1047" s="3">
        <v>2</v>
      </c>
      <c r="D1047" s="3" t="s">
        <v>140</v>
      </c>
      <c r="E1047" s="3">
        <v>2</v>
      </c>
      <c r="F1047" s="3">
        <v>0</v>
      </c>
      <c r="G1047" s="3">
        <v>0</v>
      </c>
      <c r="H1047" s="3">
        <v>0</v>
      </c>
      <c r="I1047" s="3">
        <v>0</v>
      </c>
      <c r="J1047" s="3">
        <v>0</v>
      </c>
      <c r="K1047" s="3">
        <v>0</v>
      </c>
      <c r="L1047" s="3">
        <v>0</v>
      </c>
      <c r="M1047" s="6" t="s">
        <v>155</v>
      </c>
      <c r="N1047" s="6" t="s">
        <v>192</v>
      </c>
    </row>
    <row r="1048" spans="1:14" x14ac:dyDescent="0.2">
      <c r="A1048" s="5" t="str">
        <f t="shared" si="19"/>
        <v>Urology - Penis22007-20113</v>
      </c>
      <c r="B1048" s="3" t="s">
        <v>116</v>
      </c>
      <c r="C1048" s="3">
        <v>2</v>
      </c>
      <c r="D1048" s="3" t="s">
        <v>140</v>
      </c>
      <c r="E1048" s="3">
        <v>3</v>
      </c>
      <c r="F1048" s="3">
        <v>0</v>
      </c>
      <c r="G1048" s="3">
        <v>0</v>
      </c>
      <c r="H1048" s="3">
        <v>0</v>
      </c>
      <c r="I1048" s="3">
        <v>0</v>
      </c>
      <c r="J1048" s="3">
        <v>0</v>
      </c>
      <c r="K1048" s="3">
        <v>0</v>
      </c>
      <c r="L1048" s="3">
        <v>0</v>
      </c>
      <c r="M1048" s="6" t="s">
        <v>155</v>
      </c>
      <c r="N1048" s="6" t="s">
        <v>192</v>
      </c>
    </row>
    <row r="1049" spans="1:14" x14ac:dyDescent="0.2">
      <c r="A1049" s="5" t="str">
        <f t="shared" si="19"/>
        <v>Urology - Penis22007-20114</v>
      </c>
      <c r="B1049" s="3" t="s">
        <v>116</v>
      </c>
      <c r="C1049" s="3">
        <v>2</v>
      </c>
      <c r="D1049" s="3" t="s">
        <v>140</v>
      </c>
      <c r="E1049" s="3">
        <v>4</v>
      </c>
      <c r="F1049" s="3">
        <v>0</v>
      </c>
      <c r="G1049" s="3">
        <v>0</v>
      </c>
      <c r="H1049" s="3">
        <v>0</v>
      </c>
      <c r="I1049" s="3">
        <v>0</v>
      </c>
      <c r="J1049" s="3">
        <v>0</v>
      </c>
      <c r="K1049" s="3">
        <v>0</v>
      </c>
      <c r="L1049" s="3">
        <v>0</v>
      </c>
      <c r="M1049" s="6" t="s">
        <v>155</v>
      </c>
      <c r="N1049" s="6" t="s">
        <v>192</v>
      </c>
    </row>
    <row r="1050" spans="1:14" x14ac:dyDescent="0.2">
      <c r="A1050" s="5" t="str">
        <f t="shared" si="19"/>
        <v>Urology - Penis22007-20115</v>
      </c>
      <c r="B1050" s="3" t="s">
        <v>116</v>
      </c>
      <c r="C1050" s="3">
        <v>2</v>
      </c>
      <c r="D1050" s="3" t="s">
        <v>140</v>
      </c>
      <c r="E1050" s="3">
        <v>5</v>
      </c>
      <c r="F1050" s="3">
        <v>0</v>
      </c>
      <c r="G1050" s="3">
        <v>0</v>
      </c>
      <c r="H1050" s="3">
        <v>0</v>
      </c>
      <c r="I1050" s="3">
        <v>0</v>
      </c>
      <c r="J1050" s="3">
        <v>0</v>
      </c>
      <c r="K1050" s="3">
        <v>0</v>
      </c>
      <c r="L1050" s="3">
        <v>0</v>
      </c>
      <c r="M1050" s="6" t="s">
        <v>155</v>
      </c>
      <c r="N1050" s="6" t="s">
        <v>192</v>
      </c>
    </row>
    <row r="1051" spans="1:14" x14ac:dyDescent="0.2">
      <c r="A1051" s="5" t="str">
        <f t="shared" si="19"/>
        <v>Urology - Penis22007-20116</v>
      </c>
      <c r="B1051" s="3" t="s">
        <v>116</v>
      </c>
      <c r="C1051" s="3">
        <v>2</v>
      </c>
      <c r="D1051" s="3" t="s">
        <v>140</v>
      </c>
      <c r="E1051" s="3">
        <v>6</v>
      </c>
      <c r="F1051" s="3">
        <v>0</v>
      </c>
      <c r="G1051" s="3">
        <v>0</v>
      </c>
      <c r="H1051" s="3">
        <v>0</v>
      </c>
      <c r="I1051" s="3">
        <v>0</v>
      </c>
      <c r="J1051" s="3">
        <v>0</v>
      </c>
      <c r="K1051" s="3">
        <v>0</v>
      </c>
      <c r="L1051" s="3">
        <v>0</v>
      </c>
      <c r="M1051" s="6" t="s">
        <v>155</v>
      </c>
      <c r="N1051" s="6" t="s">
        <v>192</v>
      </c>
    </row>
    <row r="1052" spans="1:14" x14ac:dyDescent="0.2">
      <c r="A1052" s="5" t="str">
        <f t="shared" si="19"/>
        <v>Urology - Penis32002-20061</v>
      </c>
      <c r="B1052" s="11" t="s">
        <v>115</v>
      </c>
      <c r="C1052" s="11">
        <v>3</v>
      </c>
      <c r="D1052" s="11" t="s">
        <v>140</v>
      </c>
      <c r="E1052" s="11">
        <v>1</v>
      </c>
      <c r="F1052" s="11">
        <f t="shared" ref="F1052:L1063" si="20">F1028</f>
        <v>75</v>
      </c>
      <c r="G1052" s="11">
        <f t="shared" si="20"/>
        <v>0.30199350746171599</v>
      </c>
      <c r="H1052" s="11">
        <f t="shared" si="20"/>
        <v>0.246020308263942</v>
      </c>
      <c r="I1052" s="11">
        <f t="shared" si="20"/>
        <v>0.19034067091264001</v>
      </c>
      <c r="J1052" s="11">
        <f t="shared" si="20"/>
        <v>0.30169994561524399</v>
      </c>
      <c r="K1052" s="11">
        <f t="shared" si="20"/>
        <v>1</v>
      </c>
      <c r="L1052" s="11">
        <f t="shared" si="20"/>
        <v>0</v>
      </c>
      <c r="M1052" s="12" t="s">
        <v>155</v>
      </c>
      <c r="N1052" s="12" t="s">
        <v>192</v>
      </c>
    </row>
    <row r="1053" spans="1:14" x14ac:dyDescent="0.2">
      <c r="A1053" s="5" t="str">
        <f t="shared" si="19"/>
        <v>Urology - Penis32002-20062</v>
      </c>
      <c r="B1053" s="11" t="s">
        <v>115</v>
      </c>
      <c r="C1053" s="11">
        <v>3</v>
      </c>
      <c r="D1053" s="11" t="s">
        <v>140</v>
      </c>
      <c r="E1053" s="11">
        <v>2</v>
      </c>
      <c r="F1053" s="11">
        <f t="shared" si="20"/>
        <v>82</v>
      </c>
      <c r="G1053" s="11">
        <f t="shared" si="20"/>
        <v>0.33350232139984798</v>
      </c>
      <c r="H1053" s="11">
        <f t="shared" si="20"/>
        <v>0.23705126271079299</v>
      </c>
      <c r="I1053" s="11">
        <f t="shared" si="20"/>
        <v>0.185742514620513</v>
      </c>
      <c r="J1053" s="11">
        <f t="shared" si="20"/>
        <v>0.28836001080107199</v>
      </c>
      <c r="K1053" s="11">
        <f t="shared" si="20"/>
        <v>0.96354347486010405</v>
      </c>
      <c r="L1053" s="11">
        <f t="shared" si="20"/>
        <v>0.54901476823200002</v>
      </c>
      <c r="M1053" s="12" t="s">
        <v>155</v>
      </c>
      <c r="N1053" s="12" t="s">
        <v>192</v>
      </c>
    </row>
    <row r="1054" spans="1:14" x14ac:dyDescent="0.2">
      <c r="A1054" s="5" t="str">
        <f t="shared" si="19"/>
        <v>Urology - Penis32002-20063</v>
      </c>
      <c r="B1054" s="11" t="s">
        <v>115</v>
      </c>
      <c r="C1054" s="11">
        <v>3</v>
      </c>
      <c r="D1054" s="11" t="s">
        <v>140</v>
      </c>
      <c r="E1054" s="11">
        <v>3</v>
      </c>
      <c r="F1054" s="11">
        <f t="shared" si="20"/>
        <v>89</v>
      </c>
      <c r="G1054" s="11">
        <f t="shared" si="20"/>
        <v>0.36332948938898302</v>
      </c>
      <c r="H1054" s="11">
        <f t="shared" si="20"/>
        <v>0.27210468437278901</v>
      </c>
      <c r="I1054" s="11">
        <f t="shared" si="20"/>
        <v>0.21557232821209801</v>
      </c>
      <c r="J1054" s="11">
        <f t="shared" si="20"/>
        <v>0.32863704053347997</v>
      </c>
      <c r="K1054" s="11">
        <f t="shared" si="20"/>
        <v>1.10602529641928</v>
      </c>
      <c r="L1054" s="11">
        <f t="shared" si="20"/>
        <v>3.0336217584559999</v>
      </c>
      <c r="M1054" s="12" t="s">
        <v>155</v>
      </c>
      <c r="N1054" s="12" t="s">
        <v>192</v>
      </c>
    </row>
    <row r="1055" spans="1:14" x14ac:dyDescent="0.2">
      <c r="A1055" s="5" t="str">
        <f t="shared" si="19"/>
        <v>Urology - Penis32002-20064</v>
      </c>
      <c r="B1055" s="11" t="s">
        <v>115</v>
      </c>
      <c r="C1055" s="11">
        <v>3</v>
      </c>
      <c r="D1055" s="11" t="s">
        <v>140</v>
      </c>
      <c r="E1055" s="11">
        <v>4</v>
      </c>
      <c r="F1055" s="11">
        <f t="shared" si="20"/>
        <v>94</v>
      </c>
      <c r="G1055" s="11">
        <f t="shared" si="20"/>
        <v>0.38392060456549398</v>
      </c>
      <c r="H1055" s="11">
        <f t="shared" si="20"/>
        <v>0.34467894096576501</v>
      </c>
      <c r="I1055" s="11">
        <f t="shared" si="20"/>
        <v>0.27499914112715101</v>
      </c>
      <c r="J1055" s="11">
        <f t="shared" si="20"/>
        <v>0.41435874080437901</v>
      </c>
      <c r="K1055" s="11">
        <f t="shared" si="20"/>
        <v>1.40101824681878</v>
      </c>
      <c r="L1055" s="11">
        <f t="shared" si="20"/>
        <v>4.7254991489979998</v>
      </c>
      <c r="M1055" s="12" t="s">
        <v>155</v>
      </c>
      <c r="N1055" s="12" t="s">
        <v>192</v>
      </c>
    </row>
    <row r="1056" spans="1:14" x14ac:dyDescent="0.2">
      <c r="A1056" s="5" t="str">
        <f t="shared" si="19"/>
        <v>Urology - Penis32002-20065</v>
      </c>
      <c r="B1056" s="11" t="s">
        <v>115</v>
      </c>
      <c r="C1056" s="11">
        <v>3</v>
      </c>
      <c r="D1056" s="11" t="s">
        <v>140</v>
      </c>
      <c r="E1056" s="11">
        <v>5</v>
      </c>
      <c r="F1056" s="11">
        <f t="shared" si="20"/>
        <v>98</v>
      </c>
      <c r="G1056" s="11">
        <f t="shared" si="20"/>
        <v>0.399338646303112</v>
      </c>
      <c r="H1056" s="11">
        <f t="shared" si="20"/>
        <v>0.40291411137163902</v>
      </c>
      <c r="I1056" s="11">
        <f t="shared" si="20"/>
        <v>0.32314118726337998</v>
      </c>
      <c r="J1056" s="11">
        <f t="shared" si="20"/>
        <v>0.482687035479898</v>
      </c>
      <c r="K1056" s="11">
        <f t="shared" si="20"/>
        <v>1.63772704056355</v>
      </c>
      <c r="L1056" s="11">
        <f t="shared" si="20"/>
        <v>7.7906679862679997</v>
      </c>
      <c r="M1056" s="12" t="s">
        <v>155</v>
      </c>
      <c r="N1056" s="12" t="s">
        <v>192</v>
      </c>
    </row>
    <row r="1057" spans="1:14" x14ac:dyDescent="0.2">
      <c r="A1057" s="5" t="str">
        <f t="shared" si="19"/>
        <v>Urology - Penis32002-20066</v>
      </c>
      <c r="B1057" s="11" t="s">
        <v>115</v>
      </c>
      <c r="C1057" s="11">
        <v>3</v>
      </c>
      <c r="D1057" s="11" t="s">
        <v>140</v>
      </c>
      <c r="E1057" s="11">
        <v>6</v>
      </c>
      <c r="F1057" s="11">
        <f t="shared" si="20"/>
        <v>438</v>
      </c>
      <c r="G1057" s="11">
        <f t="shared" si="20"/>
        <v>0.35626271046524599</v>
      </c>
      <c r="H1057" s="11">
        <f t="shared" si="20"/>
        <v>0.29368004083216698</v>
      </c>
      <c r="I1057" s="11">
        <f t="shared" si="20"/>
        <v>0.26617619354389299</v>
      </c>
      <c r="J1057" s="11">
        <f t="shared" si="20"/>
        <v>0.32118388812044102</v>
      </c>
      <c r="K1057" s="11">
        <f t="shared" si="20"/>
        <v>0</v>
      </c>
      <c r="L1057" s="11">
        <f t="shared" si="20"/>
        <v>16.098803661954001</v>
      </c>
      <c r="M1057" s="12" t="s">
        <v>155</v>
      </c>
      <c r="N1057" s="12" t="s">
        <v>192</v>
      </c>
    </row>
    <row r="1058" spans="1:14" x14ac:dyDescent="0.2">
      <c r="A1058" s="5" t="str">
        <f t="shared" si="19"/>
        <v>Urology - Penis32007-20111</v>
      </c>
      <c r="B1058" s="11" t="s">
        <v>116</v>
      </c>
      <c r="C1058" s="11">
        <v>3</v>
      </c>
      <c r="D1058" s="11" t="s">
        <v>140</v>
      </c>
      <c r="E1058" s="11">
        <v>1</v>
      </c>
      <c r="F1058" s="11">
        <f t="shared" si="20"/>
        <v>59</v>
      </c>
      <c r="G1058" s="11">
        <f t="shared" si="20"/>
        <v>0.229875428946576</v>
      </c>
      <c r="H1058" s="11">
        <f t="shared" si="20"/>
        <v>0.16699760264865299</v>
      </c>
      <c r="I1058" s="11">
        <f t="shared" si="20"/>
        <v>0.124384780039189</v>
      </c>
      <c r="J1058" s="11">
        <f t="shared" si="20"/>
        <v>0.20961042525811699</v>
      </c>
      <c r="K1058" s="11">
        <f t="shared" si="20"/>
        <v>1</v>
      </c>
      <c r="L1058" s="11">
        <f t="shared" si="20"/>
        <v>0</v>
      </c>
      <c r="M1058" s="12" t="s">
        <v>155</v>
      </c>
      <c r="N1058" s="12" t="s">
        <v>192</v>
      </c>
    </row>
    <row r="1059" spans="1:14" x14ac:dyDescent="0.2">
      <c r="A1059" s="5" t="str">
        <f t="shared" si="19"/>
        <v>Urology - Penis32007-20112</v>
      </c>
      <c r="B1059" s="11" t="s">
        <v>116</v>
      </c>
      <c r="C1059" s="11">
        <v>3</v>
      </c>
      <c r="D1059" s="11" t="s">
        <v>140</v>
      </c>
      <c r="E1059" s="11">
        <v>2</v>
      </c>
      <c r="F1059" s="11">
        <f t="shared" si="20"/>
        <v>86</v>
      </c>
      <c r="G1059" s="11">
        <f t="shared" si="20"/>
        <v>0.33752562398381702</v>
      </c>
      <c r="H1059" s="11">
        <f t="shared" si="20"/>
        <v>0.248712003125801</v>
      </c>
      <c r="I1059" s="11">
        <f t="shared" si="20"/>
        <v>0.196146165274768</v>
      </c>
      <c r="J1059" s="11">
        <f t="shared" si="20"/>
        <v>0.30127784097683402</v>
      </c>
      <c r="K1059" s="11">
        <f t="shared" si="20"/>
        <v>1.48931481159683</v>
      </c>
      <c r="L1059" s="11">
        <f t="shared" si="20"/>
        <v>4.5435383272300003</v>
      </c>
      <c r="M1059" s="12" t="s">
        <v>155</v>
      </c>
      <c r="N1059" s="12" t="s">
        <v>192</v>
      </c>
    </row>
    <row r="1060" spans="1:14" x14ac:dyDescent="0.2">
      <c r="A1060" s="5" t="str">
        <f t="shared" si="19"/>
        <v>Urology - Penis32007-20113</v>
      </c>
      <c r="B1060" s="11" t="s">
        <v>116</v>
      </c>
      <c r="C1060" s="11">
        <v>3</v>
      </c>
      <c r="D1060" s="11" t="s">
        <v>140</v>
      </c>
      <c r="E1060" s="11">
        <v>3</v>
      </c>
      <c r="F1060" s="11">
        <f t="shared" si="20"/>
        <v>80</v>
      </c>
      <c r="G1060" s="11">
        <f t="shared" si="20"/>
        <v>0.31414674249854901</v>
      </c>
      <c r="H1060" s="11">
        <f t="shared" si="20"/>
        <v>0.237051273952054</v>
      </c>
      <c r="I1060" s="11">
        <f t="shared" si="20"/>
        <v>0.18510512320650199</v>
      </c>
      <c r="J1060" s="11">
        <f t="shared" si="20"/>
        <v>0.28899742469760598</v>
      </c>
      <c r="K1060" s="11">
        <f t="shared" si="20"/>
        <v>1.41948908362947</v>
      </c>
      <c r="L1060" s="11">
        <f t="shared" si="20"/>
        <v>4.2099680778139996</v>
      </c>
      <c r="M1060" s="12" t="s">
        <v>155</v>
      </c>
      <c r="N1060" s="12" t="s">
        <v>192</v>
      </c>
    </row>
    <row r="1061" spans="1:14" x14ac:dyDescent="0.2">
      <c r="A1061" s="5" t="str">
        <f t="shared" si="19"/>
        <v>Urology - Penis32007-20114</v>
      </c>
      <c r="B1061" s="11" t="s">
        <v>116</v>
      </c>
      <c r="C1061" s="11">
        <v>3</v>
      </c>
      <c r="D1061" s="11" t="s">
        <v>140</v>
      </c>
      <c r="E1061" s="11">
        <v>4</v>
      </c>
      <c r="F1061" s="11">
        <f t="shared" si="20"/>
        <v>106</v>
      </c>
      <c r="G1061" s="11">
        <f t="shared" si="20"/>
        <v>0.41615444009502001</v>
      </c>
      <c r="H1061" s="11">
        <f t="shared" si="20"/>
        <v>0.355040630600019</v>
      </c>
      <c r="I1061" s="11">
        <f t="shared" si="20"/>
        <v>0.28745082536743499</v>
      </c>
      <c r="J1061" s="11">
        <f t="shared" si="20"/>
        <v>0.42263043583260301</v>
      </c>
      <c r="K1061" s="11">
        <f t="shared" si="20"/>
        <v>2.12602231989516</v>
      </c>
      <c r="L1061" s="11">
        <f t="shared" si="20"/>
        <v>11.247170694199999</v>
      </c>
      <c r="M1061" s="12" t="s">
        <v>155</v>
      </c>
      <c r="N1061" s="12" t="s">
        <v>192</v>
      </c>
    </row>
    <row r="1062" spans="1:14" x14ac:dyDescent="0.2">
      <c r="A1062" s="5" t="str">
        <f t="shared" si="19"/>
        <v>Urology - Penis32007-20115</v>
      </c>
      <c r="B1062" s="11" t="s">
        <v>116</v>
      </c>
      <c r="C1062" s="11">
        <v>3</v>
      </c>
      <c r="D1062" s="11" t="s">
        <v>140</v>
      </c>
      <c r="E1062" s="11">
        <v>5</v>
      </c>
      <c r="F1062" s="11">
        <f t="shared" si="20"/>
        <v>96</v>
      </c>
      <c r="G1062" s="11">
        <f t="shared" si="20"/>
        <v>0.37810979055829103</v>
      </c>
      <c r="H1062" s="11">
        <f t="shared" si="20"/>
        <v>0.39794067303084601</v>
      </c>
      <c r="I1062" s="11">
        <f t="shared" si="20"/>
        <v>0.31833595929011399</v>
      </c>
      <c r="J1062" s="11">
        <f t="shared" si="20"/>
        <v>0.47754538677157798</v>
      </c>
      <c r="K1062" s="11">
        <f t="shared" si="20"/>
        <v>2.3829124892773099</v>
      </c>
      <c r="L1062" s="11">
        <f t="shared" si="20"/>
        <v>10.986393933404001</v>
      </c>
      <c r="M1062" s="12" t="s">
        <v>155</v>
      </c>
      <c r="N1062" s="12" t="s">
        <v>192</v>
      </c>
    </row>
    <row r="1063" spans="1:14" x14ac:dyDescent="0.2">
      <c r="A1063" s="5" t="str">
        <f t="shared" si="19"/>
        <v>Urology - Penis32007-20116</v>
      </c>
      <c r="B1063" s="11" t="s">
        <v>116</v>
      </c>
      <c r="C1063" s="11">
        <v>3</v>
      </c>
      <c r="D1063" s="11" t="s">
        <v>140</v>
      </c>
      <c r="E1063" s="11">
        <v>6</v>
      </c>
      <c r="F1063" s="11">
        <f t="shared" si="20"/>
        <v>427</v>
      </c>
      <c r="G1063" s="11">
        <f t="shared" si="20"/>
        <v>0.334975019492879</v>
      </c>
      <c r="H1063" s="11">
        <f t="shared" si="20"/>
        <v>0.270068755284394</v>
      </c>
      <c r="I1063" s="11">
        <f t="shared" si="20"/>
        <v>0.24445245080681299</v>
      </c>
      <c r="J1063" s="11">
        <f t="shared" si="20"/>
        <v>0.29568505976197501</v>
      </c>
      <c r="K1063" s="11">
        <f t="shared" si="20"/>
        <v>0</v>
      </c>
      <c r="L1063" s="11">
        <f t="shared" si="20"/>
        <v>30.987071032648004</v>
      </c>
      <c r="M1063" s="12" t="s">
        <v>155</v>
      </c>
      <c r="N1063" s="12" t="s">
        <v>192</v>
      </c>
    </row>
    <row r="1064" spans="1:14" x14ac:dyDescent="0.2">
      <c r="A1064" s="5" t="str">
        <f t="shared" si="19"/>
        <v>Urology - Prostate12002-20061</v>
      </c>
      <c r="B1064" s="3" t="s">
        <v>115</v>
      </c>
      <c r="C1064" s="3">
        <v>1</v>
      </c>
      <c r="D1064" s="3" t="s">
        <v>141</v>
      </c>
      <c r="E1064" s="3">
        <v>1</v>
      </c>
      <c r="F1064" s="3">
        <v>8675</v>
      </c>
      <c r="G1064" s="3">
        <v>34.9305823630718</v>
      </c>
      <c r="H1064" s="3">
        <v>26.427249843621102</v>
      </c>
      <c r="I1064" s="3">
        <v>25.871123714938399</v>
      </c>
      <c r="J1064" s="3">
        <v>26.983375972303801</v>
      </c>
      <c r="K1064" s="3">
        <v>1</v>
      </c>
      <c r="L1064" s="3">
        <v>0</v>
      </c>
      <c r="M1064" s="6" t="s">
        <v>155</v>
      </c>
      <c r="N1064" s="6" t="s">
        <v>192</v>
      </c>
    </row>
    <row r="1065" spans="1:14" x14ac:dyDescent="0.2">
      <c r="A1065" s="5" t="str">
        <f t="shared" si="19"/>
        <v>Urology - Prostate12002-20062</v>
      </c>
      <c r="B1065" s="3" t="s">
        <v>115</v>
      </c>
      <c r="C1065" s="3">
        <v>1</v>
      </c>
      <c r="D1065" s="3" t="s">
        <v>141</v>
      </c>
      <c r="E1065" s="3">
        <v>2</v>
      </c>
      <c r="F1065" s="3">
        <v>9738</v>
      </c>
      <c r="G1065" s="3">
        <v>39.6054342169721</v>
      </c>
      <c r="H1065" s="3">
        <v>26.9151633212823</v>
      </c>
      <c r="I1065" s="3">
        <v>26.3805765523711</v>
      </c>
      <c r="J1065" s="3">
        <v>27.449750090193501</v>
      </c>
      <c r="K1065" s="3">
        <v>1.0184625142816</v>
      </c>
      <c r="L1065" s="3">
        <v>36.456454319481999</v>
      </c>
      <c r="M1065" s="6" t="s">
        <v>155</v>
      </c>
      <c r="N1065" s="6" t="s">
        <v>192</v>
      </c>
    </row>
    <row r="1066" spans="1:14" x14ac:dyDescent="0.2">
      <c r="A1066" s="5" t="str">
        <f t="shared" si="19"/>
        <v>Urology - Prostate12002-20063</v>
      </c>
      <c r="B1066" s="3" t="s">
        <v>115</v>
      </c>
      <c r="C1066" s="3">
        <v>1</v>
      </c>
      <c r="D1066" s="3" t="s">
        <v>141</v>
      </c>
      <c r="E1066" s="3">
        <v>3</v>
      </c>
      <c r="F1066" s="3">
        <v>9444</v>
      </c>
      <c r="G1066" s="3">
        <v>38.5537494133658</v>
      </c>
      <c r="H1066" s="3">
        <v>26.490887810394799</v>
      </c>
      <c r="I1066" s="3">
        <v>25.956600824818999</v>
      </c>
      <c r="J1066" s="3">
        <v>27.025174795970599</v>
      </c>
      <c r="K1066" s="3">
        <v>1.0024080434835301</v>
      </c>
      <c r="L1066" s="3">
        <v>6.8551616642000397</v>
      </c>
      <c r="M1066" s="6" t="s">
        <v>155</v>
      </c>
      <c r="N1066" s="6" t="s">
        <v>192</v>
      </c>
    </row>
    <row r="1067" spans="1:14" x14ac:dyDescent="0.2">
      <c r="A1067" s="5" t="str">
        <f t="shared" si="19"/>
        <v>Urology - Prostate12002-20064</v>
      </c>
      <c r="B1067" s="3" t="s">
        <v>115</v>
      </c>
      <c r="C1067" s="3">
        <v>1</v>
      </c>
      <c r="D1067" s="3" t="s">
        <v>141</v>
      </c>
      <c r="E1067" s="3">
        <v>4</v>
      </c>
      <c r="F1067" s="3">
        <v>8328</v>
      </c>
      <c r="G1067" s="3">
        <v>34.013731859802498</v>
      </c>
      <c r="H1067" s="3">
        <v>26.208580781011602</v>
      </c>
      <c r="I1067" s="3">
        <v>25.645683413981502</v>
      </c>
      <c r="J1067" s="3">
        <v>26.771478148041702</v>
      </c>
      <c r="K1067" s="3">
        <v>0.99172562170095202</v>
      </c>
      <c r="L1067" s="3">
        <v>-22.904714229658001</v>
      </c>
      <c r="M1067" s="6" t="s">
        <v>155</v>
      </c>
      <c r="N1067" s="6" t="s">
        <v>192</v>
      </c>
    </row>
    <row r="1068" spans="1:14" x14ac:dyDescent="0.2">
      <c r="A1068" s="5" t="str">
        <f t="shared" si="19"/>
        <v>Urology - Prostate12002-20065</v>
      </c>
      <c r="B1068" s="3" t="s">
        <v>115</v>
      </c>
      <c r="C1068" s="3">
        <v>1</v>
      </c>
      <c r="D1068" s="3" t="s">
        <v>141</v>
      </c>
      <c r="E1068" s="3">
        <v>5</v>
      </c>
      <c r="F1068" s="3">
        <v>6385</v>
      </c>
      <c r="G1068" s="3">
        <v>26.018135271891602</v>
      </c>
      <c r="H1068" s="3">
        <v>24.941052145214101</v>
      </c>
      <c r="I1068" s="3">
        <v>24.3292790254674</v>
      </c>
      <c r="J1068" s="3">
        <v>25.552825264960799</v>
      </c>
      <c r="K1068" s="3">
        <v>0.94376268029396404</v>
      </c>
      <c r="L1068" s="3">
        <v>-85.215828458778006</v>
      </c>
      <c r="M1068" s="6" t="s">
        <v>155</v>
      </c>
      <c r="N1068" s="6" t="s">
        <v>192</v>
      </c>
    </row>
    <row r="1069" spans="1:14" x14ac:dyDescent="0.2">
      <c r="A1069" s="5" t="str">
        <f t="shared" si="19"/>
        <v>Urology - Prostate12002-20066</v>
      </c>
      <c r="B1069" s="3" t="s">
        <v>115</v>
      </c>
      <c r="C1069" s="3">
        <v>1</v>
      </c>
      <c r="D1069" s="3" t="s">
        <v>141</v>
      </c>
      <c r="E1069" s="3">
        <v>6</v>
      </c>
      <c r="F1069" s="3">
        <v>42570</v>
      </c>
      <c r="G1069" s="3">
        <v>34.6258072705606</v>
      </c>
      <c r="H1069" s="3">
        <v>26.261031371024998</v>
      </c>
      <c r="I1069" s="3">
        <v>26.0115626935123</v>
      </c>
      <c r="J1069" s="3">
        <v>26.5105000485378</v>
      </c>
      <c r="K1069" s="3">
        <v>0</v>
      </c>
      <c r="L1069" s="3">
        <v>-64.808926704753972</v>
      </c>
      <c r="M1069" s="6" t="s">
        <v>155</v>
      </c>
      <c r="N1069" s="6" t="s">
        <v>192</v>
      </c>
    </row>
    <row r="1070" spans="1:14" x14ac:dyDescent="0.2">
      <c r="A1070" s="5" t="str">
        <f t="shared" si="19"/>
        <v>Urology - Prostate12007-20111</v>
      </c>
      <c r="B1070" s="3" t="s">
        <v>116</v>
      </c>
      <c r="C1070" s="3">
        <v>1</v>
      </c>
      <c r="D1070" s="3" t="s">
        <v>141</v>
      </c>
      <c r="E1070" s="3">
        <v>1</v>
      </c>
      <c r="F1070" s="3">
        <v>9200</v>
      </c>
      <c r="G1070" s="3">
        <v>35.844982140822097</v>
      </c>
      <c r="H1070" s="3">
        <v>23.2033044560579</v>
      </c>
      <c r="I1070" s="3">
        <v>22.729158559639298</v>
      </c>
      <c r="J1070" s="3">
        <v>23.677450352476502</v>
      </c>
      <c r="K1070" s="3">
        <v>1</v>
      </c>
      <c r="L1070" s="3">
        <v>0</v>
      </c>
      <c r="M1070" s="6" t="s">
        <v>155</v>
      </c>
      <c r="N1070" s="6" t="s">
        <v>192</v>
      </c>
    </row>
    <row r="1071" spans="1:14" x14ac:dyDescent="0.2">
      <c r="A1071" s="5" t="str">
        <f t="shared" si="19"/>
        <v>Urology - Prostate12007-20112</v>
      </c>
      <c r="B1071" s="3" t="s">
        <v>116</v>
      </c>
      <c r="C1071" s="3">
        <v>1</v>
      </c>
      <c r="D1071" s="3" t="s">
        <v>141</v>
      </c>
      <c r="E1071" s="3">
        <v>2</v>
      </c>
      <c r="F1071" s="3">
        <v>10384</v>
      </c>
      <c r="G1071" s="3">
        <v>40.754256737767001</v>
      </c>
      <c r="H1071" s="3">
        <v>24.549231144545601</v>
      </c>
      <c r="I1071" s="3">
        <v>24.0770467533732</v>
      </c>
      <c r="J1071" s="3">
        <v>25.021415535717999</v>
      </c>
      <c r="K1071" s="3">
        <v>1.0580058194313</v>
      </c>
      <c r="L1071" s="3">
        <v>106.14974819836</v>
      </c>
      <c r="M1071" s="6" t="s">
        <v>155</v>
      </c>
      <c r="N1071" s="6" t="s">
        <v>192</v>
      </c>
    </row>
    <row r="1072" spans="1:14" x14ac:dyDescent="0.2">
      <c r="A1072" s="5" t="str">
        <f t="shared" si="19"/>
        <v>Urology - Prostate12007-20113</v>
      </c>
      <c r="B1072" s="3" t="s">
        <v>116</v>
      </c>
      <c r="C1072" s="3">
        <v>1</v>
      </c>
      <c r="D1072" s="3" t="s">
        <v>141</v>
      </c>
      <c r="E1072" s="3">
        <v>3</v>
      </c>
      <c r="F1072" s="3">
        <v>9761</v>
      </c>
      <c r="G1072" s="3">
        <v>38.3298294191042</v>
      </c>
      <c r="H1072" s="3">
        <v>24.366120002224999</v>
      </c>
      <c r="I1072" s="3">
        <v>23.882732638003201</v>
      </c>
      <c r="J1072" s="3">
        <v>24.849507366446801</v>
      </c>
      <c r="K1072" s="3">
        <v>1.0501142218070401</v>
      </c>
      <c r="L1072" s="3">
        <v>84.630669464787999</v>
      </c>
      <c r="M1072" s="6" t="s">
        <v>155</v>
      </c>
      <c r="N1072" s="6" t="s">
        <v>192</v>
      </c>
    </row>
    <row r="1073" spans="1:14" x14ac:dyDescent="0.2">
      <c r="A1073" s="5" t="str">
        <f t="shared" si="19"/>
        <v>Urology - Prostate12007-20114</v>
      </c>
      <c r="B1073" s="3" t="s">
        <v>116</v>
      </c>
      <c r="C1073" s="3">
        <v>1</v>
      </c>
      <c r="D1073" s="3" t="s">
        <v>141</v>
      </c>
      <c r="E1073" s="3">
        <v>4</v>
      </c>
      <c r="F1073" s="3">
        <v>8417</v>
      </c>
      <c r="G1073" s="3">
        <v>33.045018134714901</v>
      </c>
      <c r="H1073" s="3">
        <v>24.3046136042339</v>
      </c>
      <c r="I1073" s="3">
        <v>23.785376010295199</v>
      </c>
      <c r="J1073" s="3">
        <v>24.823851198172601</v>
      </c>
      <c r="K1073" s="3">
        <v>1.04746346151953</v>
      </c>
      <c r="L1073" s="3">
        <v>56.520031815011997</v>
      </c>
      <c r="M1073" s="6" t="s">
        <v>155</v>
      </c>
      <c r="N1073" s="6" t="s">
        <v>192</v>
      </c>
    </row>
    <row r="1074" spans="1:14" x14ac:dyDescent="0.2">
      <c r="A1074" s="5" t="str">
        <f t="shared" si="19"/>
        <v>Urology - Prostate12007-20115</v>
      </c>
      <c r="B1074" s="3" t="s">
        <v>116</v>
      </c>
      <c r="C1074" s="3">
        <v>1</v>
      </c>
      <c r="D1074" s="3" t="s">
        <v>141</v>
      </c>
      <c r="E1074" s="3">
        <v>5</v>
      </c>
      <c r="F1074" s="3">
        <v>6541</v>
      </c>
      <c r="G1074" s="3">
        <v>25.762668125435201</v>
      </c>
      <c r="H1074" s="3">
        <v>24.016534252246402</v>
      </c>
      <c r="I1074" s="3">
        <v>23.434505642846698</v>
      </c>
      <c r="J1074" s="3">
        <v>24.598562861646101</v>
      </c>
      <c r="K1074" s="3">
        <v>1.0350480164464799</v>
      </c>
      <c r="L1074" s="3">
        <v>23.552993942361901</v>
      </c>
      <c r="M1074" s="6" t="s">
        <v>155</v>
      </c>
      <c r="N1074" s="6" t="s">
        <v>192</v>
      </c>
    </row>
    <row r="1075" spans="1:14" x14ac:dyDescent="0.2">
      <c r="A1075" s="5" t="str">
        <f t="shared" si="19"/>
        <v>Urology - Prostate12007-20116</v>
      </c>
      <c r="B1075" s="3" t="s">
        <v>116</v>
      </c>
      <c r="C1075" s="3">
        <v>1</v>
      </c>
      <c r="D1075" s="3" t="s">
        <v>141</v>
      </c>
      <c r="E1075" s="3">
        <v>6</v>
      </c>
      <c r="F1075" s="3">
        <v>44303</v>
      </c>
      <c r="G1075" s="3">
        <v>34.7550311208267</v>
      </c>
      <c r="H1075" s="3">
        <v>24.0910461897533</v>
      </c>
      <c r="I1075" s="3">
        <v>23.866712156857901</v>
      </c>
      <c r="J1075" s="3">
        <v>24.315380222648699</v>
      </c>
      <c r="K1075" s="3">
        <v>0</v>
      </c>
      <c r="L1075" s="3">
        <v>270.8534434205219</v>
      </c>
      <c r="M1075" s="6" t="s">
        <v>155</v>
      </c>
      <c r="N1075" s="6" t="s">
        <v>192</v>
      </c>
    </row>
    <row r="1076" spans="1:14" x14ac:dyDescent="0.2">
      <c r="A1076" s="5" t="str">
        <f t="shared" si="19"/>
        <v>Urology - Prostate22002-20061</v>
      </c>
      <c r="B1076" s="3" t="s">
        <v>115</v>
      </c>
      <c r="C1076" s="3">
        <v>2</v>
      </c>
      <c r="D1076" s="3" t="s">
        <v>141</v>
      </c>
      <c r="E1076" s="3">
        <v>1</v>
      </c>
      <c r="F1076" s="3">
        <v>0</v>
      </c>
      <c r="G1076" s="3">
        <v>0</v>
      </c>
      <c r="H1076" s="3">
        <v>0</v>
      </c>
      <c r="I1076" s="3">
        <v>0</v>
      </c>
      <c r="J1076" s="3">
        <v>0</v>
      </c>
      <c r="K1076" s="3">
        <v>0</v>
      </c>
      <c r="L1076" s="3">
        <v>0</v>
      </c>
      <c r="M1076" s="6" t="s">
        <v>155</v>
      </c>
      <c r="N1076" s="6" t="s">
        <v>192</v>
      </c>
    </row>
    <row r="1077" spans="1:14" x14ac:dyDescent="0.2">
      <c r="A1077" s="5" t="str">
        <f t="shared" si="19"/>
        <v>Urology - Prostate22002-20062</v>
      </c>
      <c r="B1077" s="3" t="s">
        <v>115</v>
      </c>
      <c r="C1077" s="3">
        <v>2</v>
      </c>
      <c r="D1077" s="3" t="s">
        <v>141</v>
      </c>
      <c r="E1077" s="3">
        <v>2</v>
      </c>
      <c r="F1077" s="3">
        <v>0</v>
      </c>
      <c r="G1077" s="3">
        <v>0</v>
      </c>
      <c r="H1077" s="3">
        <v>0</v>
      </c>
      <c r="I1077" s="3">
        <v>0</v>
      </c>
      <c r="J1077" s="3">
        <v>0</v>
      </c>
      <c r="K1077" s="3">
        <v>0</v>
      </c>
      <c r="L1077" s="3">
        <v>0</v>
      </c>
      <c r="M1077" s="6" t="s">
        <v>155</v>
      </c>
      <c r="N1077" s="6" t="s">
        <v>192</v>
      </c>
    </row>
    <row r="1078" spans="1:14" x14ac:dyDescent="0.2">
      <c r="A1078" s="5" t="str">
        <f t="shared" si="19"/>
        <v>Urology - Prostate22002-20063</v>
      </c>
      <c r="B1078" s="3" t="s">
        <v>115</v>
      </c>
      <c r="C1078" s="3">
        <v>2</v>
      </c>
      <c r="D1078" s="3" t="s">
        <v>141</v>
      </c>
      <c r="E1078" s="3">
        <v>3</v>
      </c>
      <c r="F1078" s="3">
        <v>0</v>
      </c>
      <c r="G1078" s="3">
        <v>0</v>
      </c>
      <c r="H1078" s="3">
        <v>0</v>
      </c>
      <c r="I1078" s="3">
        <v>0</v>
      </c>
      <c r="J1078" s="3">
        <v>0</v>
      </c>
      <c r="K1078" s="3">
        <v>0</v>
      </c>
      <c r="L1078" s="3">
        <v>0</v>
      </c>
      <c r="M1078" s="6" t="s">
        <v>155</v>
      </c>
      <c r="N1078" s="6" t="s">
        <v>192</v>
      </c>
    </row>
    <row r="1079" spans="1:14" x14ac:dyDescent="0.2">
      <c r="A1079" s="5" t="str">
        <f t="shared" si="19"/>
        <v>Urology - Prostate22002-20064</v>
      </c>
      <c r="B1079" s="3" t="s">
        <v>115</v>
      </c>
      <c r="C1079" s="3">
        <v>2</v>
      </c>
      <c r="D1079" s="3" t="s">
        <v>141</v>
      </c>
      <c r="E1079" s="3">
        <v>4</v>
      </c>
      <c r="F1079" s="3">
        <v>0</v>
      </c>
      <c r="G1079" s="3">
        <v>0</v>
      </c>
      <c r="H1079" s="3">
        <v>0</v>
      </c>
      <c r="I1079" s="3">
        <v>0</v>
      </c>
      <c r="J1079" s="3">
        <v>0</v>
      </c>
      <c r="K1079" s="3">
        <v>0</v>
      </c>
      <c r="L1079" s="3">
        <v>0</v>
      </c>
      <c r="M1079" s="6" t="s">
        <v>155</v>
      </c>
      <c r="N1079" s="6" t="s">
        <v>192</v>
      </c>
    </row>
    <row r="1080" spans="1:14" x14ac:dyDescent="0.2">
      <c r="A1080" s="5" t="str">
        <f t="shared" si="19"/>
        <v>Urology - Prostate22002-20065</v>
      </c>
      <c r="B1080" s="3" t="s">
        <v>115</v>
      </c>
      <c r="C1080" s="3">
        <v>2</v>
      </c>
      <c r="D1080" s="3" t="s">
        <v>141</v>
      </c>
      <c r="E1080" s="3">
        <v>5</v>
      </c>
      <c r="F1080" s="3">
        <v>0</v>
      </c>
      <c r="G1080" s="3">
        <v>0</v>
      </c>
      <c r="H1080" s="3">
        <v>0</v>
      </c>
      <c r="I1080" s="3">
        <v>0</v>
      </c>
      <c r="J1080" s="3">
        <v>0</v>
      </c>
      <c r="K1080" s="3">
        <v>0</v>
      </c>
      <c r="L1080" s="3">
        <v>0</v>
      </c>
      <c r="M1080" s="6" t="s">
        <v>155</v>
      </c>
      <c r="N1080" s="6" t="s">
        <v>192</v>
      </c>
    </row>
    <row r="1081" spans="1:14" x14ac:dyDescent="0.2">
      <c r="A1081" s="5" t="str">
        <f t="shared" si="19"/>
        <v>Urology - Prostate22002-20066</v>
      </c>
      <c r="B1081" s="3" t="s">
        <v>115</v>
      </c>
      <c r="C1081" s="3">
        <v>2</v>
      </c>
      <c r="D1081" s="3" t="s">
        <v>141</v>
      </c>
      <c r="E1081" s="3">
        <v>6</v>
      </c>
      <c r="F1081" s="3">
        <v>0</v>
      </c>
      <c r="G1081" s="3">
        <v>0</v>
      </c>
      <c r="H1081" s="3">
        <v>0</v>
      </c>
      <c r="I1081" s="3">
        <v>0</v>
      </c>
      <c r="J1081" s="3">
        <v>0</v>
      </c>
      <c r="K1081" s="3">
        <v>0</v>
      </c>
      <c r="L1081" s="3">
        <v>0</v>
      </c>
      <c r="M1081" s="6" t="s">
        <v>155</v>
      </c>
      <c r="N1081" s="6" t="s">
        <v>192</v>
      </c>
    </row>
    <row r="1082" spans="1:14" x14ac:dyDescent="0.2">
      <c r="A1082" s="5" t="str">
        <f t="shared" si="19"/>
        <v>Urology - Prostate22007-20111</v>
      </c>
      <c r="B1082" s="3" t="s">
        <v>116</v>
      </c>
      <c r="C1082" s="3">
        <v>2</v>
      </c>
      <c r="D1082" s="3" t="s">
        <v>141</v>
      </c>
      <c r="E1082" s="3">
        <v>1</v>
      </c>
      <c r="F1082" s="3">
        <v>0</v>
      </c>
      <c r="G1082" s="3">
        <v>0</v>
      </c>
      <c r="H1082" s="3">
        <v>0</v>
      </c>
      <c r="I1082" s="3">
        <v>0</v>
      </c>
      <c r="J1082" s="3">
        <v>0</v>
      </c>
      <c r="K1082" s="3">
        <v>0</v>
      </c>
      <c r="L1082" s="3">
        <v>0</v>
      </c>
      <c r="M1082" s="6" t="s">
        <v>155</v>
      </c>
      <c r="N1082" s="6" t="s">
        <v>192</v>
      </c>
    </row>
    <row r="1083" spans="1:14" x14ac:dyDescent="0.2">
      <c r="A1083" s="5" t="str">
        <f t="shared" ref="A1083:A1146" si="21">D1083&amp;C1083&amp;B1083&amp;E1083</f>
        <v>Urology - Prostate22007-20112</v>
      </c>
      <c r="B1083" s="3" t="s">
        <v>116</v>
      </c>
      <c r="C1083" s="3">
        <v>2</v>
      </c>
      <c r="D1083" s="3" t="s">
        <v>141</v>
      </c>
      <c r="E1083" s="3">
        <v>2</v>
      </c>
      <c r="F1083" s="3">
        <v>0</v>
      </c>
      <c r="G1083" s="3">
        <v>0</v>
      </c>
      <c r="H1083" s="3">
        <v>0</v>
      </c>
      <c r="I1083" s="3">
        <v>0</v>
      </c>
      <c r="J1083" s="3">
        <v>0</v>
      </c>
      <c r="K1083" s="3">
        <v>0</v>
      </c>
      <c r="L1083" s="3">
        <v>0</v>
      </c>
      <c r="M1083" s="6" t="s">
        <v>155</v>
      </c>
      <c r="N1083" s="6" t="s">
        <v>192</v>
      </c>
    </row>
    <row r="1084" spans="1:14" x14ac:dyDescent="0.2">
      <c r="A1084" s="5" t="str">
        <f t="shared" si="21"/>
        <v>Urology - Prostate22007-20113</v>
      </c>
      <c r="B1084" s="3" t="s">
        <v>116</v>
      </c>
      <c r="C1084" s="3">
        <v>2</v>
      </c>
      <c r="D1084" s="3" t="s">
        <v>141</v>
      </c>
      <c r="E1084" s="3">
        <v>3</v>
      </c>
      <c r="F1084" s="3">
        <v>0</v>
      </c>
      <c r="G1084" s="3">
        <v>0</v>
      </c>
      <c r="H1084" s="3">
        <v>0</v>
      </c>
      <c r="I1084" s="3">
        <v>0</v>
      </c>
      <c r="J1084" s="3">
        <v>0</v>
      </c>
      <c r="K1084" s="3">
        <v>0</v>
      </c>
      <c r="L1084" s="3">
        <v>0</v>
      </c>
      <c r="M1084" s="6" t="s">
        <v>155</v>
      </c>
      <c r="N1084" s="6" t="s">
        <v>192</v>
      </c>
    </row>
    <row r="1085" spans="1:14" x14ac:dyDescent="0.2">
      <c r="A1085" s="5" t="str">
        <f t="shared" si="21"/>
        <v>Urology - Prostate22007-20114</v>
      </c>
      <c r="B1085" s="3" t="s">
        <v>116</v>
      </c>
      <c r="C1085" s="3">
        <v>2</v>
      </c>
      <c r="D1085" s="3" t="s">
        <v>141</v>
      </c>
      <c r="E1085" s="3">
        <v>4</v>
      </c>
      <c r="F1085" s="3">
        <v>0</v>
      </c>
      <c r="G1085" s="3">
        <v>0</v>
      </c>
      <c r="H1085" s="3">
        <v>0</v>
      </c>
      <c r="I1085" s="3">
        <v>0</v>
      </c>
      <c r="J1085" s="3">
        <v>0</v>
      </c>
      <c r="K1085" s="3">
        <v>0</v>
      </c>
      <c r="L1085" s="3">
        <v>0</v>
      </c>
      <c r="M1085" s="6" t="s">
        <v>155</v>
      </c>
      <c r="N1085" s="6" t="s">
        <v>192</v>
      </c>
    </row>
    <row r="1086" spans="1:14" x14ac:dyDescent="0.2">
      <c r="A1086" s="5" t="str">
        <f t="shared" si="21"/>
        <v>Urology - Prostate22007-20115</v>
      </c>
      <c r="B1086" s="3" t="s">
        <v>116</v>
      </c>
      <c r="C1086" s="3">
        <v>2</v>
      </c>
      <c r="D1086" s="3" t="s">
        <v>141</v>
      </c>
      <c r="E1086" s="3">
        <v>5</v>
      </c>
      <c r="F1086" s="3">
        <v>0</v>
      </c>
      <c r="G1086" s="3">
        <v>0</v>
      </c>
      <c r="H1086" s="3">
        <v>0</v>
      </c>
      <c r="I1086" s="3">
        <v>0</v>
      </c>
      <c r="J1086" s="3">
        <v>0</v>
      </c>
      <c r="K1086" s="3">
        <v>0</v>
      </c>
      <c r="L1086" s="3">
        <v>0</v>
      </c>
      <c r="M1086" s="6" t="s">
        <v>155</v>
      </c>
      <c r="N1086" s="6" t="s">
        <v>192</v>
      </c>
    </row>
    <row r="1087" spans="1:14" x14ac:dyDescent="0.2">
      <c r="A1087" s="5" t="str">
        <f t="shared" si="21"/>
        <v>Urology - Prostate22007-20116</v>
      </c>
      <c r="B1087" s="3" t="s">
        <v>116</v>
      </c>
      <c r="C1087" s="3">
        <v>2</v>
      </c>
      <c r="D1087" s="3" t="s">
        <v>141</v>
      </c>
      <c r="E1087" s="3">
        <v>6</v>
      </c>
      <c r="F1087" s="3">
        <v>0</v>
      </c>
      <c r="G1087" s="3">
        <v>0</v>
      </c>
      <c r="H1087" s="3">
        <v>0</v>
      </c>
      <c r="I1087" s="3">
        <v>0</v>
      </c>
      <c r="J1087" s="3">
        <v>0</v>
      </c>
      <c r="K1087" s="3">
        <v>0</v>
      </c>
      <c r="L1087" s="3">
        <v>0</v>
      </c>
      <c r="M1087" s="6" t="s">
        <v>155</v>
      </c>
      <c r="N1087" s="6" t="s">
        <v>192</v>
      </c>
    </row>
    <row r="1088" spans="1:14" x14ac:dyDescent="0.2">
      <c r="A1088" s="5" t="str">
        <f t="shared" si="21"/>
        <v>Urology - Prostate32002-20061</v>
      </c>
      <c r="B1088" s="11" t="s">
        <v>115</v>
      </c>
      <c r="C1088" s="11">
        <v>3</v>
      </c>
      <c r="D1088" s="11" t="s">
        <v>141</v>
      </c>
      <c r="E1088" s="11">
        <v>1</v>
      </c>
      <c r="F1088" s="11">
        <f t="shared" ref="F1088:L1099" si="22">F1064</f>
        <v>8675</v>
      </c>
      <c r="G1088" s="11">
        <f t="shared" si="22"/>
        <v>34.9305823630718</v>
      </c>
      <c r="H1088" s="11">
        <f t="shared" si="22"/>
        <v>26.427249843621102</v>
      </c>
      <c r="I1088" s="11">
        <f t="shared" si="22"/>
        <v>25.871123714938399</v>
      </c>
      <c r="J1088" s="11">
        <f t="shared" si="22"/>
        <v>26.983375972303801</v>
      </c>
      <c r="K1088" s="11">
        <f t="shared" si="22"/>
        <v>1</v>
      </c>
      <c r="L1088" s="11">
        <f t="shared" si="22"/>
        <v>0</v>
      </c>
      <c r="M1088" s="12" t="s">
        <v>155</v>
      </c>
      <c r="N1088" s="12" t="s">
        <v>192</v>
      </c>
    </row>
    <row r="1089" spans="1:14" x14ac:dyDescent="0.2">
      <c r="A1089" s="5" t="str">
        <f t="shared" si="21"/>
        <v>Urology - Prostate32002-20062</v>
      </c>
      <c r="B1089" s="11" t="s">
        <v>115</v>
      </c>
      <c r="C1089" s="11">
        <v>3</v>
      </c>
      <c r="D1089" s="11" t="s">
        <v>141</v>
      </c>
      <c r="E1089" s="11">
        <v>2</v>
      </c>
      <c r="F1089" s="11">
        <f t="shared" si="22"/>
        <v>9738</v>
      </c>
      <c r="G1089" s="11">
        <f t="shared" si="22"/>
        <v>39.6054342169721</v>
      </c>
      <c r="H1089" s="11">
        <f t="shared" si="22"/>
        <v>26.9151633212823</v>
      </c>
      <c r="I1089" s="11">
        <f t="shared" si="22"/>
        <v>26.3805765523711</v>
      </c>
      <c r="J1089" s="11">
        <f t="shared" si="22"/>
        <v>27.449750090193501</v>
      </c>
      <c r="K1089" s="11">
        <f t="shared" si="22"/>
        <v>1.0184625142816</v>
      </c>
      <c r="L1089" s="11">
        <f t="shared" si="22"/>
        <v>36.456454319481999</v>
      </c>
      <c r="M1089" s="12" t="s">
        <v>155</v>
      </c>
      <c r="N1089" s="12" t="s">
        <v>192</v>
      </c>
    </row>
    <row r="1090" spans="1:14" x14ac:dyDescent="0.2">
      <c r="A1090" s="5" t="str">
        <f t="shared" si="21"/>
        <v>Urology - Prostate32002-20063</v>
      </c>
      <c r="B1090" s="11" t="s">
        <v>115</v>
      </c>
      <c r="C1090" s="11">
        <v>3</v>
      </c>
      <c r="D1090" s="11" t="s">
        <v>141</v>
      </c>
      <c r="E1090" s="11">
        <v>3</v>
      </c>
      <c r="F1090" s="11">
        <f t="shared" si="22"/>
        <v>9444</v>
      </c>
      <c r="G1090" s="11">
        <f t="shared" si="22"/>
        <v>38.5537494133658</v>
      </c>
      <c r="H1090" s="11">
        <f t="shared" si="22"/>
        <v>26.490887810394799</v>
      </c>
      <c r="I1090" s="11">
        <f t="shared" si="22"/>
        <v>25.956600824818999</v>
      </c>
      <c r="J1090" s="11">
        <f t="shared" si="22"/>
        <v>27.025174795970599</v>
      </c>
      <c r="K1090" s="11">
        <f t="shared" si="22"/>
        <v>1.0024080434835301</v>
      </c>
      <c r="L1090" s="11">
        <f t="shared" si="22"/>
        <v>6.8551616642000397</v>
      </c>
      <c r="M1090" s="12" t="s">
        <v>155</v>
      </c>
      <c r="N1090" s="12" t="s">
        <v>192</v>
      </c>
    </row>
    <row r="1091" spans="1:14" x14ac:dyDescent="0.2">
      <c r="A1091" s="5" t="str">
        <f t="shared" si="21"/>
        <v>Urology - Prostate32002-20064</v>
      </c>
      <c r="B1091" s="11" t="s">
        <v>115</v>
      </c>
      <c r="C1091" s="11">
        <v>3</v>
      </c>
      <c r="D1091" s="11" t="s">
        <v>141</v>
      </c>
      <c r="E1091" s="11">
        <v>4</v>
      </c>
      <c r="F1091" s="11">
        <f t="shared" si="22"/>
        <v>8328</v>
      </c>
      <c r="G1091" s="11">
        <f t="shared" si="22"/>
        <v>34.013731859802498</v>
      </c>
      <c r="H1091" s="11">
        <f t="shared" si="22"/>
        <v>26.208580781011602</v>
      </c>
      <c r="I1091" s="11">
        <f t="shared" si="22"/>
        <v>25.645683413981502</v>
      </c>
      <c r="J1091" s="11">
        <f t="shared" si="22"/>
        <v>26.771478148041702</v>
      </c>
      <c r="K1091" s="11">
        <f t="shared" si="22"/>
        <v>0.99172562170095202</v>
      </c>
      <c r="L1091" s="11">
        <f t="shared" si="22"/>
        <v>-22.904714229658001</v>
      </c>
      <c r="M1091" s="12" t="s">
        <v>155</v>
      </c>
      <c r="N1091" s="12" t="s">
        <v>192</v>
      </c>
    </row>
    <row r="1092" spans="1:14" x14ac:dyDescent="0.2">
      <c r="A1092" s="5" t="str">
        <f t="shared" si="21"/>
        <v>Urology - Prostate32002-20065</v>
      </c>
      <c r="B1092" s="11" t="s">
        <v>115</v>
      </c>
      <c r="C1092" s="11">
        <v>3</v>
      </c>
      <c r="D1092" s="11" t="s">
        <v>141</v>
      </c>
      <c r="E1092" s="11">
        <v>5</v>
      </c>
      <c r="F1092" s="11">
        <f t="shared" si="22"/>
        <v>6385</v>
      </c>
      <c r="G1092" s="11">
        <f t="shared" si="22"/>
        <v>26.018135271891602</v>
      </c>
      <c r="H1092" s="11">
        <f t="shared" si="22"/>
        <v>24.941052145214101</v>
      </c>
      <c r="I1092" s="11">
        <f t="shared" si="22"/>
        <v>24.3292790254674</v>
      </c>
      <c r="J1092" s="11">
        <f t="shared" si="22"/>
        <v>25.552825264960799</v>
      </c>
      <c r="K1092" s="11">
        <f t="shared" si="22"/>
        <v>0.94376268029396404</v>
      </c>
      <c r="L1092" s="11">
        <f t="shared" si="22"/>
        <v>-85.215828458778006</v>
      </c>
      <c r="M1092" s="12" t="s">
        <v>155</v>
      </c>
      <c r="N1092" s="12" t="s">
        <v>192</v>
      </c>
    </row>
    <row r="1093" spans="1:14" x14ac:dyDescent="0.2">
      <c r="A1093" s="5" t="str">
        <f t="shared" si="21"/>
        <v>Urology - Prostate32002-20066</v>
      </c>
      <c r="B1093" s="11" t="s">
        <v>115</v>
      </c>
      <c r="C1093" s="11">
        <v>3</v>
      </c>
      <c r="D1093" s="11" t="s">
        <v>141</v>
      </c>
      <c r="E1093" s="11">
        <v>6</v>
      </c>
      <c r="F1093" s="11">
        <f t="shared" si="22"/>
        <v>42570</v>
      </c>
      <c r="G1093" s="11">
        <f t="shared" si="22"/>
        <v>34.6258072705606</v>
      </c>
      <c r="H1093" s="11">
        <f t="shared" si="22"/>
        <v>26.261031371024998</v>
      </c>
      <c r="I1093" s="11">
        <f t="shared" si="22"/>
        <v>26.0115626935123</v>
      </c>
      <c r="J1093" s="11">
        <f t="shared" si="22"/>
        <v>26.5105000485378</v>
      </c>
      <c r="K1093" s="11">
        <f t="shared" si="22"/>
        <v>0</v>
      </c>
      <c r="L1093" s="11">
        <f t="shared" si="22"/>
        <v>-64.808926704753972</v>
      </c>
      <c r="M1093" s="12" t="s">
        <v>155</v>
      </c>
      <c r="N1093" s="12" t="s">
        <v>192</v>
      </c>
    </row>
    <row r="1094" spans="1:14" x14ac:dyDescent="0.2">
      <c r="A1094" s="5" t="str">
        <f t="shared" si="21"/>
        <v>Urology - Prostate32007-20111</v>
      </c>
      <c r="B1094" s="11" t="s">
        <v>116</v>
      </c>
      <c r="C1094" s="11">
        <v>3</v>
      </c>
      <c r="D1094" s="11" t="s">
        <v>141</v>
      </c>
      <c r="E1094" s="11">
        <v>1</v>
      </c>
      <c r="F1094" s="11">
        <f t="shared" si="22"/>
        <v>9200</v>
      </c>
      <c r="G1094" s="11">
        <f t="shared" si="22"/>
        <v>35.844982140822097</v>
      </c>
      <c r="H1094" s="11">
        <f t="shared" si="22"/>
        <v>23.2033044560579</v>
      </c>
      <c r="I1094" s="11">
        <f t="shared" si="22"/>
        <v>22.729158559639298</v>
      </c>
      <c r="J1094" s="11">
        <f t="shared" si="22"/>
        <v>23.677450352476502</v>
      </c>
      <c r="K1094" s="11">
        <f t="shared" si="22"/>
        <v>1</v>
      </c>
      <c r="L1094" s="11">
        <f t="shared" si="22"/>
        <v>0</v>
      </c>
      <c r="M1094" s="12" t="s">
        <v>155</v>
      </c>
      <c r="N1094" s="12" t="s">
        <v>192</v>
      </c>
    </row>
    <row r="1095" spans="1:14" x14ac:dyDescent="0.2">
      <c r="A1095" s="5" t="str">
        <f t="shared" si="21"/>
        <v>Urology - Prostate32007-20112</v>
      </c>
      <c r="B1095" s="11" t="s">
        <v>116</v>
      </c>
      <c r="C1095" s="11">
        <v>3</v>
      </c>
      <c r="D1095" s="11" t="s">
        <v>141</v>
      </c>
      <c r="E1095" s="11">
        <v>2</v>
      </c>
      <c r="F1095" s="11">
        <f t="shared" si="22"/>
        <v>10384</v>
      </c>
      <c r="G1095" s="11">
        <f t="shared" si="22"/>
        <v>40.754256737767001</v>
      </c>
      <c r="H1095" s="11">
        <f t="shared" si="22"/>
        <v>24.549231144545601</v>
      </c>
      <c r="I1095" s="11">
        <f t="shared" si="22"/>
        <v>24.0770467533732</v>
      </c>
      <c r="J1095" s="11">
        <f t="shared" si="22"/>
        <v>25.021415535717999</v>
      </c>
      <c r="K1095" s="11">
        <f t="shared" si="22"/>
        <v>1.0580058194313</v>
      </c>
      <c r="L1095" s="11">
        <f t="shared" si="22"/>
        <v>106.14974819836</v>
      </c>
      <c r="M1095" s="12" t="s">
        <v>155</v>
      </c>
      <c r="N1095" s="12" t="s">
        <v>192</v>
      </c>
    </row>
    <row r="1096" spans="1:14" x14ac:dyDescent="0.2">
      <c r="A1096" s="5" t="str">
        <f t="shared" si="21"/>
        <v>Urology - Prostate32007-20113</v>
      </c>
      <c r="B1096" s="11" t="s">
        <v>116</v>
      </c>
      <c r="C1096" s="11">
        <v>3</v>
      </c>
      <c r="D1096" s="11" t="s">
        <v>141</v>
      </c>
      <c r="E1096" s="11">
        <v>3</v>
      </c>
      <c r="F1096" s="11">
        <f t="shared" si="22"/>
        <v>9761</v>
      </c>
      <c r="G1096" s="11">
        <f t="shared" si="22"/>
        <v>38.3298294191042</v>
      </c>
      <c r="H1096" s="11">
        <f t="shared" si="22"/>
        <v>24.366120002224999</v>
      </c>
      <c r="I1096" s="11">
        <f t="shared" si="22"/>
        <v>23.882732638003201</v>
      </c>
      <c r="J1096" s="11">
        <f t="shared" si="22"/>
        <v>24.849507366446801</v>
      </c>
      <c r="K1096" s="11">
        <f t="shared" si="22"/>
        <v>1.0501142218070401</v>
      </c>
      <c r="L1096" s="11">
        <f t="shared" si="22"/>
        <v>84.630669464787999</v>
      </c>
      <c r="M1096" s="12" t="s">
        <v>155</v>
      </c>
      <c r="N1096" s="12" t="s">
        <v>192</v>
      </c>
    </row>
    <row r="1097" spans="1:14" x14ac:dyDescent="0.2">
      <c r="A1097" s="5" t="str">
        <f t="shared" si="21"/>
        <v>Urology - Prostate32007-20114</v>
      </c>
      <c r="B1097" s="11" t="s">
        <v>116</v>
      </c>
      <c r="C1097" s="11">
        <v>3</v>
      </c>
      <c r="D1097" s="11" t="s">
        <v>141</v>
      </c>
      <c r="E1097" s="11">
        <v>4</v>
      </c>
      <c r="F1097" s="11">
        <f t="shared" si="22"/>
        <v>8417</v>
      </c>
      <c r="G1097" s="11">
        <f t="shared" si="22"/>
        <v>33.045018134714901</v>
      </c>
      <c r="H1097" s="11">
        <f t="shared" si="22"/>
        <v>24.3046136042339</v>
      </c>
      <c r="I1097" s="11">
        <f t="shared" si="22"/>
        <v>23.785376010295199</v>
      </c>
      <c r="J1097" s="11">
        <f t="shared" si="22"/>
        <v>24.823851198172601</v>
      </c>
      <c r="K1097" s="11">
        <f t="shared" si="22"/>
        <v>1.04746346151953</v>
      </c>
      <c r="L1097" s="11">
        <f t="shared" si="22"/>
        <v>56.520031815011997</v>
      </c>
      <c r="M1097" s="12" t="s">
        <v>155</v>
      </c>
      <c r="N1097" s="12" t="s">
        <v>192</v>
      </c>
    </row>
    <row r="1098" spans="1:14" x14ac:dyDescent="0.2">
      <c r="A1098" s="5" t="str">
        <f t="shared" si="21"/>
        <v>Urology - Prostate32007-20115</v>
      </c>
      <c r="B1098" s="11" t="s">
        <v>116</v>
      </c>
      <c r="C1098" s="11">
        <v>3</v>
      </c>
      <c r="D1098" s="11" t="s">
        <v>141</v>
      </c>
      <c r="E1098" s="11">
        <v>5</v>
      </c>
      <c r="F1098" s="11">
        <f t="shared" si="22"/>
        <v>6541</v>
      </c>
      <c r="G1098" s="11">
        <f t="shared" si="22"/>
        <v>25.762668125435201</v>
      </c>
      <c r="H1098" s="11">
        <f t="shared" si="22"/>
        <v>24.016534252246402</v>
      </c>
      <c r="I1098" s="11">
        <f t="shared" si="22"/>
        <v>23.434505642846698</v>
      </c>
      <c r="J1098" s="11">
        <f t="shared" si="22"/>
        <v>24.598562861646101</v>
      </c>
      <c r="K1098" s="11">
        <f t="shared" si="22"/>
        <v>1.0350480164464799</v>
      </c>
      <c r="L1098" s="11">
        <f t="shared" si="22"/>
        <v>23.552993942361901</v>
      </c>
      <c r="M1098" s="12" t="s">
        <v>155</v>
      </c>
      <c r="N1098" s="12" t="s">
        <v>192</v>
      </c>
    </row>
    <row r="1099" spans="1:14" x14ac:dyDescent="0.2">
      <c r="A1099" s="5" t="str">
        <f t="shared" si="21"/>
        <v>Urology - Prostate32007-20116</v>
      </c>
      <c r="B1099" s="11" t="s">
        <v>116</v>
      </c>
      <c r="C1099" s="11">
        <v>3</v>
      </c>
      <c r="D1099" s="11" t="s">
        <v>141</v>
      </c>
      <c r="E1099" s="11">
        <v>6</v>
      </c>
      <c r="F1099" s="11">
        <f t="shared" si="22"/>
        <v>44303</v>
      </c>
      <c r="G1099" s="11">
        <f t="shared" si="22"/>
        <v>34.7550311208267</v>
      </c>
      <c r="H1099" s="11">
        <f t="shared" si="22"/>
        <v>24.0910461897533</v>
      </c>
      <c r="I1099" s="11">
        <f t="shared" si="22"/>
        <v>23.866712156857901</v>
      </c>
      <c r="J1099" s="11">
        <f t="shared" si="22"/>
        <v>24.315380222648699</v>
      </c>
      <c r="K1099" s="11">
        <f t="shared" si="22"/>
        <v>0</v>
      </c>
      <c r="L1099" s="11">
        <f t="shared" si="22"/>
        <v>270.8534434205219</v>
      </c>
      <c r="M1099" s="12" t="s">
        <v>155</v>
      </c>
      <c r="N1099" s="12" t="s">
        <v>192</v>
      </c>
    </row>
    <row r="1100" spans="1:14" x14ac:dyDescent="0.2">
      <c r="A1100" s="5" t="str">
        <f t="shared" si="21"/>
        <v>Sarcoma - Bone Sarcoma12002-20061</v>
      </c>
      <c r="B1100" s="3" t="s">
        <v>115</v>
      </c>
      <c r="C1100" s="3">
        <v>1</v>
      </c>
      <c r="D1100" s="3" t="s">
        <v>144</v>
      </c>
      <c r="E1100" s="3">
        <v>1</v>
      </c>
      <c r="F1100" s="3">
        <v>128</v>
      </c>
      <c r="G1100" s="3">
        <v>0.515402252734662</v>
      </c>
      <c r="H1100" s="3">
        <v>0.47957825939724502</v>
      </c>
      <c r="I1100" s="3">
        <v>0.39649556476153403</v>
      </c>
      <c r="J1100" s="3">
        <v>0.56266095403295602</v>
      </c>
      <c r="K1100" s="3">
        <v>1</v>
      </c>
      <c r="L1100" s="3">
        <v>0</v>
      </c>
      <c r="M1100" s="6" t="s">
        <v>100</v>
      </c>
      <c r="N1100" s="6" t="s">
        <v>198</v>
      </c>
    </row>
    <row r="1101" spans="1:14" x14ac:dyDescent="0.2">
      <c r="A1101" s="5" t="str">
        <f t="shared" si="21"/>
        <v>Sarcoma - Bone Sarcoma12002-20062</v>
      </c>
      <c r="B1101" s="3" t="s">
        <v>115</v>
      </c>
      <c r="C1101" s="3">
        <v>1</v>
      </c>
      <c r="D1101" s="3" t="s">
        <v>144</v>
      </c>
      <c r="E1101" s="3">
        <v>2</v>
      </c>
      <c r="F1101" s="3">
        <v>151</v>
      </c>
      <c r="G1101" s="3">
        <v>0.61413232355337799</v>
      </c>
      <c r="H1101" s="3">
        <v>0.53712468974884997</v>
      </c>
      <c r="I1101" s="3">
        <v>0.45145193855487398</v>
      </c>
      <c r="J1101" s="3">
        <v>0.62279744094282596</v>
      </c>
      <c r="K1101" s="3">
        <v>1.1199938262921501</v>
      </c>
      <c r="L1101" s="3">
        <v>4.7839147538900004</v>
      </c>
      <c r="M1101" s="6" t="s">
        <v>100</v>
      </c>
      <c r="N1101" s="6" t="s">
        <v>198</v>
      </c>
    </row>
    <row r="1102" spans="1:14" x14ac:dyDescent="0.2">
      <c r="A1102" s="5" t="str">
        <f t="shared" si="21"/>
        <v>Sarcoma - Bone Sarcoma12002-20063</v>
      </c>
      <c r="B1102" s="3" t="s">
        <v>115</v>
      </c>
      <c r="C1102" s="3">
        <v>1</v>
      </c>
      <c r="D1102" s="3" t="s">
        <v>144</v>
      </c>
      <c r="E1102" s="3">
        <v>3</v>
      </c>
      <c r="F1102" s="3">
        <v>147</v>
      </c>
      <c r="G1102" s="3">
        <v>0.60010601056382495</v>
      </c>
      <c r="H1102" s="3">
        <v>0.53741706716804805</v>
      </c>
      <c r="I1102" s="3">
        <v>0.45053925841700798</v>
      </c>
      <c r="J1102" s="3">
        <v>0.62429487591908805</v>
      </c>
      <c r="K1102" s="3">
        <v>1.12060348157462</v>
      </c>
      <c r="L1102" s="3">
        <v>4.1535058086439998</v>
      </c>
      <c r="M1102" s="6" t="s">
        <v>100</v>
      </c>
      <c r="N1102" s="6" t="s">
        <v>198</v>
      </c>
    </row>
    <row r="1103" spans="1:14" x14ac:dyDescent="0.2">
      <c r="A1103" s="5" t="str">
        <f t="shared" si="21"/>
        <v>Sarcoma - Bone Sarcoma12002-20064</v>
      </c>
      <c r="B1103" s="3" t="s">
        <v>115</v>
      </c>
      <c r="C1103" s="3">
        <v>1</v>
      </c>
      <c r="D1103" s="3" t="s">
        <v>144</v>
      </c>
      <c r="E1103" s="3">
        <v>4</v>
      </c>
      <c r="F1103" s="3">
        <v>127</v>
      </c>
      <c r="G1103" s="3">
        <v>0.51870124233848602</v>
      </c>
      <c r="H1103" s="3">
        <v>0.489548960460298</v>
      </c>
      <c r="I1103" s="3">
        <v>0.40440568693880002</v>
      </c>
      <c r="J1103" s="3">
        <v>0.57469223398179603</v>
      </c>
      <c r="K1103" s="3">
        <v>1.0207905610141399</v>
      </c>
      <c r="L1103" s="3">
        <v>0.82552789629199996</v>
      </c>
      <c r="M1103" s="6" t="s">
        <v>100</v>
      </c>
      <c r="N1103" s="6" t="s">
        <v>198</v>
      </c>
    </row>
    <row r="1104" spans="1:14" x14ac:dyDescent="0.2">
      <c r="A1104" s="5" t="str">
        <f t="shared" si="21"/>
        <v>Sarcoma - Bone Sarcoma12002-20065</v>
      </c>
      <c r="B1104" s="3" t="s">
        <v>115</v>
      </c>
      <c r="C1104" s="3">
        <v>1</v>
      </c>
      <c r="D1104" s="3" t="s">
        <v>144</v>
      </c>
      <c r="E1104" s="3">
        <v>5</v>
      </c>
      <c r="F1104" s="3">
        <v>169</v>
      </c>
      <c r="G1104" s="3">
        <v>0.68865542066557095</v>
      </c>
      <c r="H1104" s="3">
        <v>0.69725390413467203</v>
      </c>
      <c r="I1104" s="3">
        <v>0.59212946935744404</v>
      </c>
      <c r="J1104" s="3">
        <v>0.80237833891189903</v>
      </c>
      <c r="K1104" s="3">
        <v>1.45388972596675</v>
      </c>
      <c r="L1104" s="3">
        <v>9.9662571135160007</v>
      </c>
      <c r="M1104" s="6" t="s">
        <v>100</v>
      </c>
      <c r="N1104" s="6" t="s">
        <v>198</v>
      </c>
    </row>
    <row r="1105" spans="1:14" x14ac:dyDescent="0.2">
      <c r="A1105" s="5" t="str">
        <f t="shared" si="21"/>
        <v>Sarcoma - Bone Sarcoma12002-20066</v>
      </c>
      <c r="B1105" s="3" t="s">
        <v>115</v>
      </c>
      <c r="C1105" s="3">
        <v>1</v>
      </c>
      <c r="D1105" s="3" t="s">
        <v>144</v>
      </c>
      <c r="E1105" s="3">
        <v>6</v>
      </c>
      <c r="F1105" s="3">
        <v>722</v>
      </c>
      <c r="G1105" s="3">
        <v>0.58726410263905904</v>
      </c>
      <c r="H1105" s="3">
        <v>0.54320698350369701</v>
      </c>
      <c r="I1105" s="3">
        <v>0.503583485104656</v>
      </c>
      <c r="J1105" s="3">
        <v>0.58283048190273801</v>
      </c>
      <c r="K1105" s="3">
        <v>0</v>
      </c>
      <c r="L1105" s="3">
        <v>19.729205572342003</v>
      </c>
      <c r="M1105" s="6" t="s">
        <v>100</v>
      </c>
      <c r="N1105" s="6" t="s">
        <v>198</v>
      </c>
    </row>
    <row r="1106" spans="1:14" x14ac:dyDescent="0.2">
      <c r="A1106" s="5" t="str">
        <f t="shared" si="21"/>
        <v>Sarcoma - Bone Sarcoma12007-20111</v>
      </c>
      <c r="B1106" s="3" t="s">
        <v>116</v>
      </c>
      <c r="C1106" s="3">
        <v>1</v>
      </c>
      <c r="D1106" s="3" t="s">
        <v>144</v>
      </c>
      <c r="E1106" s="3">
        <v>1</v>
      </c>
      <c r="F1106" s="3">
        <v>152</v>
      </c>
      <c r="G1106" s="3">
        <v>0.59222144406575605</v>
      </c>
      <c r="H1106" s="3">
        <v>0.496845637412695</v>
      </c>
      <c r="I1106" s="3">
        <v>0.41785861213666198</v>
      </c>
      <c r="J1106" s="3">
        <v>0.57583266268872801</v>
      </c>
      <c r="K1106" s="3">
        <v>1</v>
      </c>
      <c r="L1106" s="3">
        <v>0</v>
      </c>
      <c r="M1106" s="6" t="s">
        <v>100</v>
      </c>
      <c r="N1106" s="6" t="s">
        <v>198</v>
      </c>
    </row>
    <row r="1107" spans="1:14" x14ac:dyDescent="0.2">
      <c r="A1107" s="5" t="str">
        <f t="shared" si="21"/>
        <v>Sarcoma - Bone Sarcoma12007-20112</v>
      </c>
      <c r="B1107" s="3" t="s">
        <v>116</v>
      </c>
      <c r="C1107" s="3">
        <v>1</v>
      </c>
      <c r="D1107" s="3" t="s">
        <v>144</v>
      </c>
      <c r="E1107" s="3">
        <v>2</v>
      </c>
      <c r="F1107" s="3">
        <v>126</v>
      </c>
      <c r="G1107" s="3">
        <v>0.494514286301872</v>
      </c>
      <c r="H1107" s="3">
        <v>0.42885187717261197</v>
      </c>
      <c r="I1107" s="3">
        <v>0.35396976011672299</v>
      </c>
      <c r="J1107" s="3">
        <v>0.50373399422850096</v>
      </c>
      <c r="K1107" s="3">
        <v>0.86314912495929697</v>
      </c>
      <c r="L1107" s="3">
        <v>-4.4499206938959999</v>
      </c>
      <c r="M1107" s="6" t="s">
        <v>100</v>
      </c>
      <c r="N1107" s="6" t="s">
        <v>198</v>
      </c>
    </row>
    <row r="1108" spans="1:14" x14ac:dyDescent="0.2">
      <c r="A1108" s="5" t="str">
        <f t="shared" si="21"/>
        <v>Sarcoma - Bone Sarcoma12007-20113</v>
      </c>
      <c r="B1108" s="3" t="s">
        <v>116</v>
      </c>
      <c r="C1108" s="3">
        <v>1</v>
      </c>
      <c r="D1108" s="3" t="s">
        <v>144</v>
      </c>
      <c r="E1108" s="3">
        <v>3</v>
      </c>
      <c r="F1108" s="3">
        <v>164</v>
      </c>
      <c r="G1108" s="3">
        <v>0.64400082212202503</v>
      </c>
      <c r="H1108" s="3">
        <v>0.55708246250128601</v>
      </c>
      <c r="I1108" s="3">
        <v>0.471820831927312</v>
      </c>
      <c r="J1108" s="3">
        <v>0.64234409307525997</v>
      </c>
      <c r="K1108" s="3">
        <v>1.1212385106212699</v>
      </c>
      <c r="L1108" s="3">
        <v>3.04589626327</v>
      </c>
      <c r="M1108" s="6" t="s">
        <v>100</v>
      </c>
      <c r="N1108" s="6" t="s">
        <v>198</v>
      </c>
    </row>
    <row r="1109" spans="1:14" x14ac:dyDescent="0.2">
      <c r="A1109" s="5" t="str">
        <f t="shared" si="21"/>
        <v>Sarcoma - Bone Sarcoma12007-20114</v>
      </c>
      <c r="B1109" s="3" t="s">
        <v>116</v>
      </c>
      <c r="C1109" s="3">
        <v>1</v>
      </c>
      <c r="D1109" s="3" t="s">
        <v>144</v>
      </c>
      <c r="E1109" s="3">
        <v>4</v>
      </c>
      <c r="F1109" s="3">
        <v>138</v>
      </c>
      <c r="G1109" s="3">
        <v>0.54178596918030897</v>
      </c>
      <c r="H1109" s="3">
        <v>0.50847754656848998</v>
      </c>
      <c r="I1109" s="3">
        <v>0.42363995944541</v>
      </c>
      <c r="J1109" s="3">
        <v>0.59331513369156996</v>
      </c>
      <c r="K1109" s="3">
        <v>1.02341151512644</v>
      </c>
      <c r="L1109" s="3">
        <v>-0.102583530685999</v>
      </c>
      <c r="M1109" s="6" t="s">
        <v>100</v>
      </c>
      <c r="N1109" s="6" t="s">
        <v>198</v>
      </c>
    </row>
    <row r="1110" spans="1:14" x14ac:dyDescent="0.2">
      <c r="A1110" s="5" t="str">
        <f t="shared" si="21"/>
        <v>Sarcoma - Bone Sarcoma12007-20115</v>
      </c>
      <c r="B1110" s="3" t="s">
        <v>116</v>
      </c>
      <c r="C1110" s="3">
        <v>1</v>
      </c>
      <c r="D1110" s="3" t="s">
        <v>144</v>
      </c>
      <c r="E1110" s="3">
        <v>5</v>
      </c>
      <c r="F1110" s="3">
        <v>145</v>
      </c>
      <c r="G1110" s="3">
        <v>0.57110332948908604</v>
      </c>
      <c r="H1110" s="3">
        <v>0.57233167779303196</v>
      </c>
      <c r="I1110" s="3">
        <v>0.47917374251010802</v>
      </c>
      <c r="J1110" s="3">
        <v>0.665489613075956</v>
      </c>
      <c r="K1110" s="3">
        <v>1.1519305689659001</v>
      </c>
      <c r="L1110" s="3">
        <v>3.367170011562</v>
      </c>
      <c r="M1110" s="6" t="s">
        <v>100</v>
      </c>
      <c r="N1110" s="6" t="s">
        <v>198</v>
      </c>
    </row>
    <row r="1111" spans="1:14" x14ac:dyDescent="0.2">
      <c r="A1111" s="5" t="str">
        <f t="shared" si="21"/>
        <v>Sarcoma - Bone Sarcoma12007-20116</v>
      </c>
      <c r="B1111" s="3" t="s">
        <v>116</v>
      </c>
      <c r="C1111" s="3">
        <v>1</v>
      </c>
      <c r="D1111" s="3" t="s">
        <v>144</v>
      </c>
      <c r="E1111" s="3">
        <v>6</v>
      </c>
      <c r="F1111" s="3">
        <v>725</v>
      </c>
      <c r="G1111" s="3">
        <v>0.56875149679704295</v>
      </c>
      <c r="H1111" s="3">
        <v>0.50547452548636995</v>
      </c>
      <c r="I1111" s="3">
        <v>0.46867973440993999</v>
      </c>
      <c r="J1111" s="3">
        <v>0.54226931656279997</v>
      </c>
      <c r="K1111" s="3">
        <v>0</v>
      </c>
      <c r="L1111" s="3">
        <v>1.8605620502500011</v>
      </c>
      <c r="M1111" s="6" t="s">
        <v>100</v>
      </c>
      <c r="N1111" s="6" t="s">
        <v>198</v>
      </c>
    </row>
    <row r="1112" spans="1:14" x14ac:dyDescent="0.2">
      <c r="A1112" s="5" t="str">
        <f t="shared" si="21"/>
        <v>Sarcoma - Bone Sarcoma22002-20061</v>
      </c>
      <c r="B1112" s="3" t="s">
        <v>115</v>
      </c>
      <c r="C1112" s="3">
        <v>2</v>
      </c>
      <c r="D1112" s="3" t="s">
        <v>144</v>
      </c>
      <c r="E1112" s="3">
        <v>1</v>
      </c>
      <c r="F1112" s="3">
        <v>99</v>
      </c>
      <c r="G1112" s="3">
        <v>0.39154074248385101</v>
      </c>
      <c r="H1112" s="3">
        <v>0.31238734404499002</v>
      </c>
      <c r="I1112" s="3">
        <v>0.25085096966536402</v>
      </c>
      <c r="J1112" s="3">
        <v>0.37392371842461603</v>
      </c>
      <c r="K1112" s="3">
        <v>1</v>
      </c>
      <c r="L1112" s="3">
        <v>0</v>
      </c>
      <c r="M1112" s="6" t="s">
        <v>100</v>
      </c>
      <c r="N1112" s="6" t="s">
        <v>198</v>
      </c>
    </row>
    <row r="1113" spans="1:14" x14ac:dyDescent="0.2">
      <c r="A1113" s="5" t="str">
        <f t="shared" si="21"/>
        <v>Sarcoma - Bone Sarcoma22002-20062</v>
      </c>
      <c r="B1113" s="3" t="s">
        <v>115</v>
      </c>
      <c r="C1113" s="3">
        <v>2</v>
      </c>
      <c r="D1113" s="3" t="s">
        <v>144</v>
      </c>
      <c r="E1113" s="3">
        <v>2</v>
      </c>
      <c r="F1113" s="3">
        <v>122</v>
      </c>
      <c r="G1113" s="3">
        <v>0.47813476024422302</v>
      </c>
      <c r="H1113" s="3">
        <v>0.38185855653053602</v>
      </c>
      <c r="I1113" s="3">
        <v>0.31409773190604201</v>
      </c>
      <c r="J1113" s="3">
        <v>0.44961938115502997</v>
      </c>
      <c r="K1113" s="3">
        <v>1.22238805063608</v>
      </c>
      <c r="L1113" s="3">
        <v>2.6187271494719999</v>
      </c>
      <c r="M1113" s="6" t="s">
        <v>100</v>
      </c>
      <c r="N1113" s="6" t="s">
        <v>198</v>
      </c>
    </row>
    <row r="1114" spans="1:14" x14ac:dyDescent="0.2">
      <c r="A1114" s="5" t="str">
        <f t="shared" si="21"/>
        <v>Sarcoma - Bone Sarcoma22002-20063</v>
      </c>
      <c r="B1114" s="3" t="s">
        <v>115</v>
      </c>
      <c r="C1114" s="3">
        <v>2</v>
      </c>
      <c r="D1114" s="3" t="s">
        <v>144</v>
      </c>
      <c r="E1114" s="3">
        <v>3</v>
      </c>
      <c r="F1114" s="3">
        <v>101</v>
      </c>
      <c r="G1114" s="3">
        <v>0.39403202988838298</v>
      </c>
      <c r="H1114" s="3">
        <v>0.32611048161953798</v>
      </c>
      <c r="I1114" s="3">
        <v>0.26251003838310699</v>
      </c>
      <c r="J1114" s="3">
        <v>0.38971092485596898</v>
      </c>
      <c r="K1114" s="3">
        <v>1.0439298769177101</v>
      </c>
      <c r="L1114" s="3">
        <v>-1.4622619980680001</v>
      </c>
      <c r="M1114" s="6" t="s">
        <v>100</v>
      </c>
      <c r="N1114" s="6" t="s">
        <v>198</v>
      </c>
    </row>
    <row r="1115" spans="1:14" x14ac:dyDescent="0.2">
      <c r="A1115" s="5" t="str">
        <f t="shared" si="21"/>
        <v>Sarcoma - Bone Sarcoma22002-20064</v>
      </c>
      <c r="B1115" s="3" t="s">
        <v>115</v>
      </c>
      <c r="C1115" s="3">
        <v>2</v>
      </c>
      <c r="D1115" s="3" t="s">
        <v>144</v>
      </c>
      <c r="E1115" s="3">
        <v>4</v>
      </c>
      <c r="F1115" s="3">
        <v>118</v>
      </c>
      <c r="G1115" s="3">
        <v>0.458700885234399</v>
      </c>
      <c r="H1115" s="3">
        <v>0.38082177655709198</v>
      </c>
      <c r="I1115" s="3">
        <v>0.31210910371457601</v>
      </c>
      <c r="J1115" s="3">
        <v>0.44953444939960802</v>
      </c>
      <c r="K1115" s="3">
        <v>1.21906915826349</v>
      </c>
      <c r="L1115" s="3">
        <v>1.982396473104</v>
      </c>
      <c r="M1115" s="6" t="s">
        <v>100</v>
      </c>
      <c r="N1115" s="6" t="s">
        <v>198</v>
      </c>
    </row>
    <row r="1116" spans="1:14" x14ac:dyDescent="0.2">
      <c r="A1116" s="5" t="str">
        <f t="shared" si="21"/>
        <v>Sarcoma - Bone Sarcoma22002-20065</v>
      </c>
      <c r="B1116" s="3" t="s">
        <v>115</v>
      </c>
      <c r="C1116" s="3">
        <v>2</v>
      </c>
      <c r="D1116" s="3" t="s">
        <v>144</v>
      </c>
      <c r="E1116" s="3">
        <v>5</v>
      </c>
      <c r="F1116" s="3">
        <v>98</v>
      </c>
      <c r="G1116" s="3">
        <v>0.38056187786627699</v>
      </c>
      <c r="H1116" s="3">
        <v>0.34973824454373498</v>
      </c>
      <c r="I1116" s="3">
        <v>0.28049360492373199</v>
      </c>
      <c r="J1116" s="3">
        <v>0.41898288416373802</v>
      </c>
      <c r="K1116" s="3">
        <v>1.11956598502072</v>
      </c>
      <c r="L1116" s="3">
        <v>-0.40884807205599999</v>
      </c>
      <c r="M1116" s="6" t="s">
        <v>100</v>
      </c>
      <c r="N1116" s="6" t="s">
        <v>198</v>
      </c>
    </row>
    <row r="1117" spans="1:14" x14ac:dyDescent="0.2">
      <c r="A1117" s="5" t="str">
        <f t="shared" si="21"/>
        <v>Sarcoma - Bone Sarcoma22002-20066</v>
      </c>
      <c r="B1117" s="3" t="s">
        <v>115</v>
      </c>
      <c r="C1117" s="3">
        <v>2</v>
      </c>
      <c r="D1117" s="3" t="s">
        <v>144</v>
      </c>
      <c r="E1117" s="3">
        <v>6</v>
      </c>
      <c r="F1117" s="3">
        <v>538</v>
      </c>
      <c r="G1117" s="3">
        <v>0.42061087083650001</v>
      </c>
      <c r="H1117" s="3">
        <v>0.34459198148314701</v>
      </c>
      <c r="I1117" s="3">
        <v>0.31547340761188097</v>
      </c>
      <c r="J1117" s="3">
        <v>0.373710555354413</v>
      </c>
      <c r="K1117" s="3">
        <v>0</v>
      </c>
      <c r="L1117" s="3">
        <v>2.7300135524519997</v>
      </c>
      <c r="M1117" s="6" t="s">
        <v>100</v>
      </c>
      <c r="N1117" s="6" t="s">
        <v>198</v>
      </c>
    </row>
    <row r="1118" spans="1:14" x14ac:dyDescent="0.2">
      <c r="A1118" s="5" t="str">
        <f t="shared" si="21"/>
        <v>Sarcoma - Bone Sarcoma22007-20111</v>
      </c>
      <c r="B1118" s="3" t="s">
        <v>116</v>
      </c>
      <c r="C1118" s="3">
        <v>2</v>
      </c>
      <c r="D1118" s="3" t="s">
        <v>144</v>
      </c>
      <c r="E1118" s="3">
        <v>1</v>
      </c>
      <c r="F1118" s="3">
        <v>99</v>
      </c>
      <c r="G1118" s="3">
        <v>0.380398400851232</v>
      </c>
      <c r="H1118" s="3">
        <v>0.30308837178673698</v>
      </c>
      <c r="I1118" s="3">
        <v>0.24338377788457799</v>
      </c>
      <c r="J1118" s="3">
        <v>0.36279296568889602</v>
      </c>
      <c r="K1118" s="3">
        <v>1</v>
      </c>
      <c r="L1118" s="3">
        <v>0</v>
      </c>
      <c r="M1118" s="6" t="s">
        <v>100</v>
      </c>
      <c r="N1118" s="6" t="s">
        <v>198</v>
      </c>
    </row>
    <row r="1119" spans="1:14" x14ac:dyDescent="0.2">
      <c r="A1119" s="5" t="str">
        <f t="shared" si="21"/>
        <v>Sarcoma - Bone Sarcoma22007-20112</v>
      </c>
      <c r="B1119" s="3" t="s">
        <v>116</v>
      </c>
      <c r="C1119" s="3">
        <v>2</v>
      </c>
      <c r="D1119" s="3" t="s">
        <v>144</v>
      </c>
      <c r="E1119" s="3">
        <v>2</v>
      </c>
      <c r="F1119" s="3">
        <v>114</v>
      </c>
      <c r="G1119" s="3">
        <v>0.43397097373721899</v>
      </c>
      <c r="H1119" s="3">
        <v>0.33971416865191201</v>
      </c>
      <c r="I1119" s="3">
        <v>0.277352560462792</v>
      </c>
      <c r="J1119" s="3">
        <v>0.40207577684103202</v>
      </c>
      <c r="K1119" s="3">
        <v>1.1208419730828401</v>
      </c>
      <c r="L1119" s="3">
        <v>1.666324560816</v>
      </c>
      <c r="M1119" s="6" t="s">
        <v>100</v>
      </c>
      <c r="N1119" s="6" t="s">
        <v>198</v>
      </c>
    </row>
    <row r="1120" spans="1:14" x14ac:dyDescent="0.2">
      <c r="A1120" s="5" t="str">
        <f t="shared" si="21"/>
        <v>Sarcoma - Bone Sarcoma22007-20113</v>
      </c>
      <c r="B1120" s="3" t="s">
        <v>116</v>
      </c>
      <c r="C1120" s="3">
        <v>2</v>
      </c>
      <c r="D1120" s="3" t="s">
        <v>144</v>
      </c>
      <c r="E1120" s="3">
        <v>3</v>
      </c>
      <c r="F1120" s="3">
        <v>112</v>
      </c>
      <c r="G1120" s="3">
        <v>0.42521418361135699</v>
      </c>
      <c r="H1120" s="3">
        <v>0.32504741425232397</v>
      </c>
      <c r="I1120" s="3">
        <v>0.26484779068318698</v>
      </c>
      <c r="J1120" s="3">
        <v>0.38524703782146102</v>
      </c>
      <c r="K1120" s="3">
        <v>1.0724509565845</v>
      </c>
      <c r="L1120" s="3">
        <v>1.3596255488060001</v>
      </c>
      <c r="M1120" s="6" t="s">
        <v>100</v>
      </c>
      <c r="N1120" s="6" t="s">
        <v>198</v>
      </c>
    </row>
    <row r="1121" spans="1:14" x14ac:dyDescent="0.2">
      <c r="A1121" s="5" t="str">
        <f t="shared" si="21"/>
        <v>Sarcoma - Bone Sarcoma22007-20114</v>
      </c>
      <c r="B1121" s="3" t="s">
        <v>116</v>
      </c>
      <c r="C1121" s="3">
        <v>2</v>
      </c>
      <c r="D1121" s="3" t="s">
        <v>144</v>
      </c>
      <c r="E1121" s="3">
        <v>4</v>
      </c>
      <c r="F1121" s="3">
        <v>108</v>
      </c>
      <c r="G1121" s="3">
        <v>0.40946931146939097</v>
      </c>
      <c r="H1121" s="3">
        <v>0.32474034284946601</v>
      </c>
      <c r="I1121" s="3">
        <v>0.263493960891582</v>
      </c>
      <c r="J1121" s="3">
        <v>0.38598672480735002</v>
      </c>
      <c r="K1121" s="3">
        <v>1.07143781510022</v>
      </c>
      <c r="L1121" s="3">
        <v>1.7458756948259999</v>
      </c>
      <c r="M1121" s="6" t="s">
        <v>100</v>
      </c>
      <c r="N1121" s="6" t="s">
        <v>198</v>
      </c>
    </row>
    <row r="1122" spans="1:14" x14ac:dyDescent="0.2">
      <c r="A1122" s="5" t="str">
        <f t="shared" si="21"/>
        <v>Sarcoma - Bone Sarcoma22007-20115</v>
      </c>
      <c r="B1122" s="3" t="s">
        <v>116</v>
      </c>
      <c r="C1122" s="3">
        <v>2</v>
      </c>
      <c r="D1122" s="3" t="s">
        <v>144</v>
      </c>
      <c r="E1122" s="3">
        <v>5</v>
      </c>
      <c r="F1122" s="3">
        <v>92</v>
      </c>
      <c r="G1122" s="3">
        <v>0.34892348760252101</v>
      </c>
      <c r="H1122" s="3">
        <v>0.31463812336154001</v>
      </c>
      <c r="I1122" s="3">
        <v>0.25034367110744599</v>
      </c>
      <c r="J1122" s="3">
        <v>0.37893257561563398</v>
      </c>
      <c r="K1122" s="3">
        <v>1.03810687789412</v>
      </c>
      <c r="L1122" s="3">
        <v>0.152284661086</v>
      </c>
      <c r="M1122" s="6" t="s">
        <v>100</v>
      </c>
      <c r="N1122" s="6" t="s">
        <v>198</v>
      </c>
    </row>
    <row r="1123" spans="1:14" x14ac:dyDescent="0.2">
      <c r="A1123" s="5" t="str">
        <f t="shared" si="21"/>
        <v>Sarcoma - Bone Sarcoma22007-20116</v>
      </c>
      <c r="B1123" s="3" t="s">
        <v>116</v>
      </c>
      <c r="C1123" s="3">
        <v>2</v>
      </c>
      <c r="D1123" s="3" t="s">
        <v>144</v>
      </c>
      <c r="E1123" s="3">
        <v>6</v>
      </c>
      <c r="F1123" s="3">
        <v>525</v>
      </c>
      <c r="G1123" s="3">
        <v>0.39961495082384102</v>
      </c>
      <c r="H1123" s="3">
        <v>0.32149085049410198</v>
      </c>
      <c r="I1123" s="3">
        <v>0.29399006888510298</v>
      </c>
      <c r="J1123" s="3">
        <v>0.34899163210310102</v>
      </c>
      <c r="K1123" s="3">
        <v>0</v>
      </c>
      <c r="L1123" s="3">
        <v>4.9241104655340004</v>
      </c>
      <c r="M1123" s="6" t="s">
        <v>100</v>
      </c>
      <c r="N1123" s="6" t="s">
        <v>198</v>
      </c>
    </row>
    <row r="1124" spans="1:14" x14ac:dyDescent="0.2">
      <c r="A1124" s="5" t="str">
        <f t="shared" si="21"/>
        <v>Sarcoma - Bone Sarcoma32002-20061</v>
      </c>
      <c r="B1124" s="3" t="s">
        <v>115</v>
      </c>
      <c r="C1124" s="3">
        <v>3</v>
      </c>
      <c r="D1124" s="3" t="s">
        <v>144</v>
      </c>
      <c r="E1124" s="3">
        <v>1</v>
      </c>
      <c r="F1124" s="3">
        <v>227</v>
      </c>
      <c r="G1124" s="3">
        <v>0.452915755913603</v>
      </c>
      <c r="H1124" s="3">
        <v>0.39967105495073701</v>
      </c>
      <c r="I1124" s="3">
        <v>0.347677939706796</v>
      </c>
      <c r="J1124" s="3">
        <v>0.45166417019467803</v>
      </c>
      <c r="K1124" s="3">
        <v>1</v>
      </c>
      <c r="L1124" s="3">
        <v>0</v>
      </c>
      <c r="M1124" s="6" t="s">
        <v>100</v>
      </c>
      <c r="N1124" s="6" t="s">
        <v>198</v>
      </c>
    </row>
    <row r="1125" spans="1:14" x14ac:dyDescent="0.2">
      <c r="A1125" s="5" t="str">
        <f t="shared" si="21"/>
        <v>Sarcoma - Bone Sarcoma32002-20062</v>
      </c>
      <c r="B1125" s="3" t="s">
        <v>115</v>
      </c>
      <c r="C1125" s="3">
        <v>3</v>
      </c>
      <c r="D1125" s="3" t="s">
        <v>144</v>
      </c>
      <c r="E1125" s="3">
        <v>2</v>
      </c>
      <c r="F1125" s="3">
        <v>273</v>
      </c>
      <c r="G1125" s="3">
        <v>0.54487370246710398</v>
      </c>
      <c r="H1125" s="3">
        <v>0.45341180722329599</v>
      </c>
      <c r="I1125" s="3">
        <v>0.399626014587039</v>
      </c>
      <c r="J1125" s="3">
        <v>0.50719759985955304</v>
      </c>
      <c r="K1125" s="3">
        <v>1.1344624575807301</v>
      </c>
      <c r="L1125" s="3">
        <v>7.7764323856560003</v>
      </c>
      <c r="M1125" s="6" t="s">
        <v>100</v>
      </c>
      <c r="N1125" s="6" t="s">
        <v>198</v>
      </c>
    </row>
    <row r="1126" spans="1:14" x14ac:dyDescent="0.2">
      <c r="A1126" s="5" t="str">
        <f t="shared" si="21"/>
        <v>Sarcoma - Bone Sarcoma32002-20063</v>
      </c>
      <c r="B1126" s="3" t="s">
        <v>115</v>
      </c>
      <c r="C1126" s="3">
        <v>3</v>
      </c>
      <c r="D1126" s="3" t="s">
        <v>144</v>
      </c>
      <c r="E1126" s="3">
        <v>3</v>
      </c>
      <c r="F1126" s="3">
        <v>248</v>
      </c>
      <c r="G1126" s="3">
        <v>0.49473243613074103</v>
      </c>
      <c r="H1126" s="3">
        <v>0.42499626373688099</v>
      </c>
      <c r="I1126" s="3">
        <v>0.37210117585707397</v>
      </c>
      <c r="J1126" s="3">
        <v>0.477891351616688</v>
      </c>
      <c r="K1126" s="3">
        <v>1.0633651310807699</v>
      </c>
      <c r="L1126" s="3">
        <v>2.4254114623219998</v>
      </c>
      <c r="M1126" s="6" t="s">
        <v>100</v>
      </c>
      <c r="N1126" s="6" t="s">
        <v>198</v>
      </c>
    </row>
    <row r="1127" spans="1:14" x14ac:dyDescent="0.2">
      <c r="A1127" s="5" t="str">
        <f t="shared" si="21"/>
        <v>Sarcoma - Bone Sarcoma32002-20064</v>
      </c>
      <c r="B1127" s="3" t="s">
        <v>115</v>
      </c>
      <c r="C1127" s="3">
        <v>3</v>
      </c>
      <c r="D1127" s="3" t="s">
        <v>144</v>
      </c>
      <c r="E1127" s="3">
        <v>4</v>
      </c>
      <c r="F1127" s="3">
        <v>245</v>
      </c>
      <c r="G1127" s="3">
        <v>0.48795980103508801</v>
      </c>
      <c r="H1127" s="3">
        <v>0.43072052641195502</v>
      </c>
      <c r="I1127" s="3">
        <v>0.376785785335704</v>
      </c>
      <c r="J1127" s="3">
        <v>0.48465526748820598</v>
      </c>
      <c r="K1127" s="3">
        <v>1.07768756600361</v>
      </c>
      <c r="L1127" s="3">
        <v>2.83483670709</v>
      </c>
      <c r="M1127" s="6" t="s">
        <v>100</v>
      </c>
      <c r="N1127" s="6" t="s">
        <v>198</v>
      </c>
    </row>
    <row r="1128" spans="1:14" x14ac:dyDescent="0.2">
      <c r="A1128" s="5" t="str">
        <f t="shared" si="21"/>
        <v>Sarcoma - Bone Sarcoma32002-20065</v>
      </c>
      <c r="B1128" s="3" t="s">
        <v>115</v>
      </c>
      <c r="C1128" s="3">
        <v>3</v>
      </c>
      <c r="D1128" s="3" t="s">
        <v>144</v>
      </c>
      <c r="E1128" s="3">
        <v>5</v>
      </c>
      <c r="F1128" s="3">
        <v>267</v>
      </c>
      <c r="G1128" s="3">
        <v>0.53089984222531605</v>
      </c>
      <c r="H1128" s="3">
        <v>0.51560544668594799</v>
      </c>
      <c r="I1128" s="3">
        <v>0.45375854653057801</v>
      </c>
      <c r="J1128" s="3">
        <v>0.57745234684131796</v>
      </c>
      <c r="K1128" s="3">
        <v>1.29007452578596</v>
      </c>
      <c r="L1128" s="3">
        <v>10.047417954458</v>
      </c>
      <c r="M1128" s="6" t="s">
        <v>100</v>
      </c>
      <c r="N1128" s="6" t="s">
        <v>198</v>
      </c>
    </row>
    <row r="1129" spans="1:14" x14ac:dyDescent="0.2">
      <c r="A1129" s="5" t="str">
        <f t="shared" si="21"/>
        <v>Sarcoma - Bone Sarcoma32002-20066</v>
      </c>
      <c r="B1129" s="3" t="s">
        <v>115</v>
      </c>
      <c r="C1129" s="3">
        <v>3</v>
      </c>
      <c r="D1129" s="3" t="s">
        <v>144</v>
      </c>
      <c r="E1129" s="3">
        <v>6</v>
      </c>
      <c r="F1129" s="3">
        <v>1260</v>
      </c>
      <c r="G1129" s="3">
        <v>0.50228783738464799</v>
      </c>
      <c r="H1129" s="3">
        <v>0.43975398815737399</v>
      </c>
      <c r="I1129" s="3">
        <v>0.41547220448787098</v>
      </c>
      <c r="J1129" s="3">
        <v>0.464035771826877</v>
      </c>
      <c r="K1129" s="3">
        <v>0</v>
      </c>
      <c r="L1129" s="3">
        <v>23.084098509526001</v>
      </c>
      <c r="M1129" s="6" t="s">
        <v>100</v>
      </c>
      <c r="N1129" s="6" t="s">
        <v>198</v>
      </c>
    </row>
    <row r="1130" spans="1:14" x14ac:dyDescent="0.2">
      <c r="A1130" s="5" t="str">
        <f t="shared" si="21"/>
        <v>Sarcoma - Bone Sarcoma32007-20111</v>
      </c>
      <c r="B1130" s="3" t="s">
        <v>116</v>
      </c>
      <c r="C1130" s="3">
        <v>3</v>
      </c>
      <c r="D1130" s="3" t="s">
        <v>144</v>
      </c>
      <c r="E1130" s="3">
        <v>1</v>
      </c>
      <c r="F1130" s="3">
        <v>251</v>
      </c>
      <c r="G1130" s="3">
        <v>0.48557380537091399</v>
      </c>
      <c r="H1130" s="3">
        <v>0.397317669027139</v>
      </c>
      <c r="I1130" s="3">
        <v>0.34816386999454702</v>
      </c>
      <c r="J1130" s="3">
        <v>0.44647146805973098</v>
      </c>
      <c r="K1130" s="3">
        <v>1</v>
      </c>
      <c r="L1130" s="3">
        <v>0</v>
      </c>
      <c r="M1130" s="6" t="s">
        <v>100</v>
      </c>
      <c r="N1130" s="6" t="s">
        <v>198</v>
      </c>
    </row>
    <row r="1131" spans="1:14" x14ac:dyDescent="0.2">
      <c r="A1131" s="5" t="str">
        <f t="shared" si="21"/>
        <v>Sarcoma - Bone Sarcoma32007-20112</v>
      </c>
      <c r="B1131" s="3" t="s">
        <v>116</v>
      </c>
      <c r="C1131" s="3">
        <v>3</v>
      </c>
      <c r="D1131" s="3" t="s">
        <v>144</v>
      </c>
      <c r="E1131" s="3">
        <v>2</v>
      </c>
      <c r="F1131" s="3">
        <v>240</v>
      </c>
      <c r="G1131" s="3">
        <v>0.46378079709812398</v>
      </c>
      <c r="H1131" s="3">
        <v>0.38305849375975698</v>
      </c>
      <c r="I1131" s="3">
        <v>0.334594907639232</v>
      </c>
      <c r="J1131" s="3">
        <v>0.43152207988028202</v>
      </c>
      <c r="K1131" s="3">
        <v>0.96411139906690602</v>
      </c>
      <c r="L1131" s="3">
        <v>-3.834136079306</v>
      </c>
      <c r="M1131" s="6" t="s">
        <v>100</v>
      </c>
      <c r="N1131" s="6" t="s">
        <v>198</v>
      </c>
    </row>
    <row r="1132" spans="1:14" x14ac:dyDescent="0.2">
      <c r="A1132" s="5" t="str">
        <f t="shared" si="21"/>
        <v>Sarcoma - Bone Sarcoma32007-20113</v>
      </c>
      <c r="B1132" s="3" t="s">
        <v>116</v>
      </c>
      <c r="C1132" s="3">
        <v>3</v>
      </c>
      <c r="D1132" s="3" t="s">
        <v>144</v>
      </c>
      <c r="E1132" s="3">
        <v>3</v>
      </c>
      <c r="F1132" s="3">
        <v>276</v>
      </c>
      <c r="G1132" s="3">
        <v>0.53276224309350495</v>
      </c>
      <c r="H1132" s="3">
        <v>0.43761668402494103</v>
      </c>
      <c r="I1132" s="3">
        <v>0.38598748335065097</v>
      </c>
      <c r="J1132" s="3">
        <v>0.48924588469923103</v>
      </c>
      <c r="K1132" s="3">
        <v>1.1014276941080301</v>
      </c>
      <c r="L1132" s="3">
        <v>4.1923898502699997</v>
      </c>
      <c r="M1132" s="6" t="s">
        <v>100</v>
      </c>
      <c r="N1132" s="6" t="s">
        <v>198</v>
      </c>
    </row>
    <row r="1133" spans="1:14" x14ac:dyDescent="0.2">
      <c r="A1133" s="5" t="str">
        <f t="shared" si="21"/>
        <v>Sarcoma - Bone Sarcoma32007-20114</v>
      </c>
      <c r="B1133" s="3" t="s">
        <v>116</v>
      </c>
      <c r="C1133" s="3">
        <v>3</v>
      </c>
      <c r="D1133" s="3" t="s">
        <v>144</v>
      </c>
      <c r="E1133" s="3">
        <v>4</v>
      </c>
      <c r="F1133" s="3">
        <v>246</v>
      </c>
      <c r="G1133" s="3">
        <v>0.47447373726144099</v>
      </c>
      <c r="H1133" s="3">
        <v>0.41431848475771299</v>
      </c>
      <c r="I1133" s="3">
        <v>0.362543160493765</v>
      </c>
      <c r="J1133" s="3">
        <v>0.46609380902166098</v>
      </c>
      <c r="K1133" s="3">
        <v>1.0427889748074901</v>
      </c>
      <c r="L1133" s="3">
        <v>0.83496654147399996</v>
      </c>
      <c r="M1133" s="6" t="s">
        <v>100</v>
      </c>
      <c r="N1133" s="6" t="s">
        <v>198</v>
      </c>
    </row>
    <row r="1134" spans="1:14" x14ac:dyDescent="0.2">
      <c r="A1134" s="5" t="str">
        <f t="shared" si="21"/>
        <v>Sarcoma - Bone Sarcoma32007-20115</v>
      </c>
      <c r="B1134" s="3" t="s">
        <v>116</v>
      </c>
      <c r="C1134" s="3">
        <v>3</v>
      </c>
      <c r="D1134" s="3" t="s">
        <v>144</v>
      </c>
      <c r="E1134" s="3">
        <v>5</v>
      </c>
      <c r="F1134" s="3">
        <v>237</v>
      </c>
      <c r="G1134" s="3">
        <v>0.45791559564491702</v>
      </c>
      <c r="H1134" s="3">
        <v>0.43563199514899997</v>
      </c>
      <c r="I1134" s="3">
        <v>0.38016921089815903</v>
      </c>
      <c r="J1134" s="3">
        <v>0.49109477939984097</v>
      </c>
      <c r="K1134" s="3">
        <v>1.09643247483978</v>
      </c>
      <c r="L1134" s="3">
        <v>3.2904345595560001</v>
      </c>
      <c r="M1134" s="6" t="s">
        <v>100</v>
      </c>
      <c r="N1134" s="6" t="s">
        <v>198</v>
      </c>
    </row>
    <row r="1135" spans="1:14" x14ac:dyDescent="0.2">
      <c r="A1135" s="5" t="str">
        <f t="shared" si="21"/>
        <v>Sarcoma - Bone Sarcoma32007-20116</v>
      </c>
      <c r="B1135" s="3" t="s">
        <v>116</v>
      </c>
      <c r="C1135" s="3">
        <v>3</v>
      </c>
      <c r="D1135" s="3" t="s">
        <v>144</v>
      </c>
      <c r="E1135" s="3">
        <v>6</v>
      </c>
      <c r="F1135" s="3">
        <v>1250</v>
      </c>
      <c r="G1135" s="3">
        <v>0.48290766104725202</v>
      </c>
      <c r="H1135" s="3">
        <v>0.41005112240817998</v>
      </c>
      <c r="I1135" s="3">
        <v>0.387319047952002</v>
      </c>
      <c r="J1135" s="3">
        <v>0.43278319686435801</v>
      </c>
      <c r="K1135" s="3">
        <v>0</v>
      </c>
      <c r="L1135" s="3">
        <v>4.4836548719940001</v>
      </c>
      <c r="M1135" s="6" t="s">
        <v>100</v>
      </c>
      <c r="N1135" s="6" t="s">
        <v>198</v>
      </c>
    </row>
    <row r="1136" spans="1:14" x14ac:dyDescent="0.2">
      <c r="A1136" s="5" t="str">
        <f t="shared" si="21"/>
        <v>Sarcoma - Connective/Soft Tissue Sarcoma12002-20061</v>
      </c>
      <c r="B1136" s="3" t="s">
        <v>115</v>
      </c>
      <c r="C1136" s="3">
        <v>1</v>
      </c>
      <c r="D1136" s="3" t="s">
        <v>157</v>
      </c>
      <c r="E1136" s="3">
        <v>1</v>
      </c>
      <c r="F1136" s="3">
        <v>298</v>
      </c>
      <c r="G1136" s="3">
        <v>1.19992086964788</v>
      </c>
      <c r="H1136" s="3">
        <v>1.00065343988083</v>
      </c>
      <c r="I1136" s="3">
        <v>0.88703949699190499</v>
      </c>
      <c r="J1136" s="3">
        <v>1.11426738276976</v>
      </c>
      <c r="K1136" s="3">
        <v>1</v>
      </c>
      <c r="L1136" s="3">
        <v>0</v>
      </c>
      <c r="M1136" s="6" t="s">
        <v>100</v>
      </c>
      <c r="N1136" s="6" t="s">
        <v>198</v>
      </c>
    </row>
    <row r="1137" spans="1:14" x14ac:dyDescent="0.2">
      <c r="A1137" s="5" t="str">
        <f t="shared" si="21"/>
        <v>Sarcoma - Connective/Soft Tissue Sarcoma12002-20062</v>
      </c>
      <c r="B1137" s="3" t="s">
        <v>115</v>
      </c>
      <c r="C1137" s="3">
        <v>1</v>
      </c>
      <c r="D1137" s="3" t="s">
        <v>157</v>
      </c>
      <c r="E1137" s="3">
        <v>2</v>
      </c>
      <c r="F1137" s="3">
        <v>330</v>
      </c>
      <c r="G1137" s="3">
        <v>1.34214348856036</v>
      </c>
      <c r="H1137" s="3">
        <v>1.0736462243602301</v>
      </c>
      <c r="I1137" s="3">
        <v>0.95780575658086597</v>
      </c>
      <c r="J1137" s="3">
        <v>1.1894866921395899</v>
      </c>
      <c r="K1137" s="3">
        <v>1.07294511922939</v>
      </c>
      <c r="L1137" s="3">
        <v>3.8902282106619999</v>
      </c>
      <c r="M1137" s="6" t="s">
        <v>100</v>
      </c>
      <c r="N1137" s="6" t="s">
        <v>198</v>
      </c>
    </row>
    <row r="1138" spans="1:14" x14ac:dyDescent="0.2">
      <c r="A1138" s="5" t="str">
        <f t="shared" si="21"/>
        <v>Sarcoma - Connective/Soft Tissue Sarcoma12002-20063</v>
      </c>
      <c r="B1138" s="3" t="s">
        <v>115</v>
      </c>
      <c r="C1138" s="3">
        <v>1</v>
      </c>
      <c r="D1138" s="3" t="s">
        <v>157</v>
      </c>
      <c r="E1138" s="3">
        <v>3</v>
      </c>
      <c r="F1138" s="3">
        <v>297</v>
      </c>
      <c r="G1138" s="3">
        <v>1.2124590825677299</v>
      </c>
      <c r="H1138" s="3">
        <v>1.0033251196270401</v>
      </c>
      <c r="I1138" s="3">
        <v>0.88921621610275803</v>
      </c>
      <c r="J1138" s="3">
        <v>1.11743402315132</v>
      </c>
      <c r="K1138" s="3">
        <v>1.0026699351041399</v>
      </c>
      <c r="L1138" s="3">
        <v>-0.359401568569999</v>
      </c>
      <c r="M1138" s="6" t="s">
        <v>100</v>
      </c>
      <c r="N1138" s="6" t="s">
        <v>198</v>
      </c>
    </row>
    <row r="1139" spans="1:14" x14ac:dyDescent="0.2">
      <c r="A1139" s="5" t="str">
        <f t="shared" si="21"/>
        <v>Sarcoma - Connective/Soft Tissue Sarcoma12002-20064</v>
      </c>
      <c r="B1139" s="3" t="s">
        <v>115</v>
      </c>
      <c r="C1139" s="3">
        <v>1</v>
      </c>
      <c r="D1139" s="3" t="s">
        <v>157</v>
      </c>
      <c r="E1139" s="3">
        <v>4</v>
      </c>
      <c r="F1139" s="3">
        <v>263</v>
      </c>
      <c r="G1139" s="3">
        <v>1.0741608404332399</v>
      </c>
      <c r="H1139" s="3">
        <v>0.96788663168804401</v>
      </c>
      <c r="I1139" s="3">
        <v>0.85090903659292405</v>
      </c>
      <c r="J1139" s="3">
        <v>1.0848642267831601</v>
      </c>
      <c r="K1139" s="3">
        <v>0.96725458896470295</v>
      </c>
      <c r="L1139" s="3">
        <v>-2.8667082035779998</v>
      </c>
      <c r="M1139" s="6" t="s">
        <v>100</v>
      </c>
      <c r="N1139" s="6" t="s">
        <v>198</v>
      </c>
    </row>
    <row r="1140" spans="1:14" x14ac:dyDescent="0.2">
      <c r="A1140" s="5" t="str">
        <f t="shared" si="21"/>
        <v>Sarcoma - Connective/Soft Tissue Sarcoma12002-20065</v>
      </c>
      <c r="B1140" s="3" t="s">
        <v>115</v>
      </c>
      <c r="C1140" s="3">
        <v>1</v>
      </c>
      <c r="D1140" s="3" t="s">
        <v>157</v>
      </c>
      <c r="E1140" s="3">
        <v>5</v>
      </c>
      <c r="F1140" s="3">
        <v>256</v>
      </c>
      <c r="G1140" s="3">
        <v>1.0431703413632301</v>
      </c>
      <c r="H1140" s="3">
        <v>1.05584085062957</v>
      </c>
      <c r="I1140" s="3">
        <v>0.92650034642744805</v>
      </c>
      <c r="J1140" s="3">
        <v>1.1851813548316901</v>
      </c>
      <c r="K1140" s="3">
        <v>1.05515137264238</v>
      </c>
      <c r="L1140" s="3">
        <v>2.8034941625440002</v>
      </c>
      <c r="M1140" s="6" t="s">
        <v>100</v>
      </c>
      <c r="N1140" s="6" t="s">
        <v>198</v>
      </c>
    </row>
    <row r="1141" spans="1:14" x14ac:dyDescent="0.2">
      <c r="A1141" s="5" t="str">
        <f t="shared" si="21"/>
        <v>Sarcoma - Connective/Soft Tissue Sarcoma12002-20066</v>
      </c>
      <c r="B1141" s="3" t="s">
        <v>115</v>
      </c>
      <c r="C1141" s="3">
        <v>1</v>
      </c>
      <c r="D1141" s="3" t="s">
        <v>157</v>
      </c>
      <c r="E1141" s="3">
        <v>6</v>
      </c>
      <c r="F1141" s="3">
        <v>1444</v>
      </c>
      <c r="G1141" s="3">
        <v>1.1745282052781201</v>
      </c>
      <c r="H1141" s="3">
        <v>1.01801353060142</v>
      </c>
      <c r="I1141" s="3">
        <v>0.965505464286189</v>
      </c>
      <c r="J1141" s="3">
        <v>1.0705215969166499</v>
      </c>
      <c r="K1141" s="3">
        <v>0</v>
      </c>
      <c r="L1141" s="3">
        <v>3.4676126010580011</v>
      </c>
      <c r="M1141" s="6" t="s">
        <v>100</v>
      </c>
      <c r="N1141" s="6" t="s">
        <v>198</v>
      </c>
    </row>
    <row r="1142" spans="1:14" x14ac:dyDescent="0.2">
      <c r="A1142" s="5" t="str">
        <f t="shared" si="21"/>
        <v>Sarcoma - Connective/Soft Tissue Sarcoma12007-20111</v>
      </c>
      <c r="B1142" s="3" t="s">
        <v>116</v>
      </c>
      <c r="C1142" s="3">
        <v>1</v>
      </c>
      <c r="D1142" s="3" t="s">
        <v>157</v>
      </c>
      <c r="E1142" s="3">
        <v>1</v>
      </c>
      <c r="F1142" s="3">
        <v>332</v>
      </c>
      <c r="G1142" s="3">
        <v>1.2935363120383601</v>
      </c>
      <c r="H1142" s="3">
        <v>0.98031315163266497</v>
      </c>
      <c r="I1142" s="3">
        <v>0.874861870938487</v>
      </c>
      <c r="J1142" s="3">
        <v>1.0857644323268401</v>
      </c>
      <c r="K1142" s="3">
        <v>1</v>
      </c>
      <c r="L1142" s="3">
        <v>0</v>
      </c>
      <c r="M1142" s="6" t="s">
        <v>100</v>
      </c>
      <c r="N1142" s="6" t="s">
        <v>198</v>
      </c>
    </row>
    <row r="1143" spans="1:14" x14ac:dyDescent="0.2">
      <c r="A1143" s="5" t="str">
        <f t="shared" si="21"/>
        <v>Sarcoma - Connective/Soft Tissue Sarcoma12007-20112</v>
      </c>
      <c r="B1143" s="3" t="s">
        <v>116</v>
      </c>
      <c r="C1143" s="3">
        <v>1</v>
      </c>
      <c r="D1143" s="3" t="s">
        <v>157</v>
      </c>
      <c r="E1143" s="3">
        <v>2</v>
      </c>
      <c r="F1143" s="3">
        <v>357</v>
      </c>
      <c r="G1143" s="3">
        <v>1.4011238111886399</v>
      </c>
      <c r="H1143" s="3">
        <v>1.0349674307147501</v>
      </c>
      <c r="I1143" s="3">
        <v>0.92760591194380604</v>
      </c>
      <c r="J1143" s="3">
        <v>1.1423289494856901</v>
      </c>
      <c r="K1143" s="3">
        <v>1.05575185744582</v>
      </c>
      <c r="L1143" s="3">
        <v>2.3543119431939998</v>
      </c>
      <c r="M1143" s="6" t="s">
        <v>100</v>
      </c>
      <c r="N1143" s="6" t="s">
        <v>198</v>
      </c>
    </row>
    <row r="1144" spans="1:14" x14ac:dyDescent="0.2">
      <c r="A1144" s="5" t="str">
        <f t="shared" si="21"/>
        <v>Sarcoma - Connective/Soft Tissue Sarcoma12007-20113</v>
      </c>
      <c r="B1144" s="3" t="s">
        <v>116</v>
      </c>
      <c r="C1144" s="3">
        <v>1</v>
      </c>
      <c r="D1144" s="3" t="s">
        <v>157</v>
      </c>
      <c r="E1144" s="3">
        <v>3</v>
      </c>
      <c r="F1144" s="3">
        <v>333</v>
      </c>
      <c r="G1144" s="3">
        <v>1.3076358156502099</v>
      </c>
      <c r="H1144" s="3">
        <v>1.0119690116197699</v>
      </c>
      <c r="I1144" s="3">
        <v>0.90327611356590398</v>
      </c>
      <c r="J1144" s="3">
        <v>1.1206619096736401</v>
      </c>
      <c r="K1144" s="3">
        <v>1.0322915794145799</v>
      </c>
      <c r="L1144" s="3">
        <v>0.90603018996600004</v>
      </c>
      <c r="M1144" s="6" t="s">
        <v>100</v>
      </c>
      <c r="N1144" s="6" t="s">
        <v>198</v>
      </c>
    </row>
    <row r="1145" spans="1:14" x14ac:dyDescent="0.2">
      <c r="A1145" s="5" t="str">
        <f t="shared" si="21"/>
        <v>Sarcoma - Connective/Soft Tissue Sarcoma12007-20114</v>
      </c>
      <c r="B1145" s="3" t="s">
        <v>116</v>
      </c>
      <c r="C1145" s="3">
        <v>1</v>
      </c>
      <c r="D1145" s="3" t="s">
        <v>157</v>
      </c>
      <c r="E1145" s="3">
        <v>4</v>
      </c>
      <c r="F1145" s="3">
        <v>307</v>
      </c>
      <c r="G1145" s="3">
        <v>1.20527748216199</v>
      </c>
      <c r="H1145" s="3">
        <v>1.06040631416161</v>
      </c>
      <c r="I1145" s="3">
        <v>0.94178596756002997</v>
      </c>
      <c r="J1145" s="3">
        <v>1.1790266607631901</v>
      </c>
      <c r="K1145" s="3">
        <v>1.0817016097310901</v>
      </c>
      <c r="L1145" s="3">
        <v>1.893877360222</v>
      </c>
      <c r="M1145" s="6" t="s">
        <v>100</v>
      </c>
      <c r="N1145" s="6" t="s">
        <v>198</v>
      </c>
    </row>
    <row r="1146" spans="1:14" x14ac:dyDescent="0.2">
      <c r="A1146" s="5" t="str">
        <f t="shared" si="21"/>
        <v>Sarcoma - Connective/Soft Tissue Sarcoma12007-20115</v>
      </c>
      <c r="B1146" s="3" t="s">
        <v>116</v>
      </c>
      <c r="C1146" s="3">
        <v>1</v>
      </c>
      <c r="D1146" s="3" t="s">
        <v>157</v>
      </c>
      <c r="E1146" s="3">
        <v>5</v>
      </c>
      <c r="F1146" s="3">
        <v>251</v>
      </c>
      <c r="G1146" s="3">
        <v>0.988599556563866</v>
      </c>
      <c r="H1146" s="3">
        <v>0.99371987467403</v>
      </c>
      <c r="I1146" s="3">
        <v>0.87078271173833599</v>
      </c>
      <c r="J1146" s="3">
        <v>1.11665703760972</v>
      </c>
      <c r="K1146" s="3">
        <v>1.0136759595839699</v>
      </c>
      <c r="L1146" s="3">
        <v>-0.27065783487799999</v>
      </c>
      <c r="M1146" s="6" t="s">
        <v>100</v>
      </c>
      <c r="N1146" s="6" t="s">
        <v>198</v>
      </c>
    </row>
    <row r="1147" spans="1:14" x14ac:dyDescent="0.2">
      <c r="A1147" s="5" t="str">
        <f t="shared" ref="A1147:A1210" si="23">D1147&amp;C1147&amp;B1147&amp;E1147</f>
        <v>Sarcoma - Connective/Soft Tissue Sarcoma12007-20116</v>
      </c>
      <c r="B1147" s="3" t="s">
        <v>116</v>
      </c>
      <c r="C1147" s="3">
        <v>1</v>
      </c>
      <c r="D1147" s="3" t="s">
        <v>157</v>
      </c>
      <c r="E1147" s="3">
        <v>6</v>
      </c>
      <c r="F1147" s="3">
        <v>1580</v>
      </c>
      <c r="G1147" s="3">
        <v>1.2394860206059699</v>
      </c>
      <c r="H1147" s="3">
        <v>1.01830452589124</v>
      </c>
      <c r="I1147" s="3">
        <v>0.96809279392220204</v>
      </c>
      <c r="J1147" s="3">
        <v>1.06851625786028</v>
      </c>
      <c r="K1147" s="3">
        <v>0</v>
      </c>
      <c r="L1147" s="3">
        <v>4.883561658504</v>
      </c>
      <c r="M1147" s="6" t="s">
        <v>100</v>
      </c>
      <c r="N1147" s="6" t="s">
        <v>198</v>
      </c>
    </row>
    <row r="1148" spans="1:14" x14ac:dyDescent="0.2">
      <c r="A1148" s="5" t="str">
        <f t="shared" si="23"/>
        <v>Sarcoma - Connective/Soft Tissue Sarcoma22002-20061</v>
      </c>
      <c r="B1148" s="3" t="s">
        <v>115</v>
      </c>
      <c r="C1148" s="3">
        <v>2</v>
      </c>
      <c r="D1148" s="3" t="s">
        <v>157</v>
      </c>
      <c r="E1148" s="3">
        <v>1</v>
      </c>
      <c r="F1148" s="3">
        <v>291</v>
      </c>
      <c r="G1148" s="3">
        <v>1.15089248548284</v>
      </c>
      <c r="H1148" s="3">
        <v>0.86597478917090498</v>
      </c>
      <c r="I1148" s="3">
        <v>0.76647668046694695</v>
      </c>
      <c r="J1148" s="3">
        <v>0.96547289787486301</v>
      </c>
      <c r="K1148" s="3">
        <v>1</v>
      </c>
      <c r="L1148" s="3">
        <v>0</v>
      </c>
      <c r="M1148" s="6" t="s">
        <v>100</v>
      </c>
      <c r="N1148" s="6" t="s">
        <v>198</v>
      </c>
    </row>
    <row r="1149" spans="1:14" x14ac:dyDescent="0.2">
      <c r="A1149" s="5" t="str">
        <f t="shared" si="23"/>
        <v>Sarcoma - Connective/Soft Tissue Sarcoma22002-20062</v>
      </c>
      <c r="B1149" s="3" t="s">
        <v>115</v>
      </c>
      <c r="C1149" s="3">
        <v>2</v>
      </c>
      <c r="D1149" s="3" t="s">
        <v>157</v>
      </c>
      <c r="E1149" s="3">
        <v>2</v>
      </c>
      <c r="F1149" s="3">
        <v>286</v>
      </c>
      <c r="G1149" s="3">
        <v>1.1208732904085901</v>
      </c>
      <c r="H1149" s="3">
        <v>0.79447449706612705</v>
      </c>
      <c r="I1149" s="3">
        <v>0.70239710385729803</v>
      </c>
      <c r="J1149" s="3">
        <v>0.88655189027495596</v>
      </c>
      <c r="K1149" s="3">
        <v>0.91743374865077498</v>
      </c>
      <c r="L1149" s="3">
        <v>-5.7049139058160003</v>
      </c>
      <c r="M1149" s="6" t="s">
        <v>100</v>
      </c>
      <c r="N1149" s="6" t="s">
        <v>198</v>
      </c>
    </row>
    <row r="1150" spans="1:14" x14ac:dyDescent="0.2">
      <c r="A1150" s="5" t="str">
        <f t="shared" si="23"/>
        <v>Sarcoma - Connective/Soft Tissue Sarcoma22002-20063</v>
      </c>
      <c r="B1150" s="3" t="s">
        <v>115</v>
      </c>
      <c r="C1150" s="3">
        <v>2</v>
      </c>
      <c r="D1150" s="3" t="s">
        <v>157</v>
      </c>
      <c r="E1150" s="3">
        <v>3</v>
      </c>
      <c r="F1150" s="3">
        <v>279</v>
      </c>
      <c r="G1150" s="3">
        <v>1.0884647162263199</v>
      </c>
      <c r="H1150" s="3">
        <v>0.80182881700655695</v>
      </c>
      <c r="I1150" s="3">
        <v>0.707740515196431</v>
      </c>
      <c r="J1150" s="3">
        <v>0.89591711881668301</v>
      </c>
      <c r="K1150" s="3">
        <v>0.92592628218915995</v>
      </c>
      <c r="L1150" s="3">
        <v>-6.5270481961479998</v>
      </c>
      <c r="M1150" s="6" t="s">
        <v>100</v>
      </c>
      <c r="N1150" s="6" t="s">
        <v>198</v>
      </c>
    </row>
    <row r="1151" spans="1:14" x14ac:dyDescent="0.2">
      <c r="A1151" s="5" t="str">
        <f t="shared" si="23"/>
        <v>Sarcoma - Connective/Soft Tissue Sarcoma22002-20064</v>
      </c>
      <c r="B1151" s="3" t="s">
        <v>115</v>
      </c>
      <c r="C1151" s="3">
        <v>2</v>
      </c>
      <c r="D1151" s="3" t="s">
        <v>157</v>
      </c>
      <c r="E1151" s="3">
        <v>4</v>
      </c>
      <c r="F1151" s="3">
        <v>260</v>
      </c>
      <c r="G1151" s="3">
        <v>1.0106968657707101</v>
      </c>
      <c r="H1151" s="3">
        <v>0.74335841146544002</v>
      </c>
      <c r="I1151" s="3">
        <v>0.65300019346008398</v>
      </c>
      <c r="J1151" s="3">
        <v>0.83371662947079594</v>
      </c>
      <c r="K1151" s="3">
        <v>0.85840652725830602</v>
      </c>
      <c r="L1151" s="3">
        <v>-6.4426149872679996</v>
      </c>
      <c r="M1151" s="6" t="s">
        <v>100</v>
      </c>
      <c r="N1151" s="6" t="s">
        <v>198</v>
      </c>
    </row>
    <row r="1152" spans="1:14" x14ac:dyDescent="0.2">
      <c r="A1152" s="5" t="str">
        <f t="shared" si="23"/>
        <v>Sarcoma - Connective/Soft Tissue Sarcoma22002-20065</v>
      </c>
      <c r="B1152" s="3" t="s">
        <v>115</v>
      </c>
      <c r="C1152" s="3">
        <v>2</v>
      </c>
      <c r="D1152" s="3" t="s">
        <v>157</v>
      </c>
      <c r="E1152" s="3">
        <v>5</v>
      </c>
      <c r="F1152" s="3">
        <v>226</v>
      </c>
      <c r="G1152" s="3">
        <v>0.87762228977324996</v>
      </c>
      <c r="H1152" s="3">
        <v>0.82132189336433903</v>
      </c>
      <c r="I1152" s="3">
        <v>0.71424019481484702</v>
      </c>
      <c r="J1152" s="3">
        <v>0.92840359191383104</v>
      </c>
      <c r="K1152" s="3">
        <v>0.94843626354374899</v>
      </c>
      <c r="L1152" s="3">
        <v>-4.6401917714719998</v>
      </c>
      <c r="M1152" s="6" t="s">
        <v>100</v>
      </c>
      <c r="N1152" s="6" t="s">
        <v>198</v>
      </c>
    </row>
    <row r="1153" spans="1:14" x14ac:dyDescent="0.2">
      <c r="A1153" s="5" t="str">
        <f t="shared" si="23"/>
        <v>Sarcoma - Connective/Soft Tissue Sarcoma22002-20066</v>
      </c>
      <c r="B1153" s="3" t="s">
        <v>115</v>
      </c>
      <c r="C1153" s="3">
        <v>2</v>
      </c>
      <c r="D1153" s="3" t="s">
        <v>157</v>
      </c>
      <c r="E1153" s="3">
        <v>6</v>
      </c>
      <c r="F1153" s="3">
        <v>1342</v>
      </c>
      <c r="G1153" s="3">
        <v>1.04918176331335</v>
      </c>
      <c r="H1153" s="3">
        <v>0.80513170968678804</v>
      </c>
      <c r="I1153" s="3">
        <v>0.76205458127194103</v>
      </c>
      <c r="J1153" s="3">
        <v>0.84820883810163505</v>
      </c>
      <c r="K1153" s="3">
        <v>0</v>
      </c>
      <c r="L1153" s="3">
        <v>-23.314768860704003</v>
      </c>
      <c r="M1153" s="6" t="s">
        <v>100</v>
      </c>
      <c r="N1153" s="6" t="s">
        <v>198</v>
      </c>
    </row>
    <row r="1154" spans="1:14" x14ac:dyDescent="0.2">
      <c r="A1154" s="5" t="str">
        <f t="shared" si="23"/>
        <v>Sarcoma - Connective/Soft Tissue Sarcoma22007-20111</v>
      </c>
      <c r="B1154" s="3" t="s">
        <v>116</v>
      </c>
      <c r="C1154" s="3">
        <v>2</v>
      </c>
      <c r="D1154" s="3" t="s">
        <v>157</v>
      </c>
      <c r="E1154" s="3">
        <v>1</v>
      </c>
      <c r="F1154" s="3">
        <v>299</v>
      </c>
      <c r="G1154" s="3">
        <v>1.1488800187325101</v>
      </c>
      <c r="H1154" s="3">
        <v>0.84450985454008898</v>
      </c>
      <c r="I1154" s="3">
        <v>0.74878489336174703</v>
      </c>
      <c r="J1154" s="3">
        <v>0.94023481571843004</v>
      </c>
      <c r="K1154" s="3">
        <v>1</v>
      </c>
      <c r="L1154" s="3">
        <v>0</v>
      </c>
      <c r="M1154" s="6" t="s">
        <v>100</v>
      </c>
      <c r="N1154" s="6" t="s">
        <v>198</v>
      </c>
    </row>
    <row r="1155" spans="1:14" x14ac:dyDescent="0.2">
      <c r="A1155" s="5" t="str">
        <f t="shared" si="23"/>
        <v>Sarcoma - Connective/Soft Tissue Sarcoma22007-20112</v>
      </c>
      <c r="B1155" s="3" t="s">
        <v>116</v>
      </c>
      <c r="C1155" s="3">
        <v>2</v>
      </c>
      <c r="D1155" s="3" t="s">
        <v>157</v>
      </c>
      <c r="E1155" s="3">
        <v>2</v>
      </c>
      <c r="F1155" s="3">
        <v>345</v>
      </c>
      <c r="G1155" s="3">
        <v>1.3133332099942101</v>
      </c>
      <c r="H1155" s="3">
        <v>0.89287346389546296</v>
      </c>
      <c r="I1155" s="3">
        <v>0.79865490879276002</v>
      </c>
      <c r="J1155" s="3">
        <v>0.98709201899816601</v>
      </c>
      <c r="K1155" s="3">
        <v>1.05726825932862</v>
      </c>
      <c r="L1155" s="3">
        <v>5.5004177855360004</v>
      </c>
      <c r="M1155" s="6" t="s">
        <v>100</v>
      </c>
      <c r="N1155" s="6" t="s">
        <v>198</v>
      </c>
    </row>
    <row r="1156" spans="1:14" x14ac:dyDescent="0.2">
      <c r="A1156" s="5" t="str">
        <f t="shared" si="23"/>
        <v>Sarcoma - Connective/Soft Tissue Sarcoma22007-20113</v>
      </c>
      <c r="B1156" s="3" t="s">
        <v>116</v>
      </c>
      <c r="C1156" s="3">
        <v>2</v>
      </c>
      <c r="D1156" s="3" t="s">
        <v>157</v>
      </c>
      <c r="E1156" s="3">
        <v>3</v>
      </c>
      <c r="F1156" s="3">
        <v>316</v>
      </c>
      <c r="G1156" s="3">
        <v>1.1997114466177601</v>
      </c>
      <c r="H1156" s="3">
        <v>0.85374636574484497</v>
      </c>
      <c r="I1156" s="3">
        <v>0.75961347450205396</v>
      </c>
      <c r="J1156" s="3">
        <v>0.94787925698763598</v>
      </c>
      <c r="K1156" s="3">
        <v>1.0109371266126701</v>
      </c>
      <c r="L1156" s="3">
        <v>1.3338568896</v>
      </c>
      <c r="M1156" s="6" t="s">
        <v>100</v>
      </c>
      <c r="N1156" s="6" t="s">
        <v>198</v>
      </c>
    </row>
    <row r="1157" spans="1:14" x14ac:dyDescent="0.2">
      <c r="A1157" s="5" t="str">
        <f t="shared" si="23"/>
        <v>Sarcoma - Connective/Soft Tissue Sarcoma22007-20114</v>
      </c>
      <c r="B1157" s="3" t="s">
        <v>116</v>
      </c>
      <c r="C1157" s="3">
        <v>2</v>
      </c>
      <c r="D1157" s="3" t="s">
        <v>157</v>
      </c>
      <c r="E1157" s="3">
        <v>4</v>
      </c>
      <c r="F1157" s="3">
        <v>273</v>
      </c>
      <c r="G1157" s="3">
        <v>1.0350474262142899</v>
      </c>
      <c r="H1157" s="3">
        <v>0.774991183353548</v>
      </c>
      <c r="I1157" s="3">
        <v>0.68305816701228395</v>
      </c>
      <c r="J1157" s="3">
        <v>0.86692419969481205</v>
      </c>
      <c r="K1157" s="3">
        <v>0.91768163413036796</v>
      </c>
      <c r="L1157" s="3">
        <v>-2.5134629004779998</v>
      </c>
      <c r="M1157" s="6" t="s">
        <v>100</v>
      </c>
      <c r="N1157" s="6" t="s">
        <v>198</v>
      </c>
    </row>
    <row r="1158" spans="1:14" x14ac:dyDescent="0.2">
      <c r="A1158" s="5" t="str">
        <f t="shared" si="23"/>
        <v>Sarcoma - Connective/Soft Tissue Sarcoma22007-20115</v>
      </c>
      <c r="B1158" s="3" t="s">
        <v>116</v>
      </c>
      <c r="C1158" s="3">
        <v>2</v>
      </c>
      <c r="D1158" s="3" t="s">
        <v>157</v>
      </c>
      <c r="E1158" s="3">
        <v>5</v>
      </c>
      <c r="F1158" s="3">
        <v>243</v>
      </c>
      <c r="G1158" s="3">
        <v>0.92161312486318003</v>
      </c>
      <c r="H1158" s="3">
        <v>0.87911195396306197</v>
      </c>
      <c r="I1158" s="3">
        <v>0.76857764000683404</v>
      </c>
      <c r="J1158" s="3">
        <v>0.98964626791929</v>
      </c>
      <c r="K1158" s="3">
        <v>1.0409729966287</v>
      </c>
      <c r="L1158" s="3">
        <v>-0.75453519311200001</v>
      </c>
      <c r="M1158" s="6" t="s">
        <v>100</v>
      </c>
      <c r="N1158" s="6" t="s">
        <v>198</v>
      </c>
    </row>
    <row r="1159" spans="1:14" x14ac:dyDescent="0.2">
      <c r="A1159" s="5" t="str">
        <f t="shared" si="23"/>
        <v>Sarcoma - Connective/Soft Tissue Sarcoma22007-20116</v>
      </c>
      <c r="B1159" s="3" t="s">
        <v>116</v>
      </c>
      <c r="C1159" s="3">
        <v>2</v>
      </c>
      <c r="D1159" s="3" t="s">
        <v>157</v>
      </c>
      <c r="E1159" s="3">
        <v>6</v>
      </c>
      <c r="F1159" s="3">
        <v>1476</v>
      </c>
      <c r="G1159" s="3">
        <v>1.1234888903161699</v>
      </c>
      <c r="H1159" s="3">
        <v>0.84928101291930103</v>
      </c>
      <c r="I1159" s="3">
        <v>0.80595344542783098</v>
      </c>
      <c r="J1159" s="3">
        <v>0.89260858041077096</v>
      </c>
      <c r="K1159" s="3">
        <v>0</v>
      </c>
      <c r="L1159" s="3">
        <v>3.5662765815460009</v>
      </c>
      <c r="M1159" s="6" t="s">
        <v>100</v>
      </c>
      <c r="N1159" s="6" t="s">
        <v>198</v>
      </c>
    </row>
    <row r="1160" spans="1:14" x14ac:dyDescent="0.2">
      <c r="A1160" s="5" t="str">
        <f t="shared" si="23"/>
        <v>Sarcoma - Connective/Soft Tissue Sarcoma32002-20061</v>
      </c>
      <c r="B1160" s="3" t="s">
        <v>115</v>
      </c>
      <c r="C1160" s="3">
        <v>3</v>
      </c>
      <c r="D1160" s="3" t="s">
        <v>157</v>
      </c>
      <c r="E1160" s="3">
        <v>1</v>
      </c>
      <c r="F1160" s="3">
        <v>589</v>
      </c>
      <c r="G1160" s="3">
        <v>1.17518669706217</v>
      </c>
      <c r="H1160" s="3">
        <v>0.92384466380095198</v>
      </c>
      <c r="I1160" s="3">
        <v>0.84923460562954001</v>
      </c>
      <c r="J1160" s="3">
        <v>0.99845472197236396</v>
      </c>
      <c r="K1160" s="3">
        <v>1</v>
      </c>
      <c r="L1160" s="3">
        <v>0</v>
      </c>
      <c r="M1160" s="6" t="s">
        <v>100</v>
      </c>
      <c r="N1160" s="6" t="s">
        <v>198</v>
      </c>
    </row>
    <row r="1161" spans="1:14" x14ac:dyDescent="0.2">
      <c r="A1161" s="5" t="str">
        <f t="shared" si="23"/>
        <v>Sarcoma - Connective/Soft Tissue Sarcoma32002-20062</v>
      </c>
      <c r="B1161" s="3" t="s">
        <v>115</v>
      </c>
      <c r="C1161" s="3">
        <v>3</v>
      </c>
      <c r="D1161" s="3" t="s">
        <v>157</v>
      </c>
      <c r="E1161" s="3">
        <v>2</v>
      </c>
      <c r="F1161" s="3">
        <v>616</v>
      </c>
      <c r="G1161" s="3">
        <v>1.2294586106950001</v>
      </c>
      <c r="H1161" s="3">
        <v>0.91218495739887395</v>
      </c>
      <c r="I1161" s="3">
        <v>0.84014911796004199</v>
      </c>
      <c r="J1161" s="3">
        <v>0.98422079683770602</v>
      </c>
      <c r="K1161" s="3">
        <v>0.98737914840130503</v>
      </c>
      <c r="L1161" s="3">
        <v>-2.12579431225</v>
      </c>
      <c r="M1161" s="6" t="s">
        <v>100</v>
      </c>
      <c r="N1161" s="6" t="s">
        <v>198</v>
      </c>
    </row>
    <row r="1162" spans="1:14" x14ac:dyDescent="0.2">
      <c r="A1162" s="5" t="str">
        <f t="shared" si="23"/>
        <v>Sarcoma - Connective/Soft Tissue Sarcoma32002-20063</v>
      </c>
      <c r="B1162" s="3" t="s">
        <v>115</v>
      </c>
      <c r="C1162" s="3">
        <v>3</v>
      </c>
      <c r="D1162" s="3" t="s">
        <v>157</v>
      </c>
      <c r="E1162" s="3">
        <v>3</v>
      </c>
      <c r="F1162" s="3">
        <v>576</v>
      </c>
      <c r="G1162" s="3">
        <v>1.1490559806907501</v>
      </c>
      <c r="H1162" s="3">
        <v>0.89033111485683403</v>
      </c>
      <c r="I1162" s="3">
        <v>0.81762074047685895</v>
      </c>
      <c r="J1162" s="3">
        <v>0.96304148923680899</v>
      </c>
      <c r="K1162" s="3">
        <v>0.96372382689722502</v>
      </c>
      <c r="L1162" s="3">
        <v>-7.4546213655380003</v>
      </c>
      <c r="M1162" s="6" t="s">
        <v>100</v>
      </c>
      <c r="N1162" s="6" t="s">
        <v>198</v>
      </c>
    </row>
    <row r="1163" spans="1:14" x14ac:dyDescent="0.2">
      <c r="A1163" s="5" t="str">
        <f t="shared" si="23"/>
        <v>Sarcoma - Connective/Soft Tissue Sarcoma32002-20064</v>
      </c>
      <c r="B1163" s="3" t="s">
        <v>115</v>
      </c>
      <c r="C1163" s="3">
        <v>3</v>
      </c>
      <c r="D1163" s="3" t="s">
        <v>157</v>
      </c>
      <c r="E1163" s="3">
        <v>4</v>
      </c>
      <c r="F1163" s="3">
        <v>523</v>
      </c>
      <c r="G1163" s="3">
        <v>1.04164479976062</v>
      </c>
      <c r="H1163" s="3">
        <v>0.84033954910798403</v>
      </c>
      <c r="I1163" s="3">
        <v>0.76831840266446505</v>
      </c>
      <c r="J1163" s="3">
        <v>0.91236069555150301</v>
      </c>
      <c r="K1163" s="3">
        <v>0.90961130375597499</v>
      </c>
      <c r="L1163" s="3">
        <v>-10.513713544826</v>
      </c>
      <c r="M1163" s="6" t="s">
        <v>100</v>
      </c>
      <c r="N1163" s="6" t="s">
        <v>198</v>
      </c>
    </row>
    <row r="1164" spans="1:14" x14ac:dyDescent="0.2">
      <c r="A1164" s="5" t="str">
        <f t="shared" si="23"/>
        <v>Sarcoma - Connective/Soft Tissue Sarcoma32002-20065</v>
      </c>
      <c r="B1164" s="3" t="s">
        <v>115</v>
      </c>
      <c r="C1164" s="3">
        <v>3</v>
      </c>
      <c r="D1164" s="3" t="s">
        <v>157</v>
      </c>
      <c r="E1164" s="3">
        <v>5</v>
      </c>
      <c r="F1164" s="3">
        <v>482</v>
      </c>
      <c r="G1164" s="3">
        <v>0.95840346049663705</v>
      </c>
      <c r="H1164" s="3">
        <v>0.91301087931616198</v>
      </c>
      <c r="I1164" s="3">
        <v>0.83150132756746398</v>
      </c>
      <c r="J1164" s="3">
        <v>0.99452043106485999</v>
      </c>
      <c r="K1164" s="3">
        <v>0.98827315358383305</v>
      </c>
      <c r="L1164" s="3">
        <v>-2.9692893415079999</v>
      </c>
      <c r="M1164" s="6" t="s">
        <v>100</v>
      </c>
      <c r="N1164" s="6" t="s">
        <v>198</v>
      </c>
    </row>
    <row r="1165" spans="1:14" x14ac:dyDescent="0.2">
      <c r="A1165" s="5" t="str">
        <f t="shared" si="23"/>
        <v>Sarcoma - Connective/Soft Tissue Sarcoma32002-20066</v>
      </c>
      <c r="B1165" s="3" t="s">
        <v>115</v>
      </c>
      <c r="C1165" s="3">
        <v>3</v>
      </c>
      <c r="D1165" s="3" t="s">
        <v>157</v>
      </c>
      <c r="E1165" s="3">
        <v>6</v>
      </c>
      <c r="F1165" s="3">
        <v>2786</v>
      </c>
      <c r="G1165" s="3">
        <v>1.1106142182171701</v>
      </c>
      <c r="H1165" s="3">
        <v>0.895034334676308</v>
      </c>
      <c r="I1165" s="3">
        <v>0.86179860552947196</v>
      </c>
      <c r="J1165" s="3">
        <v>0.92827006382314403</v>
      </c>
      <c r="K1165" s="3">
        <v>0</v>
      </c>
      <c r="L1165" s="3">
        <v>-23.063418564121999</v>
      </c>
      <c r="M1165" s="6" t="s">
        <v>100</v>
      </c>
      <c r="N1165" s="6" t="s">
        <v>198</v>
      </c>
    </row>
    <row r="1166" spans="1:14" x14ac:dyDescent="0.2">
      <c r="A1166" s="5" t="str">
        <f t="shared" si="23"/>
        <v>Sarcoma - Connective/Soft Tissue Sarcoma32007-20111</v>
      </c>
      <c r="B1166" s="3" t="s">
        <v>116</v>
      </c>
      <c r="C1166" s="3">
        <v>3</v>
      </c>
      <c r="D1166" s="3" t="s">
        <v>157</v>
      </c>
      <c r="E1166" s="3">
        <v>1</v>
      </c>
      <c r="F1166" s="3">
        <v>631</v>
      </c>
      <c r="G1166" s="3">
        <v>1.2207054629045699</v>
      </c>
      <c r="H1166" s="3">
        <v>0.89618634216667403</v>
      </c>
      <c r="I1166" s="3">
        <v>0.82626017682859698</v>
      </c>
      <c r="J1166" s="3">
        <v>0.96611250750475097</v>
      </c>
      <c r="K1166" s="3">
        <v>1</v>
      </c>
      <c r="L1166" s="3">
        <v>0</v>
      </c>
      <c r="M1166" s="6" t="s">
        <v>100</v>
      </c>
      <c r="N1166" s="6" t="s">
        <v>198</v>
      </c>
    </row>
    <row r="1167" spans="1:14" x14ac:dyDescent="0.2">
      <c r="A1167" s="5" t="str">
        <f t="shared" si="23"/>
        <v>Sarcoma - Connective/Soft Tissue Sarcoma32007-20112</v>
      </c>
      <c r="B1167" s="3" t="s">
        <v>116</v>
      </c>
      <c r="C1167" s="3">
        <v>3</v>
      </c>
      <c r="D1167" s="3" t="s">
        <v>157</v>
      </c>
      <c r="E1167" s="3">
        <v>2</v>
      </c>
      <c r="F1167" s="3">
        <v>702</v>
      </c>
      <c r="G1167" s="3">
        <v>1.3565588315120101</v>
      </c>
      <c r="H1167" s="3">
        <v>0.94957047612479095</v>
      </c>
      <c r="I1167" s="3">
        <v>0.87932558908682501</v>
      </c>
      <c r="J1167" s="3">
        <v>1.01981536316276</v>
      </c>
      <c r="K1167" s="3">
        <v>1.0595681181985599</v>
      </c>
      <c r="L1167" s="3">
        <v>7.3020710361400001</v>
      </c>
      <c r="M1167" s="6" t="s">
        <v>100</v>
      </c>
      <c r="N1167" s="6" t="s">
        <v>198</v>
      </c>
    </row>
    <row r="1168" spans="1:14" x14ac:dyDescent="0.2">
      <c r="A1168" s="5" t="str">
        <f t="shared" si="23"/>
        <v>Sarcoma - Connective/Soft Tissue Sarcoma32007-20113</v>
      </c>
      <c r="B1168" s="3" t="s">
        <v>116</v>
      </c>
      <c r="C1168" s="3">
        <v>3</v>
      </c>
      <c r="D1168" s="3" t="s">
        <v>157</v>
      </c>
      <c r="E1168" s="3">
        <v>3</v>
      </c>
      <c r="F1168" s="3">
        <v>649</v>
      </c>
      <c r="G1168" s="3">
        <v>1.2527633904626301</v>
      </c>
      <c r="H1168" s="3">
        <v>0.917222269332578</v>
      </c>
      <c r="I1168" s="3">
        <v>0.84665418738093001</v>
      </c>
      <c r="J1168" s="3">
        <v>0.98779035128422599</v>
      </c>
      <c r="K1168" s="3">
        <v>1.0234727156352801</v>
      </c>
      <c r="L1168" s="3">
        <v>1.339944726206</v>
      </c>
      <c r="M1168" s="6" t="s">
        <v>100</v>
      </c>
      <c r="N1168" s="6" t="s">
        <v>198</v>
      </c>
    </row>
    <row r="1169" spans="1:14" x14ac:dyDescent="0.2">
      <c r="A1169" s="5" t="str">
        <f t="shared" si="23"/>
        <v>Sarcoma - Connective/Soft Tissue Sarcoma32007-20114</v>
      </c>
      <c r="B1169" s="3" t="s">
        <v>116</v>
      </c>
      <c r="C1169" s="3">
        <v>3</v>
      </c>
      <c r="D1169" s="3" t="s">
        <v>157</v>
      </c>
      <c r="E1169" s="3">
        <v>4</v>
      </c>
      <c r="F1169" s="3">
        <v>580</v>
      </c>
      <c r="G1169" s="3">
        <v>1.1186779171204699</v>
      </c>
      <c r="H1169" s="3">
        <v>0.90225735583398603</v>
      </c>
      <c r="I1169" s="3">
        <v>0.82882752866852205</v>
      </c>
      <c r="J1169" s="3">
        <v>0.97568718299945001</v>
      </c>
      <c r="K1169" s="3">
        <v>1.0067742760424501</v>
      </c>
      <c r="L1169" s="3">
        <v>-1.6792733840040099</v>
      </c>
      <c r="M1169" s="6" t="s">
        <v>100</v>
      </c>
      <c r="N1169" s="6" t="s">
        <v>198</v>
      </c>
    </row>
    <row r="1170" spans="1:14" x14ac:dyDescent="0.2">
      <c r="A1170" s="5" t="str">
        <f t="shared" si="23"/>
        <v>Sarcoma - Connective/Soft Tissue Sarcoma32007-20115</v>
      </c>
      <c r="B1170" s="3" t="s">
        <v>116</v>
      </c>
      <c r="C1170" s="3">
        <v>3</v>
      </c>
      <c r="D1170" s="3" t="s">
        <v>157</v>
      </c>
      <c r="E1170" s="3">
        <v>5</v>
      </c>
      <c r="F1170" s="3">
        <v>494</v>
      </c>
      <c r="G1170" s="3">
        <v>0.95447385758898395</v>
      </c>
      <c r="H1170" s="3">
        <v>0.91999849351750895</v>
      </c>
      <c r="I1170" s="3">
        <v>0.838868822839553</v>
      </c>
      <c r="J1170" s="3">
        <v>1.0011281641954699</v>
      </c>
      <c r="K1170" s="3">
        <v>1.0265705358701001</v>
      </c>
      <c r="L1170" s="3">
        <v>-1.9083177441420001</v>
      </c>
      <c r="M1170" s="6" t="s">
        <v>100</v>
      </c>
      <c r="N1170" s="6" t="s">
        <v>198</v>
      </c>
    </row>
    <row r="1171" spans="1:14" x14ac:dyDescent="0.2">
      <c r="A1171" s="5" t="str">
        <f t="shared" si="23"/>
        <v>Sarcoma - Connective/Soft Tissue Sarcoma32007-20116</v>
      </c>
      <c r="B1171" s="3" t="s">
        <v>116</v>
      </c>
      <c r="C1171" s="3">
        <v>3</v>
      </c>
      <c r="D1171" s="3" t="s">
        <v>157</v>
      </c>
      <c r="E1171" s="3">
        <v>6</v>
      </c>
      <c r="F1171" s="3">
        <v>3056</v>
      </c>
      <c r="G1171" s="3">
        <v>1.18061264972832</v>
      </c>
      <c r="H1171" s="3">
        <v>0.91799590459083902</v>
      </c>
      <c r="I1171" s="3">
        <v>0.88544821689894504</v>
      </c>
      <c r="J1171" s="3">
        <v>0.950543592282733</v>
      </c>
      <c r="K1171" s="3">
        <v>0</v>
      </c>
      <c r="L1171" s="3">
        <v>5.0544246341999903</v>
      </c>
      <c r="M1171" s="6" t="s">
        <v>100</v>
      </c>
      <c r="N1171" s="6" t="s">
        <v>198</v>
      </c>
    </row>
    <row r="1172" spans="1:14" x14ac:dyDescent="0.2">
      <c r="A1172" s="5" t="str">
        <f t="shared" si="23"/>
        <v>UpperGI - Small Intestine12002-20061</v>
      </c>
      <c r="B1172" s="3" t="s">
        <v>115</v>
      </c>
      <c r="C1172" s="3">
        <v>1</v>
      </c>
      <c r="D1172" s="3" t="s">
        <v>128</v>
      </c>
      <c r="E1172" s="3">
        <v>1</v>
      </c>
      <c r="F1172" s="3">
        <v>125</v>
      </c>
      <c r="G1172" s="3">
        <v>0.50332251243619297</v>
      </c>
      <c r="H1172" s="3">
        <v>0.39527114072191599</v>
      </c>
      <c r="I1172" s="3">
        <v>0.325977054530386</v>
      </c>
      <c r="J1172" s="3">
        <v>0.46456522691344598</v>
      </c>
      <c r="K1172" s="3">
        <v>1</v>
      </c>
      <c r="L1172" s="3">
        <v>0</v>
      </c>
      <c r="M1172" s="6" t="s">
        <v>100</v>
      </c>
      <c r="N1172" s="6" t="s">
        <v>173</v>
      </c>
    </row>
    <row r="1173" spans="1:14" x14ac:dyDescent="0.2">
      <c r="A1173" s="5" t="str">
        <f t="shared" si="23"/>
        <v>UpperGI - Small Intestine12002-20062</v>
      </c>
      <c r="B1173" s="3" t="s">
        <v>115</v>
      </c>
      <c r="C1173" s="3">
        <v>1</v>
      </c>
      <c r="D1173" s="3" t="s">
        <v>128</v>
      </c>
      <c r="E1173" s="3">
        <v>2</v>
      </c>
      <c r="F1173" s="3">
        <v>146</v>
      </c>
      <c r="G1173" s="3">
        <v>0.59379681615094804</v>
      </c>
      <c r="H1173" s="3">
        <v>0.44762728793234402</v>
      </c>
      <c r="I1173" s="3">
        <v>0.37501732797152798</v>
      </c>
      <c r="J1173" s="3">
        <v>0.52023724789315995</v>
      </c>
      <c r="K1173" s="3">
        <v>1.13245628586698</v>
      </c>
      <c r="L1173" s="3">
        <v>2.5172170577899999</v>
      </c>
      <c r="M1173" s="6" t="s">
        <v>100</v>
      </c>
      <c r="N1173" s="6" t="s">
        <v>173</v>
      </c>
    </row>
    <row r="1174" spans="1:14" x14ac:dyDescent="0.2">
      <c r="A1174" s="5" t="str">
        <f t="shared" si="23"/>
        <v>UpperGI - Small Intestine12002-20063</v>
      </c>
      <c r="B1174" s="3" t="s">
        <v>115</v>
      </c>
      <c r="C1174" s="3">
        <v>1</v>
      </c>
      <c r="D1174" s="3" t="s">
        <v>128</v>
      </c>
      <c r="E1174" s="3">
        <v>3</v>
      </c>
      <c r="F1174" s="3">
        <v>146</v>
      </c>
      <c r="G1174" s="3">
        <v>0.59602365675046598</v>
      </c>
      <c r="H1174" s="3">
        <v>0.46295283949817401</v>
      </c>
      <c r="I1174" s="3">
        <v>0.38785691025985503</v>
      </c>
      <c r="J1174" s="3">
        <v>0.53804876873649399</v>
      </c>
      <c r="K1174" s="3">
        <v>1.1712285360693</v>
      </c>
      <c r="L1174" s="3">
        <v>3.4799749681219998</v>
      </c>
      <c r="M1174" s="6" t="s">
        <v>100</v>
      </c>
      <c r="N1174" s="6" t="s">
        <v>173</v>
      </c>
    </row>
    <row r="1175" spans="1:14" x14ac:dyDescent="0.2">
      <c r="A1175" s="5" t="str">
        <f t="shared" si="23"/>
        <v>UpperGI - Small Intestine12002-20064</v>
      </c>
      <c r="B1175" s="3" t="s">
        <v>115</v>
      </c>
      <c r="C1175" s="3">
        <v>1</v>
      </c>
      <c r="D1175" s="3" t="s">
        <v>128</v>
      </c>
      <c r="E1175" s="3">
        <v>4</v>
      </c>
      <c r="F1175" s="3">
        <v>136</v>
      </c>
      <c r="G1175" s="3">
        <v>0.55545959809475698</v>
      </c>
      <c r="H1175" s="3">
        <v>0.47929597988450601</v>
      </c>
      <c r="I1175" s="3">
        <v>0.39874136911811497</v>
      </c>
      <c r="J1175" s="3">
        <v>0.55985059065089704</v>
      </c>
      <c r="K1175" s="3">
        <v>1.2125751933448199</v>
      </c>
      <c r="L1175" s="3">
        <v>3.644356978042</v>
      </c>
      <c r="M1175" s="6" t="s">
        <v>100</v>
      </c>
      <c r="N1175" s="6" t="s">
        <v>173</v>
      </c>
    </row>
    <row r="1176" spans="1:14" x14ac:dyDescent="0.2">
      <c r="A1176" s="5" t="str">
        <f t="shared" si="23"/>
        <v>UpperGI - Small Intestine12002-20065</v>
      </c>
      <c r="B1176" s="3" t="s">
        <v>115</v>
      </c>
      <c r="C1176" s="3">
        <v>1</v>
      </c>
      <c r="D1176" s="3" t="s">
        <v>128</v>
      </c>
      <c r="E1176" s="3">
        <v>5</v>
      </c>
      <c r="F1176" s="3">
        <v>117</v>
      </c>
      <c r="G1176" s="3">
        <v>0.47676144507616502</v>
      </c>
      <c r="H1176" s="3">
        <v>0.480871129972814</v>
      </c>
      <c r="I1176" s="3">
        <v>0.39373628865552501</v>
      </c>
      <c r="J1176" s="3">
        <v>0.568005971290103</v>
      </c>
      <c r="K1176" s="3">
        <v>1.2165601796644201</v>
      </c>
      <c r="L1176" s="3">
        <v>3.5164173805619998</v>
      </c>
      <c r="M1176" s="6" t="s">
        <v>100</v>
      </c>
      <c r="N1176" s="6" t="s">
        <v>173</v>
      </c>
    </row>
    <row r="1177" spans="1:14" x14ac:dyDescent="0.2">
      <c r="A1177" s="5" t="str">
        <f t="shared" si="23"/>
        <v>UpperGI - Small Intestine12002-20066</v>
      </c>
      <c r="B1177" s="3" t="s">
        <v>115</v>
      </c>
      <c r="C1177" s="3">
        <v>1</v>
      </c>
      <c r="D1177" s="3" t="s">
        <v>128</v>
      </c>
      <c r="E1177" s="3">
        <v>6</v>
      </c>
      <c r="F1177" s="3">
        <v>670</v>
      </c>
      <c r="G1177" s="3">
        <v>0.54496807308610795</v>
      </c>
      <c r="H1177" s="3">
        <v>0.45267327518477701</v>
      </c>
      <c r="I1177" s="3">
        <v>0.41839621827934298</v>
      </c>
      <c r="J1177" s="3">
        <v>0.48695033209021099</v>
      </c>
      <c r="K1177" s="3">
        <v>0</v>
      </c>
      <c r="L1177" s="3">
        <v>13.157966384516</v>
      </c>
      <c r="M1177" s="6" t="s">
        <v>100</v>
      </c>
      <c r="N1177" s="6" t="s">
        <v>173</v>
      </c>
    </row>
    <row r="1178" spans="1:14" x14ac:dyDescent="0.2">
      <c r="A1178" s="5" t="str">
        <f t="shared" si="23"/>
        <v>UpperGI - Small Intestine12007-20111</v>
      </c>
      <c r="B1178" s="3" t="s">
        <v>116</v>
      </c>
      <c r="C1178" s="3">
        <v>1</v>
      </c>
      <c r="D1178" s="3" t="s">
        <v>128</v>
      </c>
      <c r="E1178" s="3">
        <v>1</v>
      </c>
      <c r="F1178" s="3">
        <v>195</v>
      </c>
      <c r="G1178" s="3">
        <v>0.75975777363699004</v>
      </c>
      <c r="H1178" s="3">
        <v>0.54001067630824495</v>
      </c>
      <c r="I1178" s="3">
        <v>0.464215579529137</v>
      </c>
      <c r="J1178" s="3">
        <v>0.61580577308735296</v>
      </c>
      <c r="K1178" s="3">
        <v>1</v>
      </c>
      <c r="L1178" s="3">
        <v>0</v>
      </c>
      <c r="M1178" s="6" t="s">
        <v>100</v>
      </c>
      <c r="N1178" s="6" t="s">
        <v>173</v>
      </c>
    </row>
    <row r="1179" spans="1:14" x14ac:dyDescent="0.2">
      <c r="A1179" s="5" t="str">
        <f t="shared" si="23"/>
        <v>UpperGI - Small Intestine12007-20112</v>
      </c>
      <c r="B1179" s="3" t="s">
        <v>116</v>
      </c>
      <c r="C1179" s="3">
        <v>1</v>
      </c>
      <c r="D1179" s="3" t="s">
        <v>128</v>
      </c>
      <c r="E1179" s="3">
        <v>2</v>
      </c>
      <c r="F1179" s="3">
        <v>175</v>
      </c>
      <c r="G1179" s="3">
        <v>0.68682539764148898</v>
      </c>
      <c r="H1179" s="3">
        <v>0.47038870582206999</v>
      </c>
      <c r="I1179" s="3">
        <v>0.40069493985430199</v>
      </c>
      <c r="J1179" s="3">
        <v>0.54008247178983804</v>
      </c>
      <c r="K1179" s="3">
        <v>0.87107297403424999</v>
      </c>
      <c r="L1179" s="3">
        <v>-5.7906336350079997</v>
      </c>
      <c r="M1179" s="6" t="s">
        <v>100</v>
      </c>
      <c r="N1179" s="6" t="s">
        <v>173</v>
      </c>
    </row>
    <row r="1180" spans="1:14" x14ac:dyDescent="0.2">
      <c r="A1180" s="5" t="str">
        <f t="shared" si="23"/>
        <v>UpperGI - Small Intestine12007-20113</v>
      </c>
      <c r="B1180" s="3" t="s">
        <v>116</v>
      </c>
      <c r="C1180" s="3">
        <v>1</v>
      </c>
      <c r="D1180" s="3" t="s">
        <v>128</v>
      </c>
      <c r="E1180" s="3">
        <v>3</v>
      </c>
      <c r="F1180" s="3">
        <v>175</v>
      </c>
      <c r="G1180" s="3">
        <v>0.68719599921557595</v>
      </c>
      <c r="H1180" s="3">
        <v>0.51964671192592105</v>
      </c>
      <c r="I1180" s="3">
        <v>0.44265477764129002</v>
      </c>
      <c r="J1180" s="3">
        <v>0.59663864621055196</v>
      </c>
      <c r="K1180" s="3">
        <v>0.96228970041566297</v>
      </c>
      <c r="L1180" s="3">
        <v>-2.8258628048080001</v>
      </c>
      <c r="M1180" s="6" t="s">
        <v>100</v>
      </c>
      <c r="N1180" s="6" t="s">
        <v>173</v>
      </c>
    </row>
    <row r="1181" spans="1:14" x14ac:dyDescent="0.2">
      <c r="A1181" s="5" t="str">
        <f t="shared" si="23"/>
        <v>UpperGI - Small Intestine12007-20114</v>
      </c>
      <c r="B1181" s="3" t="s">
        <v>116</v>
      </c>
      <c r="C1181" s="3">
        <v>1</v>
      </c>
      <c r="D1181" s="3" t="s">
        <v>128</v>
      </c>
      <c r="E1181" s="3">
        <v>4</v>
      </c>
      <c r="F1181" s="3">
        <v>183</v>
      </c>
      <c r="G1181" s="3">
        <v>0.71845530695649595</v>
      </c>
      <c r="H1181" s="3">
        <v>0.60644025320515504</v>
      </c>
      <c r="I1181" s="3">
        <v>0.51857472039761898</v>
      </c>
      <c r="J1181" s="3">
        <v>0.694305786012691</v>
      </c>
      <c r="K1181" s="3">
        <v>1.12301530286596</v>
      </c>
      <c r="L1181" s="3">
        <v>3.2437642043119999</v>
      </c>
      <c r="M1181" s="6" t="s">
        <v>100</v>
      </c>
      <c r="N1181" s="6" t="s">
        <v>173</v>
      </c>
    </row>
    <row r="1182" spans="1:14" x14ac:dyDescent="0.2">
      <c r="A1182" s="5" t="str">
        <f t="shared" si="23"/>
        <v>UpperGI - Small Intestine12007-20115</v>
      </c>
      <c r="B1182" s="3" t="s">
        <v>116</v>
      </c>
      <c r="C1182" s="3">
        <v>1</v>
      </c>
      <c r="D1182" s="3" t="s">
        <v>128</v>
      </c>
      <c r="E1182" s="3">
        <v>5</v>
      </c>
      <c r="F1182" s="3">
        <v>142</v>
      </c>
      <c r="G1182" s="3">
        <v>0.559287398534139</v>
      </c>
      <c r="H1182" s="3">
        <v>0.56791737782039098</v>
      </c>
      <c r="I1182" s="3">
        <v>0.47450658522254702</v>
      </c>
      <c r="J1182" s="3">
        <v>0.661328170418235</v>
      </c>
      <c r="K1182" s="3">
        <v>1.05167805515055</v>
      </c>
      <c r="L1182" s="3">
        <v>0.6850700206</v>
      </c>
      <c r="M1182" s="6" t="s">
        <v>100</v>
      </c>
      <c r="N1182" s="6" t="s">
        <v>173</v>
      </c>
    </row>
    <row r="1183" spans="1:14" x14ac:dyDescent="0.2">
      <c r="A1183" s="5" t="str">
        <f t="shared" si="23"/>
        <v>UpperGI - Small Intestine12007-20116</v>
      </c>
      <c r="B1183" s="3" t="s">
        <v>116</v>
      </c>
      <c r="C1183" s="3">
        <v>1</v>
      </c>
      <c r="D1183" s="3" t="s">
        <v>128</v>
      </c>
      <c r="E1183" s="3">
        <v>6</v>
      </c>
      <c r="F1183" s="3">
        <v>870</v>
      </c>
      <c r="G1183" s="3">
        <v>0.68250179615645101</v>
      </c>
      <c r="H1183" s="3">
        <v>0.536427659822999</v>
      </c>
      <c r="I1183" s="3">
        <v>0.50078192201404703</v>
      </c>
      <c r="J1183" s="3">
        <v>0.57207339763195098</v>
      </c>
      <c r="K1183" s="3">
        <v>0</v>
      </c>
      <c r="L1183" s="3">
        <v>-4.6876622149039999</v>
      </c>
      <c r="M1183" s="6" t="s">
        <v>100</v>
      </c>
      <c r="N1183" s="6" t="s">
        <v>173</v>
      </c>
    </row>
    <row r="1184" spans="1:14" x14ac:dyDescent="0.2">
      <c r="A1184" s="5" t="str">
        <f t="shared" si="23"/>
        <v>UpperGI - Small Intestine22002-20061</v>
      </c>
      <c r="B1184" s="3" t="s">
        <v>115</v>
      </c>
      <c r="C1184" s="3">
        <v>2</v>
      </c>
      <c r="D1184" s="3" t="s">
        <v>128</v>
      </c>
      <c r="E1184" s="3">
        <v>1</v>
      </c>
      <c r="F1184" s="3">
        <v>121</v>
      </c>
      <c r="G1184" s="3">
        <v>0.47854979636915201</v>
      </c>
      <c r="H1184" s="3">
        <v>0.30439124706949999</v>
      </c>
      <c r="I1184" s="3">
        <v>0.25015426122802598</v>
      </c>
      <c r="J1184" s="3">
        <v>0.35862823291097501</v>
      </c>
      <c r="K1184" s="3">
        <v>1</v>
      </c>
      <c r="L1184" s="3">
        <v>0</v>
      </c>
      <c r="M1184" s="6" t="s">
        <v>100</v>
      </c>
      <c r="N1184" s="6" t="s">
        <v>173</v>
      </c>
    </row>
    <row r="1185" spans="1:14" x14ac:dyDescent="0.2">
      <c r="A1185" s="5" t="str">
        <f t="shared" si="23"/>
        <v>UpperGI - Small Intestine22002-20062</v>
      </c>
      <c r="B1185" s="3" t="s">
        <v>115</v>
      </c>
      <c r="C1185" s="3">
        <v>2</v>
      </c>
      <c r="D1185" s="3" t="s">
        <v>128</v>
      </c>
      <c r="E1185" s="3">
        <v>2</v>
      </c>
      <c r="F1185" s="3">
        <v>135</v>
      </c>
      <c r="G1185" s="3">
        <v>0.52908354617188702</v>
      </c>
      <c r="H1185" s="3">
        <v>0.32809348878042599</v>
      </c>
      <c r="I1185" s="3">
        <v>0.27274741741665898</v>
      </c>
      <c r="J1185" s="3">
        <v>0.383439560144193</v>
      </c>
      <c r="K1185" s="3">
        <v>1.07786768489277</v>
      </c>
      <c r="L1185" s="3">
        <v>-0.63762835130600004</v>
      </c>
      <c r="M1185" s="6" t="s">
        <v>100</v>
      </c>
      <c r="N1185" s="6" t="s">
        <v>173</v>
      </c>
    </row>
    <row r="1186" spans="1:14" x14ac:dyDescent="0.2">
      <c r="A1186" s="5" t="str">
        <f t="shared" si="23"/>
        <v>UpperGI - Small Intestine22002-20063</v>
      </c>
      <c r="B1186" s="3" t="s">
        <v>115</v>
      </c>
      <c r="C1186" s="3">
        <v>2</v>
      </c>
      <c r="D1186" s="3" t="s">
        <v>128</v>
      </c>
      <c r="E1186" s="3">
        <v>3</v>
      </c>
      <c r="F1186" s="3">
        <v>108</v>
      </c>
      <c r="G1186" s="3">
        <v>0.42134118047470598</v>
      </c>
      <c r="H1186" s="3">
        <v>0.26765103522495698</v>
      </c>
      <c r="I1186" s="3">
        <v>0.21717175879452699</v>
      </c>
      <c r="J1186" s="3">
        <v>0.31813031165538702</v>
      </c>
      <c r="K1186" s="3">
        <v>0.87929938131186003</v>
      </c>
      <c r="L1186" s="3">
        <v>-6.0981523918559999</v>
      </c>
      <c r="M1186" s="6" t="s">
        <v>100</v>
      </c>
      <c r="N1186" s="6" t="s">
        <v>173</v>
      </c>
    </row>
    <row r="1187" spans="1:14" x14ac:dyDescent="0.2">
      <c r="A1187" s="5" t="str">
        <f t="shared" si="23"/>
        <v>UpperGI - Small Intestine22002-20064</v>
      </c>
      <c r="B1187" s="3" t="s">
        <v>115</v>
      </c>
      <c r="C1187" s="3">
        <v>2</v>
      </c>
      <c r="D1187" s="3" t="s">
        <v>128</v>
      </c>
      <c r="E1187" s="3">
        <v>4</v>
      </c>
      <c r="F1187" s="3">
        <v>137</v>
      </c>
      <c r="G1187" s="3">
        <v>0.53255950234841198</v>
      </c>
      <c r="H1187" s="3">
        <v>0.341831289363552</v>
      </c>
      <c r="I1187" s="3">
        <v>0.28459023813942302</v>
      </c>
      <c r="J1187" s="3">
        <v>0.39907234058768098</v>
      </c>
      <c r="K1187" s="3">
        <v>1.1229997335813799</v>
      </c>
      <c r="L1187" s="3">
        <v>1.28187151037</v>
      </c>
      <c r="M1187" s="6" t="s">
        <v>100</v>
      </c>
      <c r="N1187" s="6" t="s">
        <v>173</v>
      </c>
    </row>
    <row r="1188" spans="1:14" x14ac:dyDescent="0.2">
      <c r="A1188" s="5" t="str">
        <f t="shared" si="23"/>
        <v>UpperGI - Small Intestine22002-20065</v>
      </c>
      <c r="B1188" s="3" t="s">
        <v>115</v>
      </c>
      <c r="C1188" s="3">
        <v>2</v>
      </c>
      <c r="D1188" s="3" t="s">
        <v>128</v>
      </c>
      <c r="E1188" s="3">
        <v>5</v>
      </c>
      <c r="F1188" s="3">
        <v>110</v>
      </c>
      <c r="G1188" s="3">
        <v>0.42716129148255499</v>
      </c>
      <c r="H1188" s="3">
        <v>0.36441170818325502</v>
      </c>
      <c r="I1188" s="3">
        <v>0.29631093373943501</v>
      </c>
      <c r="J1188" s="3">
        <v>0.43251248262707498</v>
      </c>
      <c r="K1188" s="3">
        <v>1.1971819547756299</v>
      </c>
      <c r="L1188" s="3">
        <v>0.96555476441800103</v>
      </c>
      <c r="M1188" s="6" t="s">
        <v>100</v>
      </c>
      <c r="N1188" s="6" t="s">
        <v>173</v>
      </c>
    </row>
    <row r="1189" spans="1:14" x14ac:dyDescent="0.2">
      <c r="A1189" s="5" t="str">
        <f t="shared" si="23"/>
        <v>UpperGI - Small Intestine22002-20066</v>
      </c>
      <c r="B1189" s="3" t="s">
        <v>115</v>
      </c>
      <c r="C1189" s="3">
        <v>2</v>
      </c>
      <c r="D1189" s="3" t="s">
        <v>128</v>
      </c>
      <c r="E1189" s="3">
        <v>6</v>
      </c>
      <c r="F1189" s="3">
        <v>611</v>
      </c>
      <c r="G1189" s="3">
        <v>0.477682606098701</v>
      </c>
      <c r="H1189" s="3">
        <v>0.317223201487073</v>
      </c>
      <c r="I1189" s="3">
        <v>0.29206958644646902</v>
      </c>
      <c r="J1189" s="3">
        <v>0.34237681652767699</v>
      </c>
      <c r="K1189" s="3">
        <v>0</v>
      </c>
      <c r="L1189" s="3">
        <v>-4.4883544683739984</v>
      </c>
      <c r="M1189" s="6" t="s">
        <v>100</v>
      </c>
      <c r="N1189" s="6" t="s">
        <v>173</v>
      </c>
    </row>
    <row r="1190" spans="1:14" x14ac:dyDescent="0.2">
      <c r="A1190" s="5" t="str">
        <f t="shared" si="23"/>
        <v>UpperGI - Small Intestine22007-20111</v>
      </c>
      <c r="B1190" s="3" t="s">
        <v>116</v>
      </c>
      <c r="C1190" s="3">
        <v>2</v>
      </c>
      <c r="D1190" s="3" t="s">
        <v>128</v>
      </c>
      <c r="E1190" s="3">
        <v>1</v>
      </c>
      <c r="F1190" s="3">
        <v>163</v>
      </c>
      <c r="G1190" s="3">
        <v>0.62631251857324</v>
      </c>
      <c r="H1190" s="3">
        <v>0.39016647463680898</v>
      </c>
      <c r="I1190" s="3">
        <v>0.33026848881193799</v>
      </c>
      <c r="J1190" s="3">
        <v>0.45006446046168003</v>
      </c>
      <c r="K1190" s="3">
        <v>1</v>
      </c>
      <c r="L1190" s="3">
        <v>0</v>
      </c>
      <c r="M1190" s="6" t="s">
        <v>100</v>
      </c>
      <c r="N1190" s="6" t="s">
        <v>173</v>
      </c>
    </row>
    <row r="1191" spans="1:14" x14ac:dyDescent="0.2">
      <c r="A1191" s="5" t="str">
        <f t="shared" si="23"/>
        <v>UpperGI - Small Intestine22007-20112</v>
      </c>
      <c r="B1191" s="3" t="s">
        <v>116</v>
      </c>
      <c r="C1191" s="3">
        <v>2</v>
      </c>
      <c r="D1191" s="3" t="s">
        <v>128</v>
      </c>
      <c r="E1191" s="3">
        <v>2</v>
      </c>
      <c r="F1191" s="3">
        <v>147</v>
      </c>
      <c r="G1191" s="3">
        <v>0.55959415034536097</v>
      </c>
      <c r="H1191" s="3">
        <v>0.31519639119514098</v>
      </c>
      <c r="I1191" s="3">
        <v>0.26424234922998902</v>
      </c>
      <c r="J1191" s="3">
        <v>0.366150433160293</v>
      </c>
      <c r="K1191" s="3">
        <v>0.80785103714650297</v>
      </c>
      <c r="L1191" s="3">
        <v>-5.3222247365340003</v>
      </c>
      <c r="M1191" s="6" t="s">
        <v>100</v>
      </c>
      <c r="N1191" s="6" t="s">
        <v>173</v>
      </c>
    </row>
    <row r="1192" spans="1:14" x14ac:dyDescent="0.2">
      <c r="A1192" s="5" t="str">
        <f t="shared" si="23"/>
        <v>UpperGI - Small Intestine22007-20113</v>
      </c>
      <c r="B1192" s="3" t="s">
        <v>116</v>
      </c>
      <c r="C1192" s="3">
        <v>2</v>
      </c>
      <c r="D1192" s="3" t="s">
        <v>128</v>
      </c>
      <c r="E1192" s="3">
        <v>3</v>
      </c>
      <c r="F1192" s="3">
        <v>160</v>
      </c>
      <c r="G1192" s="3">
        <v>0.60744883373050995</v>
      </c>
      <c r="H1192" s="3">
        <v>0.34401847080280101</v>
      </c>
      <c r="I1192" s="3">
        <v>0.29071225648245702</v>
      </c>
      <c r="J1192" s="3">
        <v>0.397324685123145</v>
      </c>
      <c r="K1192" s="3">
        <v>0.88172227284016103</v>
      </c>
      <c r="L1192" s="3">
        <v>-2.8507993746859999</v>
      </c>
      <c r="M1192" s="6" t="s">
        <v>100</v>
      </c>
      <c r="N1192" s="6" t="s">
        <v>173</v>
      </c>
    </row>
    <row r="1193" spans="1:14" x14ac:dyDescent="0.2">
      <c r="A1193" s="5" t="str">
        <f t="shared" si="23"/>
        <v>UpperGI - Small Intestine22007-20114</v>
      </c>
      <c r="B1193" s="3" t="s">
        <v>116</v>
      </c>
      <c r="C1193" s="3">
        <v>2</v>
      </c>
      <c r="D1193" s="3" t="s">
        <v>128</v>
      </c>
      <c r="E1193" s="3">
        <v>4</v>
      </c>
      <c r="F1193" s="3">
        <v>144</v>
      </c>
      <c r="G1193" s="3">
        <v>0.54595908195918796</v>
      </c>
      <c r="H1193" s="3">
        <v>0.34166424244568799</v>
      </c>
      <c r="I1193" s="3">
        <v>0.28585908284622602</v>
      </c>
      <c r="J1193" s="3">
        <v>0.39746940204515002</v>
      </c>
      <c r="K1193" s="3">
        <v>0.875688365495086</v>
      </c>
      <c r="L1193" s="3">
        <v>-1.4987588908239999</v>
      </c>
      <c r="M1193" s="6" t="s">
        <v>100</v>
      </c>
      <c r="N1193" s="6" t="s">
        <v>173</v>
      </c>
    </row>
    <row r="1194" spans="1:14" x14ac:dyDescent="0.2">
      <c r="A1194" s="5" t="str">
        <f t="shared" si="23"/>
        <v>UpperGI - Small Intestine22007-20115</v>
      </c>
      <c r="B1194" s="3" t="s">
        <v>116</v>
      </c>
      <c r="C1194" s="3">
        <v>2</v>
      </c>
      <c r="D1194" s="3" t="s">
        <v>128</v>
      </c>
      <c r="E1194" s="3">
        <v>5</v>
      </c>
      <c r="F1194" s="3">
        <v>136</v>
      </c>
      <c r="G1194" s="3">
        <v>0.515799938195031</v>
      </c>
      <c r="H1194" s="3">
        <v>0.42358836957867502</v>
      </c>
      <c r="I1194" s="3">
        <v>0.35239645963442201</v>
      </c>
      <c r="J1194" s="3">
        <v>0.49478027952292902</v>
      </c>
      <c r="K1194" s="3">
        <v>1.0856606016008301</v>
      </c>
      <c r="L1194" s="3">
        <v>1.504661743904</v>
      </c>
      <c r="M1194" s="6" t="s">
        <v>100</v>
      </c>
      <c r="N1194" s="6" t="s">
        <v>173</v>
      </c>
    </row>
    <row r="1195" spans="1:14" x14ac:dyDescent="0.2">
      <c r="A1195" s="5" t="str">
        <f t="shared" si="23"/>
        <v>UpperGI - Small Intestine22007-20116</v>
      </c>
      <c r="B1195" s="3" t="s">
        <v>116</v>
      </c>
      <c r="C1195" s="3">
        <v>2</v>
      </c>
      <c r="D1195" s="3" t="s">
        <v>128</v>
      </c>
      <c r="E1195" s="3">
        <v>6</v>
      </c>
      <c r="F1195" s="3">
        <v>750</v>
      </c>
      <c r="G1195" s="3">
        <v>0.57087850117691596</v>
      </c>
      <c r="H1195" s="3">
        <v>0.35953260302523599</v>
      </c>
      <c r="I1195" s="3">
        <v>0.33380118509206802</v>
      </c>
      <c r="J1195" s="3">
        <v>0.38526402095840401</v>
      </c>
      <c r="K1195" s="3">
        <v>0</v>
      </c>
      <c r="L1195" s="3">
        <v>-8.1671212581399999</v>
      </c>
      <c r="M1195" s="6" t="s">
        <v>100</v>
      </c>
      <c r="N1195" s="6" t="s">
        <v>173</v>
      </c>
    </row>
    <row r="1196" spans="1:14" x14ac:dyDescent="0.2">
      <c r="A1196" s="5" t="str">
        <f t="shared" si="23"/>
        <v>UpperGI - Small Intestine32002-20061</v>
      </c>
      <c r="B1196" s="3" t="s">
        <v>115</v>
      </c>
      <c r="C1196" s="3">
        <v>3</v>
      </c>
      <c r="D1196" s="3" t="s">
        <v>128</v>
      </c>
      <c r="E1196" s="3">
        <v>1</v>
      </c>
      <c r="F1196" s="3">
        <v>246</v>
      </c>
      <c r="G1196" s="3">
        <v>0.490825004205931</v>
      </c>
      <c r="H1196" s="3">
        <v>0.34805610704152901</v>
      </c>
      <c r="I1196" s="3">
        <v>0.304561263178454</v>
      </c>
      <c r="J1196" s="3">
        <v>0.39155095090460401</v>
      </c>
      <c r="K1196" s="3">
        <v>1</v>
      </c>
      <c r="L1196" s="3">
        <v>0</v>
      </c>
      <c r="M1196" s="6" t="s">
        <v>100</v>
      </c>
      <c r="N1196" s="6" t="s">
        <v>173</v>
      </c>
    </row>
    <row r="1197" spans="1:14" x14ac:dyDescent="0.2">
      <c r="A1197" s="5" t="str">
        <f t="shared" si="23"/>
        <v>UpperGI - Small Intestine32002-20062</v>
      </c>
      <c r="B1197" s="3" t="s">
        <v>115</v>
      </c>
      <c r="C1197" s="3">
        <v>3</v>
      </c>
      <c r="D1197" s="3" t="s">
        <v>128</v>
      </c>
      <c r="E1197" s="3">
        <v>2</v>
      </c>
      <c r="F1197" s="3">
        <v>281</v>
      </c>
      <c r="G1197" s="3">
        <v>0.56084069741119502</v>
      </c>
      <c r="H1197" s="3">
        <v>0.38199628385122902</v>
      </c>
      <c r="I1197" s="3">
        <v>0.33733182778530502</v>
      </c>
      <c r="J1197" s="3">
        <v>0.42666073991715298</v>
      </c>
      <c r="K1197" s="3">
        <v>1.09751352188069</v>
      </c>
      <c r="L1197" s="3">
        <v>1.8011438162460001</v>
      </c>
      <c r="M1197" s="6" t="s">
        <v>100</v>
      </c>
      <c r="N1197" s="6" t="s">
        <v>173</v>
      </c>
    </row>
    <row r="1198" spans="1:14" x14ac:dyDescent="0.2">
      <c r="A1198" s="5" t="str">
        <f t="shared" si="23"/>
        <v>UpperGI - Small Intestine32002-20063</v>
      </c>
      <c r="B1198" s="3" t="s">
        <v>115</v>
      </c>
      <c r="C1198" s="3">
        <v>3</v>
      </c>
      <c r="D1198" s="3" t="s">
        <v>128</v>
      </c>
      <c r="E1198" s="3">
        <v>3</v>
      </c>
      <c r="F1198" s="3">
        <v>254</v>
      </c>
      <c r="G1198" s="3">
        <v>0.50670176926293597</v>
      </c>
      <c r="H1198" s="3">
        <v>0.352134723171733</v>
      </c>
      <c r="I1198" s="3">
        <v>0.30882872382774801</v>
      </c>
      <c r="J1198" s="3">
        <v>0.39544072251571799</v>
      </c>
      <c r="K1198" s="3">
        <v>1.0117182719903199</v>
      </c>
      <c r="L1198" s="3">
        <v>-2.7964892164580002</v>
      </c>
      <c r="M1198" s="6" t="s">
        <v>100</v>
      </c>
      <c r="N1198" s="6" t="s">
        <v>173</v>
      </c>
    </row>
    <row r="1199" spans="1:14" x14ac:dyDescent="0.2">
      <c r="A1199" s="5" t="str">
        <f t="shared" si="23"/>
        <v>UpperGI - Small Intestine32002-20064</v>
      </c>
      <c r="B1199" s="3" t="s">
        <v>115</v>
      </c>
      <c r="C1199" s="3">
        <v>3</v>
      </c>
      <c r="D1199" s="3" t="s">
        <v>128</v>
      </c>
      <c r="E1199" s="3">
        <v>4</v>
      </c>
      <c r="F1199" s="3">
        <v>273</v>
      </c>
      <c r="G1199" s="3">
        <v>0.54372663543909805</v>
      </c>
      <c r="H1199" s="3">
        <v>0.40321415924265003</v>
      </c>
      <c r="I1199" s="3">
        <v>0.355383042338481</v>
      </c>
      <c r="J1199" s="3">
        <v>0.451045276146819</v>
      </c>
      <c r="K1199" s="3">
        <v>1.15847459959822</v>
      </c>
      <c r="L1199" s="3">
        <v>4.7402530516520001</v>
      </c>
      <c r="M1199" s="6" t="s">
        <v>100</v>
      </c>
      <c r="N1199" s="6" t="s">
        <v>173</v>
      </c>
    </row>
    <row r="1200" spans="1:14" x14ac:dyDescent="0.2">
      <c r="A1200" s="5" t="str">
        <f t="shared" si="23"/>
        <v>UpperGI - Small Intestine32002-20065</v>
      </c>
      <c r="B1200" s="3" t="s">
        <v>115</v>
      </c>
      <c r="C1200" s="3">
        <v>3</v>
      </c>
      <c r="D1200" s="3" t="s">
        <v>128</v>
      </c>
      <c r="E1200" s="3">
        <v>5</v>
      </c>
      <c r="F1200" s="3">
        <v>227</v>
      </c>
      <c r="G1200" s="3">
        <v>0.45136428533762801</v>
      </c>
      <c r="H1200" s="3">
        <v>0.41485466252786901</v>
      </c>
      <c r="I1200" s="3">
        <v>0.36088631528051501</v>
      </c>
      <c r="J1200" s="3">
        <v>0.46882300977522301</v>
      </c>
      <c r="K1200" s="3">
        <v>1.1919189295488199</v>
      </c>
      <c r="L1200" s="3">
        <v>4.501746462062</v>
      </c>
      <c r="M1200" s="6" t="s">
        <v>100</v>
      </c>
      <c r="N1200" s="6" t="s">
        <v>173</v>
      </c>
    </row>
    <row r="1201" spans="1:14" x14ac:dyDescent="0.2">
      <c r="A1201" s="5" t="str">
        <f t="shared" si="23"/>
        <v>UpperGI - Small Intestine32002-20066</v>
      </c>
      <c r="B1201" s="3" t="s">
        <v>115</v>
      </c>
      <c r="C1201" s="3">
        <v>3</v>
      </c>
      <c r="D1201" s="3" t="s">
        <v>128</v>
      </c>
      <c r="E1201" s="3">
        <v>6</v>
      </c>
      <c r="F1201" s="3">
        <v>1281</v>
      </c>
      <c r="G1201" s="3">
        <v>0.51065930134105797</v>
      </c>
      <c r="H1201" s="3">
        <v>0.37790141920423298</v>
      </c>
      <c r="I1201" s="3">
        <v>0.35720667658750999</v>
      </c>
      <c r="J1201" s="3">
        <v>0.39859616182095597</v>
      </c>
      <c r="K1201" s="3">
        <v>0</v>
      </c>
      <c r="L1201" s="3">
        <v>8.2466541135020002</v>
      </c>
      <c r="M1201" s="6" t="s">
        <v>100</v>
      </c>
      <c r="N1201" s="6" t="s">
        <v>173</v>
      </c>
    </row>
    <row r="1202" spans="1:14" x14ac:dyDescent="0.2">
      <c r="A1202" s="5" t="str">
        <f t="shared" si="23"/>
        <v>UpperGI - Small Intestine32007-20111</v>
      </c>
      <c r="B1202" s="3" t="s">
        <v>116</v>
      </c>
      <c r="C1202" s="3">
        <v>3</v>
      </c>
      <c r="D1202" s="3" t="s">
        <v>128</v>
      </c>
      <c r="E1202" s="3">
        <v>1</v>
      </c>
      <c r="F1202" s="3">
        <v>358</v>
      </c>
      <c r="G1202" s="3">
        <v>0.69257140367644399</v>
      </c>
      <c r="H1202" s="3">
        <v>0.45927385451314401</v>
      </c>
      <c r="I1202" s="3">
        <v>0.41169803469691602</v>
      </c>
      <c r="J1202" s="3">
        <v>0.506849674329372</v>
      </c>
      <c r="K1202" s="3">
        <v>1</v>
      </c>
      <c r="L1202" s="3">
        <v>0</v>
      </c>
      <c r="M1202" s="6" t="s">
        <v>100</v>
      </c>
      <c r="N1202" s="6" t="s">
        <v>173</v>
      </c>
    </row>
    <row r="1203" spans="1:14" x14ac:dyDescent="0.2">
      <c r="A1203" s="5" t="str">
        <f t="shared" si="23"/>
        <v>UpperGI - Small Intestine32007-20112</v>
      </c>
      <c r="B1203" s="3" t="s">
        <v>116</v>
      </c>
      <c r="C1203" s="3">
        <v>3</v>
      </c>
      <c r="D1203" s="3" t="s">
        <v>128</v>
      </c>
      <c r="E1203" s="3">
        <v>2</v>
      </c>
      <c r="F1203" s="3">
        <v>322</v>
      </c>
      <c r="G1203" s="3">
        <v>0.622239236106649</v>
      </c>
      <c r="H1203" s="3">
        <v>0.38510716308309401</v>
      </c>
      <c r="I1203" s="3">
        <v>0.34304324411048298</v>
      </c>
      <c r="J1203" s="3">
        <v>0.42717108205570498</v>
      </c>
      <c r="K1203" s="3">
        <v>0.83851314264629695</v>
      </c>
      <c r="L1203" s="3">
        <v>-12.14984205911</v>
      </c>
      <c r="M1203" s="6" t="s">
        <v>100</v>
      </c>
      <c r="N1203" s="6" t="s">
        <v>173</v>
      </c>
    </row>
    <row r="1204" spans="1:14" x14ac:dyDescent="0.2">
      <c r="A1204" s="5" t="str">
        <f t="shared" si="23"/>
        <v>UpperGI - Small Intestine32007-20113</v>
      </c>
      <c r="B1204" s="3" t="s">
        <v>116</v>
      </c>
      <c r="C1204" s="3">
        <v>3</v>
      </c>
      <c r="D1204" s="3" t="s">
        <v>128</v>
      </c>
      <c r="E1204" s="3">
        <v>3</v>
      </c>
      <c r="F1204" s="3">
        <v>335</v>
      </c>
      <c r="G1204" s="3">
        <v>0.64664982404465299</v>
      </c>
      <c r="H1204" s="3">
        <v>0.42759830558790202</v>
      </c>
      <c r="I1204" s="3">
        <v>0.38180841103327701</v>
      </c>
      <c r="J1204" s="3">
        <v>0.47338820014252703</v>
      </c>
      <c r="K1204" s="3">
        <v>0.93103123852146996</v>
      </c>
      <c r="L1204" s="3">
        <v>-6.2126359666860003</v>
      </c>
      <c r="M1204" s="6" t="s">
        <v>100</v>
      </c>
      <c r="N1204" s="6" t="s">
        <v>173</v>
      </c>
    </row>
    <row r="1205" spans="1:14" x14ac:dyDescent="0.2">
      <c r="A1205" s="5" t="str">
        <f t="shared" si="23"/>
        <v>UpperGI - Small Intestine32007-20114</v>
      </c>
      <c r="B1205" s="3" t="s">
        <v>116</v>
      </c>
      <c r="C1205" s="3">
        <v>3</v>
      </c>
      <c r="D1205" s="3" t="s">
        <v>128</v>
      </c>
      <c r="E1205" s="3">
        <v>4</v>
      </c>
      <c r="F1205" s="3">
        <v>327</v>
      </c>
      <c r="G1205" s="3">
        <v>0.63070289465240303</v>
      </c>
      <c r="H1205" s="3">
        <v>0.46094059938751297</v>
      </c>
      <c r="I1205" s="3">
        <v>0.41098005554112599</v>
      </c>
      <c r="J1205" s="3">
        <v>0.51090114323390001</v>
      </c>
      <c r="K1205" s="3">
        <v>1.00362908721668</v>
      </c>
      <c r="L1205" s="3">
        <v>0.120471660102002</v>
      </c>
      <c r="M1205" s="6" t="s">
        <v>100</v>
      </c>
      <c r="N1205" s="6" t="s">
        <v>173</v>
      </c>
    </row>
    <row r="1206" spans="1:14" x14ac:dyDescent="0.2">
      <c r="A1206" s="5" t="str">
        <f t="shared" si="23"/>
        <v>UpperGI - Small Intestine32007-20115</v>
      </c>
      <c r="B1206" s="3" t="s">
        <v>116</v>
      </c>
      <c r="C1206" s="3">
        <v>3</v>
      </c>
      <c r="D1206" s="3" t="s">
        <v>128</v>
      </c>
      <c r="E1206" s="3">
        <v>5</v>
      </c>
      <c r="F1206" s="3">
        <v>278</v>
      </c>
      <c r="G1206" s="3">
        <v>0.53713306155817298</v>
      </c>
      <c r="H1206" s="3">
        <v>0.48610315172028901</v>
      </c>
      <c r="I1206" s="3">
        <v>0.42896027365960498</v>
      </c>
      <c r="J1206" s="3">
        <v>0.54324602978097303</v>
      </c>
      <c r="K1206" s="3">
        <v>1.0584167745311499</v>
      </c>
      <c r="L1206" s="3">
        <v>1.8440209982439999</v>
      </c>
      <c r="M1206" s="6" t="s">
        <v>100</v>
      </c>
      <c r="N1206" s="6" t="s">
        <v>173</v>
      </c>
    </row>
    <row r="1207" spans="1:14" x14ac:dyDescent="0.2">
      <c r="A1207" s="5" t="str">
        <f t="shared" si="23"/>
        <v>UpperGI - Small Intestine32007-20116</v>
      </c>
      <c r="B1207" s="3" t="s">
        <v>116</v>
      </c>
      <c r="C1207" s="3">
        <v>3</v>
      </c>
      <c r="D1207" s="3" t="s">
        <v>128</v>
      </c>
      <c r="E1207" s="3">
        <v>6</v>
      </c>
      <c r="F1207" s="3">
        <v>1620</v>
      </c>
      <c r="G1207" s="3">
        <v>0.62584832871723795</v>
      </c>
      <c r="H1207" s="3">
        <v>0.44018097493038799</v>
      </c>
      <c r="I1207" s="3">
        <v>0.41874566180373102</v>
      </c>
      <c r="J1207" s="3">
        <v>0.46161628805704502</v>
      </c>
      <c r="K1207" s="3">
        <v>0</v>
      </c>
      <c r="L1207" s="3">
        <v>-16.397985367449998</v>
      </c>
      <c r="M1207" s="6" t="s">
        <v>100</v>
      </c>
      <c r="N1207" s="6" t="s">
        <v>173</v>
      </c>
    </row>
    <row r="1208" spans="1:14" x14ac:dyDescent="0.2">
      <c r="A1208" s="5" t="str">
        <f t="shared" si="23"/>
        <v>UpperGI - Stomach12002-20061</v>
      </c>
      <c r="B1208" s="3" t="s">
        <v>115</v>
      </c>
      <c r="C1208" s="3">
        <v>1</v>
      </c>
      <c r="D1208" s="3" t="s">
        <v>127</v>
      </c>
      <c r="E1208" s="3">
        <v>1</v>
      </c>
      <c r="F1208" s="3">
        <v>2213</v>
      </c>
      <c r="G1208" s="3">
        <v>8.9108217601703608</v>
      </c>
      <c r="H1208" s="3">
        <v>6.8746367357612099</v>
      </c>
      <c r="I1208" s="3">
        <v>6.5882089676961799</v>
      </c>
      <c r="J1208" s="3">
        <v>7.1610645038262399</v>
      </c>
      <c r="K1208" s="3">
        <v>1</v>
      </c>
      <c r="L1208" s="3">
        <v>0</v>
      </c>
      <c r="M1208" s="6" t="s">
        <v>100</v>
      </c>
      <c r="N1208" s="6" t="s">
        <v>173</v>
      </c>
    </row>
    <row r="1209" spans="1:14" x14ac:dyDescent="0.2">
      <c r="A1209" s="5" t="str">
        <f t="shared" si="23"/>
        <v>UpperGI - Stomach12002-20062</v>
      </c>
      <c r="B1209" s="3" t="s">
        <v>115</v>
      </c>
      <c r="C1209" s="3">
        <v>1</v>
      </c>
      <c r="D1209" s="3" t="s">
        <v>127</v>
      </c>
      <c r="E1209" s="3">
        <v>2</v>
      </c>
      <c r="F1209" s="3">
        <v>2770</v>
      </c>
      <c r="G1209" s="3">
        <v>11.2658711009461</v>
      </c>
      <c r="H1209" s="3">
        <v>8.0221443010719593</v>
      </c>
      <c r="I1209" s="3">
        <v>7.7233951660294098</v>
      </c>
      <c r="J1209" s="3">
        <v>8.3208934361145204</v>
      </c>
      <c r="K1209" s="3">
        <v>1.1669190110572001</v>
      </c>
      <c r="L1209" s="3">
        <v>79.686393239942007</v>
      </c>
      <c r="M1209" s="6" t="s">
        <v>100</v>
      </c>
      <c r="N1209" s="6" t="s">
        <v>173</v>
      </c>
    </row>
    <row r="1210" spans="1:14" x14ac:dyDescent="0.2">
      <c r="A1210" s="5" t="str">
        <f t="shared" si="23"/>
        <v>UpperGI - Stomach12002-20063</v>
      </c>
      <c r="B1210" s="3" t="s">
        <v>115</v>
      </c>
      <c r="C1210" s="3">
        <v>1</v>
      </c>
      <c r="D1210" s="3" t="s">
        <v>127</v>
      </c>
      <c r="E1210" s="3">
        <v>3</v>
      </c>
      <c r="F1210" s="3">
        <v>2960</v>
      </c>
      <c r="G1210" s="3">
        <v>12.083767287543701</v>
      </c>
      <c r="H1210" s="3">
        <v>8.8485434029809795</v>
      </c>
      <c r="I1210" s="3">
        <v>8.5297700567699195</v>
      </c>
      <c r="J1210" s="3">
        <v>9.1673167491920395</v>
      </c>
      <c r="K1210" s="3">
        <v>1.2871288684901301</v>
      </c>
      <c r="L1210" s="3">
        <v>131.94865273432401</v>
      </c>
      <c r="M1210" s="6" t="s">
        <v>100</v>
      </c>
      <c r="N1210" s="6" t="s">
        <v>173</v>
      </c>
    </row>
    <row r="1211" spans="1:14" x14ac:dyDescent="0.2">
      <c r="A1211" s="5" t="str">
        <f t="shared" ref="A1211:A1274" si="24">D1211&amp;C1211&amp;B1211&amp;E1211</f>
        <v>UpperGI - Stomach12002-20064</v>
      </c>
      <c r="B1211" s="3" t="s">
        <v>115</v>
      </c>
      <c r="C1211" s="3">
        <v>1</v>
      </c>
      <c r="D1211" s="3" t="s">
        <v>127</v>
      </c>
      <c r="E1211" s="3">
        <v>4</v>
      </c>
      <c r="F1211" s="3">
        <v>3347</v>
      </c>
      <c r="G1211" s="3">
        <v>13.670024079581999</v>
      </c>
      <c r="H1211" s="3">
        <v>11.206410865866101</v>
      </c>
      <c r="I1211" s="3">
        <v>10.826750941973501</v>
      </c>
      <c r="J1211" s="3">
        <v>11.586070789758701</v>
      </c>
      <c r="K1211" s="3">
        <v>1.63010953110751</v>
      </c>
      <c r="L1211" s="3">
        <v>256.07248145116603</v>
      </c>
      <c r="M1211" s="6" t="s">
        <v>100</v>
      </c>
      <c r="N1211" s="6" t="s">
        <v>173</v>
      </c>
    </row>
    <row r="1212" spans="1:14" x14ac:dyDescent="0.2">
      <c r="A1212" s="5" t="str">
        <f t="shared" si="24"/>
        <v>UpperGI - Stomach12002-20065</v>
      </c>
      <c r="B1212" s="3" t="s">
        <v>115</v>
      </c>
      <c r="C1212" s="3">
        <v>1</v>
      </c>
      <c r="D1212" s="3" t="s">
        <v>127</v>
      </c>
      <c r="E1212" s="3">
        <v>5</v>
      </c>
      <c r="F1212" s="3">
        <v>3374</v>
      </c>
      <c r="G1212" s="3">
        <v>13.748659108435699</v>
      </c>
      <c r="H1212" s="3">
        <v>13.6201108675371</v>
      </c>
      <c r="I1212" s="3">
        <v>13.160527635535299</v>
      </c>
      <c r="J1212" s="3">
        <v>14.0796940995389</v>
      </c>
      <c r="K1212" s="3">
        <v>1.98121171940426</v>
      </c>
      <c r="L1212" s="3">
        <v>331.12636779785998</v>
      </c>
      <c r="M1212" s="6" t="s">
        <v>100</v>
      </c>
      <c r="N1212" s="6" t="s">
        <v>173</v>
      </c>
    </row>
    <row r="1213" spans="1:14" x14ac:dyDescent="0.2">
      <c r="A1213" s="5" t="str">
        <f t="shared" si="24"/>
        <v>UpperGI - Stomach12002-20066</v>
      </c>
      <c r="B1213" s="3" t="s">
        <v>115</v>
      </c>
      <c r="C1213" s="3">
        <v>1</v>
      </c>
      <c r="D1213" s="3" t="s">
        <v>127</v>
      </c>
      <c r="E1213" s="3">
        <v>6</v>
      </c>
      <c r="F1213" s="3">
        <v>14664</v>
      </c>
      <c r="G1213" s="3">
        <v>11.927480333932399</v>
      </c>
      <c r="H1213" s="3">
        <v>9.4692100461750499</v>
      </c>
      <c r="I1213" s="3">
        <v>9.3159448323058296</v>
      </c>
      <c r="J1213" s="3">
        <v>9.6224752600442702</v>
      </c>
      <c r="K1213" s="3">
        <v>0</v>
      </c>
      <c r="L1213" s="3">
        <v>798.83389522329207</v>
      </c>
      <c r="M1213" s="6" t="s">
        <v>100</v>
      </c>
      <c r="N1213" s="6" t="s">
        <v>173</v>
      </c>
    </row>
    <row r="1214" spans="1:14" x14ac:dyDescent="0.2">
      <c r="A1214" s="5" t="str">
        <f t="shared" si="24"/>
        <v>UpperGI - Stomach12007-20111</v>
      </c>
      <c r="B1214" s="3" t="s">
        <v>116</v>
      </c>
      <c r="C1214" s="3">
        <v>1</v>
      </c>
      <c r="D1214" s="3" t="s">
        <v>127</v>
      </c>
      <c r="E1214" s="3">
        <v>1</v>
      </c>
      <c r="F1214" s="3">
        <v>2038</v>
      </c>
      <c r="G1214" s="3">
        <v>7.9404427829342801</v>
      </c>
      <c r="H1214" s="3">
        <v>5.4361499511322799</v>
      </c>
      <c r="I1214" s="3">
        <v>5.2001317970673604</v>
      </c>
      <c r="J1214" s="3">
        <v>5.6721681051972004</v>
      </c>
      <c r="K1214" s="3">
        <v>1</v>
      </c>
      <c r="L1214" s="3">
        <v>0</v>
      </c>
      <c r="M1214" s="6" t="s">
        <v>100</v>
      </c>
      <c r="N1214" s="6" t="s">
        <v>173</v>
      </c>
    </row>
    <row r="1215" spans="1:14" x14ac:dyDescent="0.2">
      <c r="A1215" s="5" t="str">
        <f t="shared" si="24"/>
        <v>UpperGI - Stomach12007-20112</v>
      </c>
      <c r="B1215" s="3" t="s">
        <v>116</v>
      </c>
      <c r="C1215" s="3">
        <v>1</v>
      </c>
      <c r="D1215" s="3" t="s">
        <v>127</v>
      </c>
      <c r="E1215" s="3">
        <v>2</v>
      </c>
      <c r="F1215" s="3">
        <v>2510</v>
      </c>
      <c r="G1215" s="3">
        <v>9.8510385604579191</v>
      </c>
      <c r="H1215" s="3">
        <v>6.35089518999406</v>
      </c>
      <c r="I1215" s="3">
        <v>6.1024365199603796</v>
      </c>
      <c r="J1215" s="3">
        <v>6.5993538600277404</v>
      </c>
      <c r="K1215" s="3">
        <v>1.16827078853321</v>
      </c>
      <c r="L1215" s="3">
        <v>71.768119706901999</v>
      </c>
      <c r="M1215" s="6" t="s">
        <v>100</v>
      </c>
      <c r="N1215" s="6" t="s">
        <v>173</v>
      </c>
    </row>
    <row r="1216" spans="1:14" x14ac:dyDescent="0.2">
      <c r="A1216" s="5" t="str">
        <f t="shared" si="24"/>
        <v>UpperGI - Stomach12007-20113</v>
      </c>
      <c r="B1216" s="3" t="s">
        <v>116</v>
      </c>
      <c r="C1216" s="3">
        <v>1</v>
      </c>
      <c r="D1216" s="3" t="s">
        <v>127</v>
      </c>
      <c r="E1216" s="3">
        <v>3</v>
      </c>
      <c r="F1216" s="3">
        <v>2582</v>
      </c>
      <c r="G1216" s="3">
        <v>10.139086114140699</v>
      </c>
      <c r="H1216" s="3">
        <v>7.0445906709871799</v>
      </c>
      <c r="I1216" s="3">
        <v>6.7728630942951904</v>
      </c>
      <c r="J1216" s="3">
        <v>7.3163182476791704</v>
      </c>
      <c r="K1216" s="3">
        <v>1.2958786520448899</v>
      </c>
      <c r="L1216" s="3">
        <v>111.566123285996</v>
      </c>
      <c r="M1216" s="6" t="s">
        <v>100</v>
      </c>
      <c r="N1216" s="6" t="s">
        <v>173</v>
      </c>
    </row>
    <row r="1217" spans="1:14" x14ac:dyDescent="0.2">
      <c r="A1217" s="5" t="str">
        <f t="shared" si="24"/>
        <v>UpperGI - Stomach12007-20114</v>
      </c>
      <c r="B1217" s="3" t="s">
        <v>116</v>
      </c>
      <c r="C1217" s="3">
        <v>1</v>
      </c>
      <c r="D1217" s="3" t="s">
        <v>127</v>
      </c>
      <c r="E1217" s="3">
        <v>4</v>
      </c>
      <c r="F1217" s="3">
        <v>2747</v>
      </c>
      <c r="G1217" s="3">
        <v>10.7846815749153</v>
      </c>
      <c r="H1217" s="3">
        <v>8.5798279195862595</v>
      </c>
      <c r="I1217" s="3">
        <v>8.2589754996343903</v>
      </c>
      <c r="J1217" s="3">
        <v>8.9006803395381304</v>
      </c>
      <c r="K1217" s="3">
        <v>1.5782912533160001</v>
      </c>
      <c r="L1217" s="3">
        <v>196.20697053791</v>
      </c>
      <c r="M1217" s="6" t="s">
        <v>100</v>
      </c>
      <c r="N1217" s="6" t="s">
        <v>173</v>
      </c>
    </row>
    <row r="1218" spans="1:14" x14ac:dyDescent="0.2">
      <c r="A1218" s="5" t="str">
        <f t="shared" si="24"/>
        <v>UpperGI - Stomach12007-20115</v>
      </c>
      <c r="B1218" s="3" t="s">
        <v>116</v>
      </c>
      <c r="C1218" s="3">
        <v>1</v>
      </c>
      <c r="D1218" s="3" t="s">
        <v>127</v>
      </c>
      <c r="E1218" s="3">
        <v>5</v>
      </c>
      <c r="F1218" s="3">
        <v>2996</v>
      </c>
      <c r="G1218" s="3">
        <v>11.80017638034</v>
      </c>
      <c r="H1218" s="3">
        <v>11.548680231367801</v>
      </c>
      <c r="I1218" s="3">
        <v>11.135140231496001</v>
      </c>
      <c r="J1218" s="3">
        <v>11.9622202312396</v>
      </c>
      <c r="K1218" s="3">
        <v>2.1244226769282499</v>
      </c>
      <c r="L1218" s="3">
        <v>312.59697478724001</v>
      </c>
      <c r="M1218" s="6" t="s">
        <v>100</v>
      </c>
      <c r="N1218" s="6" t="s">
        <v>173</v>
      </c>
    </row>
    <row r="1219" spans="1:14" x14ac:dyDescent="0.2">
      <c r="A1219" s="5" t="str">
        <f t="shared" si="24"/>
        <v>UpperGI - Stomach12007-20116</v>
      </c>
      <c r="B1219" s="3" t="s">
        <v>116</v>
      </c>
      <c r="C1219" s="3">
        <v>1</v>
      </c>
      <c r="D1219" s="3" t="s">
        <v>127</v>
      </c>
      <c r="E1219" s="3">
        <v>6</v>
      </c>
      <c r="F1219" s="3">
        <v>12873</v>
      </c>
      <c r="G1219" s="3">
        <v>10.098673128646</v>
      </c>
      <c r="H1219" s="3">
        <v>7.5140738065406403</v>
      </c>
      <c r="I1219" s="3">
        <v>7.3842687402484799</v>
      </c>
      <c r="J1219" s="3">
        <v>7.6438788728327998</v>
      </c>
      <c r="K1219" s="3">
        <v>0</v>
      </c>
      <c r="L1219" s="3">
        <v>692.13818831804804</v>
      </c>
      <c r="M1219" s="6" t="s">
        <v>100</v>
      </c>
      <c r="N1219" s="6" t="s">
        <v>173</v>
      </c>
    </row>
    <row r="1220" spans="1:14" x14ac:dyDescent="0.2">
      <c r="A1220" s="5" t="str">
        <f t="shared" si="24"/>
        <v>UpperGI - Stomach22002-20061</v>
      </c>
      <c r="B1220" s="3" t="s">
        <v>115</v>
      </c>
      <c r="C1220" s="3">
        <v>2</v>
      </c>
      <c r="D1220" s="3" t="s">
        <v>127</v>
      </c>
      <c r="E1220" s="3">
        <v>1</v>
      </c>
      <c r="F1220" s="3">
        <v>1267</v>
      </c>
      <c r="G1220" s="3">
        <v>5.0109305123943404</v>
      </c>
      <c r="H1220" s="3">
        <v>2.9737232906523898</v>
      </c>
      <c r="I1220" s="3">
        <v>2.8099781885974902</v>
      </c>
      <c r="J1220" s="3">
        <v>3.1374683927072899</v>
      </c>
      <c r="K1220" s="3">
        <v>1</v>
      </c>
      <c r="L1220" s="3">
        <v>0</v>
      </c>
      <c r="M1220" s="6" t="s">
        <v>100</v>
      </c>
      <c r="N1220" s="6" t="s">
        <v>173</v>
      </c>
    </row>
    <row r="1221" spans="1:14" x14ac:dyDescent="0.2">
      <c r="A1221" s="5" t="str">
        <f t="shared" si="24"/>
        <v>UpperGI - Stomach22002-20062</v>
      </c>
      <c r="B1221" s="3" t="s">
        <v>115</v>
      </c>
      <c r="C1221" s="3">
        <v>2</v>
      </c>
      <c r="D1221" s="3" t="s">
        <v>127</v>
      </c>
      <c r="E1221" s="3">
        <v>2</v>
      </c>
      <c r="F1221" s="3">
        <v>1624</v>
      </c>
      <c r="G1221" s="3">
        <v>6.3646791035788404</v>
      </c>
      <c r="H1221" s="3">
        <v>3.3278404987466002</v>
      </c>
      <c r="I1221" s="3">
        <v>3.1659857069053001</v>
      </c>
      <c r="J1221" s="3">
        <v>3.4896952905879002</v>
      </c>
      <c r="K1221" s="3">
        <v>1.1190820979232801</v>
      </c>
      <c r="L1221" s="3">
        <v>30.805892886365999</v>
      </c>
      <c r="M1221" s="6" t="s">
        <v>100</v>
      </c>
      <c r="N1221" s="6" t="s">
        <v>173</v>
      </c>
    </row>
    <row r="1222" spans="1:14" x14ac:dyDescent="0.2">
      <c r="A1222" s="5" t="str">
        <f t="shared" si="24"/>
        <v>UpperGI - Stomach22002-20063</v>
      </c>
      <c r="B1222" s="3" t="s">
        <v>115</v>
      </c>
      <c r="C1222" s="3">
        <v>2</v>
      </c>
      <c r="D1222" s="3" t="s">
        <v>127</v>
      </c>
      <c r="E1222" s="3">
        <v>3</v>
      </c>
      <c r="F1222" s="3">
        <v>1843</v>
      </c>
      <c r="G1222" s="3">
        <v>7.19010921865633</v>
      </c>
      <c r="H1222" s="3">
        <v>3.7072236282229301</v>
      </c>
      <c r="I1222" s="3">
        <v>3.53796836279444</v>
      </c>
      <c r="J1222" s="3">
        <v>3.8764788936514201</v>
      </c>
      <c r="K1222" s="3">
        <v>1.2466605887226401</v>
      </c>
      <c r="L1222" s="3">
        <v>65.549328483584006</v>
      </c>
      <c r="M1222" s="6" t="s">
        <v>100</v>
      </c>
      <c r="N1222" s="6" t="s">
        <v>173</v>
      </c>
    </row>
    <row r="1223" spans="1:14" x14ac:dyDescent="0.2">
      <c r="A1223" s="5" t="str">
        <f t="shared" si="24"/>
        <v>UpperGI - Stomach22002-20064</v>
      </c>
      <c r="B1223" s="3" t="s">
        <v>115</v>
      </c>
      <c r="C1223" s="3">
        <v>2</v>
      </c>
      <c r="D1223" s="3" t="s">
        <v>127</v>
      </c>
      <c r="E1223" s="3">
        <v>4</v>
      </c>
      <c r="F1223" s="3">
        <v>2086</v>
      </c>
      <c r="G1223" s="3">
        <v>8.1088986999911601</v>
      </c>
      <c r="H1223" s="3">
        <v>4.5128860996329703</v>
      </c>
      <c r="I1223" s="3">
        <v>4.31922014013794</v>
      </c>
      <c r="J1223" s="3">
        <v>4.7065520591279997</v>
      </c>
      <c r="K1223" s="3">
        <v>1.5175877707985801</v>
      </c>
      <c r="L1223" s="3">
        <v>133.26709940194399</v>
      </c>
      <c r="M1223" s="6" t="s">
        <v>100</v>
      </c>
      <c r="N1223" s="6" t="s">
        <v>173</v>
      </c>
    </row>
    <row r="1224" spans="1:14" x14ac:dyDescent="0.2">
      <c r="A1224" s="5" t="str">
        <f t="shared" si="24"/>
        <v>UpperGI - Stomach22002-20065</v>
      </c>
      <c r="B1224" s="3" t="s">
        <v>115</v>
      </c>
      <c r="C1224" s="3">
        <v>2</v>
      </c>
      <c r="D1224" s="3" t="s">
        <v>127</v>
      </c>
      <c r="E1224" s="3">
        <v>5</v>
      </c>
      <c r="F1224" s="3">
        <v>2068</v>
      </c>
      <c r="G1224" s="3">
        <v>8.0306322798720409</v>
      </c>
      <c r="H1224" s="3">
        <v>5.6022901016461297</v>
      </c>
      <c r="I1224" s="3">
        <v>5.3608294334351099</v>
      </c>
      <c r="J1224" s="3">
        <v>5.8437507698571496</v>
      </c>
      <c r="K1224" s="3">
        <v>1.8839312047816901</v>
      </c>
      <c r="L1224" s="3">
        <v>185.74372378996199</v>
      </c>
      <c r="M1224" s="6" t="s">
        <v>100</v>
      </c>
      <c r="N1224" s="6" t="s">
        <v>173</v>
      </c>
    </row>
    <row r="1225" spans="1:14" x14ac:dyDescent="0.2">
      <c r="A1225" s="5" t="str">
        <f t="shared" si="24"/>
        <v>UpperGI - Stomach22002-20066</v>
      </c>
      <c r="B1225" s="3" t="s">
        <v>115</v>
      </c>
      <c r="C1225" s="3">
        <v>2</v>
      </c>
      <c r="D1225" s="3" t="s">
        <v>127</v>
      </c>
      <c r="E1225" s="3">
        <v>6</v>
      </c>
      <c r="F1225" s="3">
        <v>8888</v>
      </c>
      <c r="G1225" s="3">
        <v>6.9486792193212104</v>
      </c>
      <c r="H1225" s="3">
        <v>3.96128518833804</v>
      </c>
      <c r="I1225" s="3">
        <v>3.87893015288802</v>
      </c>
      <c r="J1225" s="3">
        <v>4.04364022378806</v>
      </c>
      <c r="K1225" s="3">
        <v>0</v>
      </c>
      <c r="L1225" s="3">
        <v>415.36604456185603</v>
      </c>
      <c r="M1225" s="6" t="s">
        <v>100</v>
      </c>
      <c r="N1225" s="6" t="s">
        <v>173</v>
      </c>
    </row>
    <row r="1226" spans="1:14" x14ac:dyDescent="0.2">
      <c r="A1226" s="5" t="str">
        <f t="shared" si="24"/>
        <v>UpperGI - Stomach22007-20111</v>
      </c>
      <c r="B1226" s="3" t="s">
        <v>116</v>
      </c>
      <c r="C1226" s="3">
        <v>2</v>
      </c>
      <c r="D1226" s="3" t="s">
        <v>127</v>
      </c>
      <c r="E1226" s="3">
        <v>1</v>
      </c>
      <c r="F1226" s="3">
        <v>1146</v>
      </c>
      <c r="G1226" s="3">
        <v>4.4033996704597103</v>
      </c>
      <c r="H1226" s="3">
        <v>2.4273529090079098</v>
      </c>
      <c r="I1226" s="3">
        <v>2.2868139653645501</v>
      </c>
      <c r="J1226" s="3">
        <v>2.56789185265127</v>
      </c>
      <c r="K1226" s="3">
        <v>1</v>
      </c>
      <c r="L1226" s="3">
        <v>0</v>
      </c>
      <c r="M1226" s="6" t="s">
        <v>100</v>
      </c>
      <c r="N1226" s="6" t="s">
        <v>173</v>
      </c>
    </row>
    <row r="1227" spans="1:14" x14ac:dyDescent="0.2">
      <c r="A1227" s="5" t="str">
        <f t="shared" si="24"/>
        <v>UpperGI - Stomach22007-20112</v>
      </c>
      <c r="B1227" s="3" t="s">
        <v>116</v>
      </c>
      <c r="C1227" s="3">
        <v>2</v>
      </c>
      <c r="D1227" s="3" t="s">
        <v>127</v>
      </c>
      <c r="E1227" s="3">
        <v>2</v>
      </c>
      <c r="F1227" s="3">
        <v>1411</v>
      </c>
      <c r="G1227" s="3">
        <v>5.3713424907299601</v>
      </c>
      <c r="H1227" s="3">
        <v>2.6709381882408598</v>
      </c>
      <c r="I1227" s="3">
        <v>2.5315723272980102</v>
      </c>
      <c r="J1227" s="3">
        <v>2.8103040491837099</v>
      </c>
      <c r="K1227" s="3">
        <v>1.10035017089151</v>
      </c>
      <c r="L1227" s="3">
        <v>25.337296841625999</v>
      </c>
      <c r="M1227" s="6" t="s">
        <v>100</v>
      </c>
      <c r="N1227" s="6" t="s">
        <v>173</v>
      </c>
    </row>
    <row r="1228" spans="1:14" x14ac:dyDescent="0.2">
      <c r="A1228" s="5" t="str">
        <f t="shared" si="24"/>
        <v>UpperGI - Stomach22007-20113</v>
      </c>
      <c r="B1228" s="3" t="s">
        <v>116</v>
      </c>
      <c r="C1228" s="3">
        <v>2</v>
      </c>
      <c r="D1228" s="3" t="s">
        <v>127</v>
      </c>
      <c r="E1228" s="3">
        <v>3</v>
      </c>
      <c r="F1228" s="3">
        <v>1619</v>
      </c>
      <c r="G1228" s="3">
        <v>6.1466228863105998</v>
      </c>
      <c r="H1228" s="3">
        <v>3.1625537846162999</v>
      </c>
      <c r="I1228" s="3">
        <v>3.0085006402318601</v>
      </c>
      <c r="J1228" s="3">
        <v>3.3166069290007401</v>
      </c>
      <c r="K1228" s="3">
        <v>1.3028817412087299</v>
      </c>
      <c r="L1228" s="3">
        <v>69.551148499267995</v>
      </c>
      <c r="M1228" s="6" t="s">
        <v>100</v>
      </c>
      <c r="N1228" s="6" t="s">
        <v>173</v>
      </c>
    </row>
    <row r="1229" spans="1:14" x14ac:dyDescent="0.2">
      <c r="A1229" s="5" t="str">
        <f t="shared" si="24"/>
        <v>UpperGI - Stomach22007-20114</v>
      </c>
      <c r="B1229" s="3" t="s">
        <v>116</v>
      </c>
      <c r="C1229" s="3">
        <v>2</v>
      </c>
      <c r="D1229" s="3" t="s">
        <v>127</v>
      </c>
      <c r="E1229" s="3">
        <v>4</v>
      </c>
      <c r="F1229" s="3">
        <v>1722</v>
      </c>
      <c r="G1229" s="3">
        <v>6.52876068842862</v>
      </c>
      <c r="H1229" s="3">
        <v>3.7201866278809899</v>
      </c>
      <c r="I1229" s="3">
        <v>3.5444734937536899</v>
      </c>
      <c r="J1229" s="3">
        <v>3.8958997620082898</v>
      </c>
      <c r="K1229" s="3">
        <v>1.5326105297978601</v>
      </c>
      <c r="L1229" s="3">
        <v>111.99447730895</v>
      </c>
      <c r="M1229" s="6" t="s">
        <v>100</v>
      </c>
      <c r="N1229" s="6" t="s">
        <v>173</v>
      </c>
    </row>
    <row r="1230" spans="1:14" x14ac:dyDescent="0.2">
      <c r="A1230" s="5" t="str">
        <f t="shared" si="24"/>
        <v>UpperGI - Stomach22007-20115</v>
      </c>
      <c r="B1230" s="3" t="s">
        <v>116</v>
      </c>
      <c r="C1230" s="3">
        <v>2</v>
      </c>
      <c r="D1230" s="3" t="s">
        <v>127</v>
      </c>
      <c r="E1230" s="3">
        <v>5</v>
      </c>
      <c r="F1230" s="3">
        <v>1745</v>
      </c>
      <c r="G1230" s="3">
        <v>6.6181683246347696</v>
      </c>
      <c r="H1230" s="3">
        <v>4.8043256977032396</v>
      </c>
      <c r="I1230" s="3">
        <v>4.5789065531248703</v>
      </c>
      <c r="J1230" s="3">
        <v>5.0297448422816098</v>
      </c>
      <c r="K1230" s="3">
        <v>1.97924483080906</v>
      </c>
      <c r="L1230" s="3">
        <v>162.39707078426599</v>
      </c>
      <c r="M1230" s="6" t="s">
        <v>100</v>
      </c>
      <c r="N1230" s="6" t="s">
        <v>173</v>
      </c>
    </row>
    <row r="1231" spans="1:14" x14ac:dyDescent="0.2">
      <c r="A1231" s="5" t="str">
        <f t="shared" si="24"/>
        <v>UpperGI - Stomach22007-20116</v>
      </c>
      <c r="B1231" s="3" t="s">
        <v>116</v>
      </c>
      <c r="C1231" s="3">
        <v>2</v>
      </c>
      <c r="D1231" s="3" t="s">
        <v>127</v>
      </c>
      <c r="E1231" s="3">
        <v>6</v>
      </c>
      <c r="F1231" s="3">
        <v>7643</v>
      </c>
      <c r="G1231" s="3">
        <v>5.8176325126602197</v>
      </c>
      <c r="H1231" s="3">
        <v>3.2735402755129299</v>
      </c>
      <c r="I1231" s="3">
        <v>3.20014944030273</v>
      </c>
      <c r="J1231" s="3">
        <v>3.3469311107231299</v>
      </c>
      <c r="K1231" s="3">
        <v>0</v>
      </c>
      <c r="L1231" s="3">
        <v>369.27999343411</v>
      </c>
      <c r="M1231" s="6" t="s">
        <v>100</v>
      </c>
      <c r="N1231" s="6" t="s">
        <v>173</v>
      </c>
    </row>
    <row r="1232" spans="1:14" x14ac:dyDescent="0.2">
      <c r="A1232" s="5" t="str">
        <f t="shared" si="24"/>
        <v>UpperGI - Stomach32002-20061</v>
      </c>
      <c r="B1232" s="3" t="s">
        <v>115</v>
      </c>
      <c r="C1232" s="3">
        <v>3</v>
      </c>
      <c r="D1232" s="3" t="s">
        <v>127</v>
      </c>
      <c r="E1232" s="3">
        <v>1</v>
      </c>
      <c r="F1232" s="3">
        <v>3480</v>
      </c>
      <c r="G1232" s="3">
        <v>6.9433781082790302</v>
      </c>
      <c r="H1232" s="3">
        <v>4.7411037717292501</v>
      </c>
      <c r="I1232" s="3">
        <v>4.5835800694393098</v>
      </c>
      <c r="J1232" s="3">
        <v>4.8986274740191904</v>
      </c>
      <c r="K1232" s="3">
        <v>1</v>
      </c>
      <c r="L1232" s="3">
        <v>0</v>
      </c>
      <c r="M1232" s="6" t="s">
        <v>100</v>
      </c>
      <c r="N1232" s="6" t="s">
        <v>173</v>
      </c>
    </row>
    <row r="1233" spans="1:14" x14ac:dyDescent="0.2">
      <c r="A1233" s="5" t="str">
        <f t="shared" si="24"/>
        <v>UpperGI - Stomach32002-20062</v>
      </c>
      <c r="B1233" s="3" t="s">
        <v>115</v>
      </c>
      <c r="C1233" s="3">
        <v>3</v>
      </c>
      <c r="D1233" s="3" t="s">
        <v>127</v>
      </c>
      <c r="E1233" s="3">
        <v>2</v>
      </c>
      <c r="F1233" s="3">
        <v>4394</v>
      </c>
      <c r="G1233" s="3">
        <v>8.7698719730419601</v>
      </c>
      <c r="H1233" s="3">
        <v>5.38922684203561</v>
      </c>
      <c r="I1233" s="3">
        <v>5.2298766800586698</v>
      </c>
      <c r="J1233" s="3">
        <v>5.5485770040125502</v>
      </c>
      <c r="K1233" s="3">
        <v>1.13670299185836</v>
      </c>
      <c r="L1233" s="3">
        <v>104.213355077432</v>
      </c>
      <c r="M1233" s="6" t="s">
        <v>100</v>
      </c>
      <c r="N1233" s="6" t="s">
        <v>173</v>
      </c>
    </row>
    <row r="1234" spans="1:14" x14ac:dyDescent="0.2">
      <c r="A1234" s="5" t="str">
        <f t="shared" si="24"/>
        <v>UpperGI - Stomach32002-20063</v>
      </c>
      <c r="B1234" s="3" t="s">
        <v>115</v>
      </c>
      <c r="C1234" s="3">
        <v>3</v>
      </c>
      <c r="D1234" s="3" t="s">
        <v>127</v>
      </c>
      <c r="E1234" s="3">
        <v>3</v>
      </c>
      <c r="F1234" s="3">
        <v>4803</v>
      </c>
      <c r="G1234" s="3">
        <v>9.5814511723223692</v>
      </c>
      <c r="H1234" s="3">
        <v>5.9179795193715501</v>
      </c>
      <c r="I1234" s="3">
        <v>5.75061120743948</v>
      </c>
      <c r="J1234" s="3">
        <v>6.0853478313036202</v>
      </c>
      <c r="K1234" s="3">
        <v>1.24822821948338</v>
      </c>
      <c r="L1234" s="3">
        <v>183.803836736786</v>
      </c>
      <c r="M1234" s="6" t="s">
        <v>100</v>
      </c>
      <c r="N1234" s="6" t="s">
        <v>173</v>
      </c>
    </row>
    <row r="1235" spans="1:14" x14ac:dyDescent="0.2">
      <c r="A1235" s="5" t="str">
        <f t="shared" si="24"/>
        <v>UpperGI - Stomach32002-20064</v>
      </c>
      <c r="B1235" s="3" t="s">
        <v>115</v>
      </c>
      <c r="C1235" s="3">
        <v>3</v>
      </c>
      <c r="D1235" s="3" t="s">
        <v>127</v>
      </c>
      <c r="E1235" s="3">
        <v>4</v>
      </c>
      <c r="F1235" s="3">
        <v>5433</v>
      </c>
      <c r="G1235" s="3">
        <v>10.8207575470352</v>
      </c>
      <c r="H1235" s="3">
        <v>7.3796385202275303</v>
      </c>
      <c r="I1235" s="3">
        <v>7.18340585251722</v>
      </c>
      <c r="J1235" s="3">
        <v>7.5758711879378398</v>
      </c>
      <c r="K1235" s="3">
        <v>1.5565233067100499</v>
      </c>
      <c r="L1235" s="3">
        <v>371.31897370603599</v>
      </c>
      <c r="M1235" s="6" t="s">
        <v>100</v>
      </c>
      <c r="N1235" s="6" t="s">
        <v>173</v>
      </c>
    </row>
    <row r="1236" spans="1:14" x14ac:dyDescent="0.2">
      <c r="A1236" s="5" t="str">
        <f t="shared" si="24"/>
        <v>UpperGI - Stomach32002-20065</v>
      </c>
      <c r="B1236" s="3" t="s">
        <v>115</v>
      </c>
      <c r="C1236" s="3">
        <v>3</v>
      </c>
      <c r="D1236" s="3" t="s">
        <v>127</v>
      </c>
      <c r="E1236" s="3">
        <v>5</v>
      </c>
      <c r="F1236" s="3">
        <v>5442</v>
      </c>
      <c r="G1236" s="3">
        <v>10.8208125145699</v>
      </c>
      <c r="H1236" s="3">
        <v>9.0479484097498108</v>
      </c>
      <c r="I1236" s="3">
        <v>8.8075525862189696</v>
      </c>
      <c r="J1236" s="3">
        <v>9.2883442332806592</v>
      </c>
      <c r="K1236" s="3">
        <v>1.90840547800321</v>
      </c>
      <c r="L1236" s="3">
        <v>503.64355341746602</v>
      </c>
      <c r="M1236" s="6" t="s">
        <v>100</v>
      </c>
      <c r="N1236" s="6" t="s">
        <v>173</v>
      </c>
    </row>
    <row r="1237" spans="1:14" x14ac:dyDescent="0.2">
      <c r="A1237" s="5" t="str">
        <f t="shared" si="24"/>
        <v>UpperGI - Stomach32002-20066</v>
      </c>
      <c r="B1237" s="3" t="s">
        <v>115</v>
      </c>
      <c r="C1237" s="3">
        <v>3</v>
      </c>
      <c r="D1237" s="3" t="s">
        <v>127</v>
      </c>
      <c r="E1237" s="3">
        <v>6</v>
      </c>
      <c r="F1237" s="3">
        <v>23552</v>
      </c>
      <c r="G1237" s="3">
        <v>9.3887961476850901</v>
      </c>
      <c r="H1237" s="3">
        <v>6.3632150237249698</v>
      </c>
      <c r="I1237" s="3">
        <v>6.2819471730282599</v>
      </c>
      <c r="J1237" s="3">
        <v>6.4444828744216798</v>
      </c>
      <c r="K1237" s="3">
        <v>0</v>
      </c>
      <c r="L1237" s="3">
        <v>1162.97971893772</v>
      </c>
      <c r="M1237" s="6" t="s">
        <v>100</v>
      </c>
      <c r="N1237" s="6" t="s">
        <v>173</v>
      </c>
    </row>
    <row r="1238" spans="1:14" x14ac:dyDescent="0.2">
      <c r="A1238" s="5" t="str">
        <f t="shared" si="24"/>
        <v>UpperGI - Stomach32007-20111</v>
      </c>
      <c r="B1238" s="3" t="s">
        <v>116</v>
      </c>
      <c r="C1238" s="3">
        <v>3</v>
      </c>
      <c r="D1238" s="3" t="s">
        <v>127</v>
      </c>
      <c r="E1238" s="3">
        <v>1</v>
      </c>
      <c r="F1238" s="3">
        <v>3184</v>
      </c>
      <c r="G1238" s="3">
        <v>6.1596294673346303</v>
      </c>
      <c r="H1238" s="3">
        <v>3.7851864343540602</v>
      </c>
      <c r="I1238" s="3">
        <v>3.6537073058365199</v>
      </c>
      <c r="J1238" s="3">
        <v>3.9166655628716001</v>
      </c>
      <c r="K1238" s="3">
        <v>1</v>
      </c>
      <c r="L1238" s="3">
        <v>0</v>
      </c>
      <c r="M1238" s="6" t="s">
        <v>100</v>
      </c>
      <c r="N1238" s="6" t="s">
        <v>173</v>
      </c>
    </row>
    <row r="1239" spans="1:14" x14ac:dyDescent="0.2">
      <c r="A1239" s="5" t="str">
        <f t="shared" si="24"/>
        <v>UpperGI - Stomach32007-20112</v>
      </c>
      <c r="B1239" s="3" t="s">
        <v>116</v>
      </c>
      <c r="C1239" s="3">
        <v>3</v>
      </c>
      <c r="D1239" s="3" t="s">
        <v>127</v>
      </c>
      <c r="E1239" s="3">
        <v>2</v>
      </c>
      <c r="F1239" s="3">
        <v>3921</v>
      </c>
      <c r="G1239" s="3">
        <v>7.5770187725905904</v>
      </c>
      <c r="H1239" s="3">
        <v>4.3042342470534596</v>
      </c>
      <c r="I1239" s="3">
        <v>4.1695075853359098</v>
      </c>
      <c r="J1239" s="3">
        <v>4.4389609087710102</v>
      </c>
      <c r="K1239" s="3">
        <v>1.13712608921679</v>
      </c>
      <c r="L1239" s="3">
        <v>90.605447106637996</v>
      </c>
      <c r="M1239" s="6" t="s">
        <v>100</v>
      </c>
      <c r="N1239" s="6" t="s">
        <v>173</v>
      </c>
    </row>
    <row r="1240" spans="1:14" x14ac:dyDescent="0.2">
      <c r="A1240" s="5" t="str">
        <f t="shared" si="24"/>
        <v>UpperGI - Stomach32007-20113</v>
      </c>
      <c r="B1240" s="3" t="s">
        <v>116</v>
      </c>
      <c r="C1240" s="3">
        <v>3</v>
      </c>
      <c r="D1240" s="3" t="s">
        <v>127</v>
      </c>
      <c r="E1240" s="3">
        <v>3</v>
      </c>
      <c r="F1240" s="3">
        <v>4201</v>
      </c>
      <c r="G1240" s="3">
        <v>8.1091818233181705</v>
      </c>
      <c r="H1240" s="3">
        <v>4.8699859259872298</v>
      </c>
      <c r="I1240" s="3">
        <v>4.7227182488510904</v>
      </c>
      <c r="J1240" s="3">
        <v>5.0172536031233603</v>
      </c>
      <c r="K1240" s="3">
        <v>1.2865907691593801</v>
      </c>
      <c r="L1240" s="3">
        <v>169.29355233414</v>
      </c>
      <c r="M1240" s="6" t="s">
        <v>100</v>
      </c>
      <c r="N1240" s="6" t="s">
        <v>173</v>
      </c>
    </row>
    <row r="1241" spans="1:14" x14ac:dyDescent="0.2">
      <c r="A1241" s="5" t="str">
        <f t="shared" si="24"/>
        <v>UpperGI - Stomach32007-20114</v>
      </c>
      <c r="B1241" s="3" t="s">
        <v>116</v>
      </c>
      <c r="C1241" s="3">
        <v>3</v>
      </c>
      <c r="D1241" s="3" t="s">
        <v>127</v>
      </c>
      <c r="E1241" s="3">
        <v>4</v>
      </c>
      <c r="F1241" s="3">
        <v>4469</v>
      </c>
      <c r="G1241" s="3">
        <v>8.6196062269161793</v>
      </c>
      <c r="H1241" s="3">
        <v>5.81104587002224</v>
      </c>
      <c r="I1241" s="3">
        <v>5.6406711333439699</v>
      </c>
      <c r="J1241" s="3">
        <v>5.9814206067005102</v>
      </c>
      <c r="K1241" s="3">
        <v>1.5352073063777301</v>
      </c>
      <c r="L1241" s="3">
        <v>292.93814167004598</v>
      </c>
      <c r="M1241" s="6" t="s">
        <v>100</v>
      </c>
      <c r="N1241" s="6" t="s">
        <v>173</v>
      </c>
    </row>
    <row r="1242" spans="1:14" x14ac:dyDescent="0.2">
      <c r="A1242" s="5" t="str">
        <f t="shared" si="24"/>
        <v>UpperGI - Stomach32007-20115</v>
      </c>
      <c r="B1242" s="3" t="s">
        <v>116</v>
      </c>
      <c r="C1242" s="3">
        <v>3</v>
      </c>
      <c r="D1242" s="3" t="s">
        <v>127</v>
      </c>
      <c r="E1242" s="3">
        <v>5</v>
      </c>
      <c r="F1242" s="3">
        <v>4741</v>
      </c>
      <c r="G1242" s="3">
        <v>9.1602440462133092</v>
      </c>
      <c r="H1242" s="3">
        <v>7.7513892266636297</v>
      </c>
      <c r="I1242" s="3">
        <v>7.5307408997552603</v>
      </c>
      <c r="J1242" s="3">
        <v>7.9720375535720001</v>
      </c>
      <c r="K1242" s="3">
        <v>2.0478223097051802</v>
      </c>
      <c r="L1242" s="3">
        <v>463.45613881388999</v>
      </c>
      <c r="M1242" s="6" t="s">
        <v>100</v>
      </c>
      <c r="N1242" s="6" t="s">
        <v>173</v>
      </c>
    </row>
    <row r="1243" spans="1:14" x14ac:dyDescent="0.2">
      <c r="A1243" s="5" t="str">
        <f t="shared" si="24"/>
        <v>UpperGI - Stomach32007-20116</v>
      </c>
      <c r="B1243" s="3" t="s">
        <v>116</v>
      </c>
      <c r="C1243" s="3">
        <v>3</v>
      </c>
      <c r="D1243" s="3" t="s">
        <v>127</v>
      </c>
      <c r="E1243" s="3">
        <v>6</v>
      </c>
      <c r="F1243" s="3">
        <v>20516</v>
      </c>
      <c r="G1243" s="3">
        <v>7.9258668592363302</v>
      </c>
      <c r="H1243" s="3">
        <v>5.1449792973306003</v>
      </c>
      <c r="I1243" s="3">
        <v>5.0745759419696403</v>
      </c>
      <c r="J1243" s="3">
        <v>5.2153826526915603</v>
      </c>
      <c r="K1243" s="3">
        <v>0</v>
      </c>
      <c r="L1243" s="3">
        <v>1016.2932799247139</v>
      </c>
      <c r="M1243" s="6" t="s">
        <v>100</v>
      </c>
      <c r="N1243" s="6" t="s">
        <v>173</v>
      </c>
    </row>
    <row r="1244" spans="1:14" x14ac:dyDescent="0.2">
      <c r="A1244" s="5" t="str">
        <f t="shared" si="24"/>
        <v>Urology - Testis12002-20061</v>
      </c>
      <c r="B1244" s="3" t="s">
        <v>115</v>
      </c>
      <c r="C1244" s="3">
        <v>1</v>
      </c>
      <c r="D1244" s="3" t="s">
        <v>142</v>
      </c>
      <c r="E1244" s="3">
        <v>1</v>
      </c>
      <c r="F1244" s="3">
        <v>58</v>
      </c>
      <c r="G1244" s="3">
        <v>0.23354164577039399</v>
      </c>
      <c r="H1244" s="3">
        <v>0.21647851017059799</v>
      </c>
      <c r="I1244" s="3">
        <v>0.16076546908647299</v>
      </c>
      <c r="J1244" s="3">
        <v>0.272191551254723</v>
      </c>
      <c r="K1244" s="3">
        <v>1</v>
      </c>
      <c r="L1244" s="3">
        <v>0</v>
      </c>
      <c r="M1244" s="6" t="s">
        <v>155</v>
      </c>
      <c r="N1244" s="6" t="s">
        <v>192</v>
      </c>
    </row>
    <row r="1245" spans="1:14" x14ac:dyDescent="0.2">
      <c r="A1245" s="5" t="str">
        <f t="shared" si="24"/>
        <v>Urology - Testis12002-20062</v>
      </c>
      <c r="B1245" s="3" t="s">
        <v>115</v>
      </c>
      <c r="C1245" s="3">
        <v>1</v>
      </c>
      <c r="D1245" s="3" t="s">
        <v>142</v>
      </c>
      <c r="E1245" s="3">
        <v>2</v>
      </c>
      <c r="F1245" s="3">
        <v>61</v>
      </c>
      <c r="G1245" s="3">
        <v>0.248093190309643</v>
      </c>
      <c r="H1245" s="3">
        <v>0.22429341660094501</v>
      </c>
      <c r="I1245" s="3">
        <v>0.16800647126884</v>
      </c>
      <c r="J1245" s="3">
        <v>0.28058036193305003</v>
      </c>
      <c r="K1245" s="3">
        <v>1.03610014880548</v>
      </c>
      <c r="L1245" s="3">
        <v>0.42875353589800003</v>
      </c>
      <c r="M1245" s="6" t="s">
        <v>155</v>
      </c>
      <c r="N1245" s="6" t="s">
        <v>192</v>
      </c>
    </row>
    <row r="1246" spans="1:14" x14ac:dyDescent="0.2">
      <c r="A1246" s="5" t="str">
        <f t="shared" si="24"/>
        <v>Urology - Testis12002-20063</v>
      </c>
      <c r="B1246" s="3" t="s">
        <v>115</v>
      </c>
      <c r="C1246" s="3">
        <v>1</v>
      </c>
      <c r="D1246" s="3" t="s">
        <v>142</v>
      </c>
      <c r="E1246" s="3">
        <v>3</v>
      </c>
      <c r="F1246" s="3">
        <v>55</v>
      </c>
      <c r="G1246" s="3">
        <v>0.22452945973476501</v>
      </c>
      <c r="H1246" s="3">
        <v>0.215953951057648</v>
      </c>
      <c r="I1246" s="3">
        <v>0.15888027040987601</v>
      </c>
      <c r="J1246" s="3">
        <v>0.27302763170541999</v>
      </c>
      <c r="K1246" s="3">
        <v>0.99757685364456505</v>
      </c>
      <c r="L1246" s="3">
        <v>-0.113412164454001</v>
      </c>
      <c r="M1246" s="6" t="s">
        <v>155</v>
      </c>
      <c r="N1246" s="6" t="s">
        <v>192</v>
      </c>
    </row>
    <row r="1247" spans="1:14" x14ac:dyDescent="0.2">
      <c r="A1247" s="5" t="str">
        <f t="shared" si="24"/>
        <v>Urology - Testis12002-20064</v>
      </c>
      <c r="B1247" s="3" t="s">
        <v>115</v>
      </c>
      <c r="C1247" s="3">
        <v>1</v>
      </c>
      <c r="D1247" s="3" t="s">
        <v>142</v>
      </c>
      <c r="E1247" s="3">
        <v>4</v>
      </c>
      <c r="F1247" s="3">
        <v>70</v>
      </c>
      <c r="G1247" s="3">
        <v>0.28589832254877201</v>
      </c>
      <c r="H1247" s="3">
        <v>0.27218121016153302</v>
      </c>
      <c r="I1247" s="3">
        <v>0.20841873137710201</v>
      </c>
      <c r="J1247" s="3">
        <v>0.33594368894596399</v>
      </c>
      <c r="K1247" s="3">
        <v>1.2573128387988199</v>
      </c>
      <c r="L1247" s="3">
        <v>3.9280294231639998</v>
      </c>
      <c r="M1247" s="6" t="s">
        <v>155</v>
      </c>
      <c r="N1247" s="6" t="s">
        <v>192</v>
      </c>
    </row>
    <row r="1248" spans="1:14" x14ac:dyDescent="0.2">
      <c r="A1248" s="5" t="str">
        <f t="shared" si="24"/>
        <v>Urology - Testis12002-20065</v>
      </c>
      <c r="B1248" s="3" t="s">
        <v>115</v>
      </c>
      <c r="C1248" s="3">
        <v>1</v>
      </c>
      <c r="D1248" s="3" t="s">
        <v>142</v>
      </c>
      <c r="E1248" s="3">
        <v>5</v>
      </c>
      <c r="F1248" s="3">
        <v>64</v>
      </c>
      <c r="G1248" s="3">
        <v>0.26079258534080801</v>
      </c>
      <c r="H1248" s="3">
        <v>0.25904246754261301</v>
      </c>
      <c r="I1248" s="3">
        <v>0.19557706299467301</v>
      </c>
      <c r="J1248" s="3">
        <v>0.32250787209055298</v>
      </c>
      <c r="K1248" s="3">
        <v>1.1966197815130599</v>
      </c>
      <c r="L1248" s="3">
        <v>2.8795791397200001</v>
      </c>
      <c r="M1248" s="6" t="s">
        <v>155</v>
      </c>
      <c r="N1248" s="6" t="s">
        <v>192</v>
      </c>
    </row>
    <row r="1249" spans="1:14" x14ac:dyDescent="0.2">
      <c r="A1249" s="5" t="str">
        <f t="shared" si="24"/>
        <v>Urology - Testis12002-20066</v>
      </c>
      <c r="B1249" s="3" t="s">
        <v>115</v>
      </c>
      <c r="C1249" s="3">
        <v>1</v>
      </c>
      <c r="D1249" s="3" t="s">
        <v>142</v>
      </c>
      <c r="E1249" s="3">
        <v>6</v>
      </c>
      <c r="F1249" s="3">
        <v>308</v>
      </c>
      <c r="G1249" s="3">
        <v>0.250522636582867</v>
      </c>
      <c r="H1249" s="3">
        <v>0.237865504400288</v>
      </c>
      <c r="I1249" s="3">
        <v>0.21130036019899501</v>
      </c>
      <c r="J1249" s="3">
        <v>0.264430648601581</v>
      </c>
      <c r="K1249" s="3">
        <v>0</v>
      </c>
      <c r="L1249" s="3">
        <v>7.1229499343279983</v>
      </c>
      <c r="M1249" s="6" t="s">
        <v>155</v>
      </c>
      <c r="N1249" s="6" t="s">
        <v>192</v>
      </c>
    </row>
    <row r="1250" spans="1:14" x14ac:dyDescent="0.2">
      <c r="A1250" s="5" t="str">
        <f t="shared" si="24"/>
        <v>Urology - Testis12007-20111</v>
      </c>
      <c r="B1250" s="3" t="s">
        <v>116</v>
      </c>
      <c r="C1250" s="3">
        <v>1</v>
      </c>
      <c r="D1250" s="3" t="s">
        <v>142</v>
      </c>
      <c r="E1250" s="3">
        <v>1</v>
      </c>
      <c r="F1250" s="3">
        <v>43</v>
      </c>
      <c r="G1250" s="3">
        <v>0.16753632957123399</v>
      </c>
      <c r="H1250" s="3">
        <v>0.15605691101344801</v>
      </c>
      <c r="I1250" s="3">
        <v>0.109411937606104</v>
      </c>
      <c r="J1250" s="3">
        <v>0.20270188442079201</v>
      </c>
      <c r="K1250" s="3">
        <v>1</v>
      </c>
      <c r="L1250" s="3">
        <v>0</v>
      </c>
      <c r="M1250" s="6" t="s">
        <v>155</v>
      </c>
      <c r="N1250" s="6" t="s">
        <v>192</v>
      </c>
    </row>
    <row r="1251" spans="1:14" x14ac:dyDescent="0.2">
      <c r="A1251" s="5" t="str">
        <f t="shared" si="24"/>
        <v>Urology - Testis12007-20112</v>
      </c>
      <c r="B1251" s="3" t="s">
        <v>116</v>
      </c>
      <c r="C1251" s="3">
        <v>1</v>
      </c>
      <c r="D1251" s="3" t="s">
        <v>142</v>
      </c>
      <c r="E1251" s="3">
        <v>2</v>
      </c>
      <c r="F1251" s="3">
        <v>48</v>
      </c>
      <c r="G1251" s="3">
        <v>0.188386394781665</v>
      </c>
      <c r="H1251" s="3">
        <v>0.16919433549306701</v>
      </c>
      <c r="I1251" s="3">
        <v>0.12132898187334901</v>
      </c>
      <c r="J1251" s="3">
        <v>0.217059689112785</v>
      </c>
      <c r="K1251" s="3">
        <v>1.08418354813191</v>
      </c>
      <c r="L1251" s="3">
        <v>0.99033227154000003</v>
      </c>
      <c r="M1251" s="6" t="s">
        <v>155</v>
      </c>
      <c r="N1251" s="6" t="s">
        <v>192</v>
      </c>
    </row>
    <row r="1252" spans="1:14" x14ac:dyDescent="0.2">
      <c r="A1252" s="5" t="str">
        <f t="shared" si="24"/>
        <v>Urology - Testis12007-20113</v>
      </c>
      <c r="B1252" s="3" t="s">
        <v>116</v>
      </c>
      <c r="C1252" s="3">
        <v>1</v>
      </c>
      <c r="D1252" s="3" t="s">
        <v>142</v>
      </c>
      <c r="E1252" s="3">
        <v>3</v>
      </c>
      <c r="F1252" s="3">
        <v>60</v>
      </c>
      <c r="G1252" s="3">
        <v>0.23561005687391201</v>
      </c>
      <c r="H1252" s="3">
        <v>0.22041521642169101</v>
      </c>
      <c r="I1252" s="3">
        <v>0.164642471541499</v>
      </c>
      <c r="J1252" s="3">
        <v>0.276187961301883</v>
      </c>
      <c r="K1252" s="3">
        <v>1.4124027894073601</v>
      </c>
      <c r="L1252" s="3">
        <v>3.1782166152159999</v>
      </c>
      <c r="M1252" s="6" t="s">
        <v>155</v>
      </c>
      <c r="N1252" s="6" t="s">
        <v>192</v>
      </c>
    </row>
    <row r="1253" spans="1:14" x14ac:dyDescent="0.2">
      <c r="A1253" s="5" t="str">
        <f t="shared" si="24"/>
        <v>Urology - Testis12007-20114</v>
      </c>
      <c r="B1253" s="3" t="s">
        <v>116</v>
      </c>
      <c r="C1253" s="3">
        <v>1</v>
      </c>
      <c r="D1253" s="3" t="s">
        <v>142</v>
      </c>
      <c r="E1253" s="3">
        <v>4</v>
      </c>
      <c r="F1253" s="3">
        <v>56</v>
      </c>
      <c r="G1253" s="3">
        <v>0.21985517589925599</v>
      </c>
      <c r="H1253" s="3">
        <v>0.19959358972330399</v>
      </c>
      <c r="I1253" s="3">
        <v>0.14731683166943901</v>
      </c>
      <c r="J1253" s="3">
        <v>0.25187034777716899</v>
      </c>
      <c r="K1253" s="3">
        <v>1.2789794981018401</v>
      </c>
      <c r="L1253" s="3">
        <v>2.6151850167620001</v>
      </c>
      <c r="M1253" s="6" t="s">
        <v>155</v>
      </c>
      <c r="N1253" s="6" t="s">
        <v>192</v>
      </c>
    </row>
    <row r="1254" spans="1:14" x14ac:dyDescent="0.2">
      <c r="A1254" s="5" t="str">
        <f t="shared" si="24"/>
        <v>Urology - Testis12007-20115</v>
      </c>
      <c r="B1254" s="3" t="s">
        <v>116</v>
      </c>
      <c r="C1254" s="3">
        <v>1</v>
      </c>
      <c r="D1254" s="3" t="s">
        <v>142</v>
      </c>
      <c r="E1254" s="3">
        <v>5</v>
      </c>
      <c r="F1254" s="3">
        <v>72</v>
      </c>
      <c r="G1254" s="3">
        <v>0.28358234291871798</v>
      </c>
      <c r="H1254" s="3">
        <v>0.28368603419333299</v>
      </c>
      <c r="I1254" s="3">
        <v>0.21815790348136499</v>
      </c>
      <c r="J1254" s="3">
        <v>0.34921416490530099</v>
      </c>
      <c r="K1254" s="3">
        <v>1.8178370464406199</v>
      </c>
      <c r="L1254" s="3">
        <v>6.4905118884100004</v>
      </c>
      <c r="M1254" s="6" t="s">
        <v>155</v>
      </c>
      <c r="N1254" s="6" t="s">
        <v>192</v>
      </c>
    </row>
    <row r="1255" spans="1:14" x14ac:dyDescent="0.2">
      <c r="A1255" s="5" t="str">
        <f t="shared" si="24"/>
        <v>Urology - Testis12007-20116</v>
      </c>
      <c r="B1255" s="3" t="s">
        <v>116</v>
      </c>
      <c r="C1255" s="3">
        <v>1</v>
      </c>
      <c r="D1255" s="3" t="s">
        <v>142</v>
      </c>
      <c r="E1255" s="3">
        <v>6</v>
      </c>
      <c r="F1255" s="3">
        <v>279</v>
      </c>
      <c r="G1255" s="3">
        <v>0.218871265663965</v>
      </c>
      <c r="H1255" s="3">
        <v>0.20356089987933099</v>
      </c>
      <c r="I1255" s="3">
        <v>0.17967463016893401</v>
      </c>
      <c r="J1255" s="3">
        <v>0.22744716958972799</v>
      </c>
      <c r="K1255" s="3">
        <v>0</v>
      </c>
      <c r="L1255" s="3">
        <v>13.274245791927999</v>
      </c>
      <c r="M1255" s="6" t="s">
        <v>155</v>
      </c>
      <c r="N1255" s="6" t="s">
        <v>192</v>
      </c>
    </row>
    <row r="1256" spans="1:14" x14ac:dyDescent="0.2">
      <c r="A1256" s="5" t="str">
        <f t="shared" si="24"/>
        <v>Urology - Testis22002-20061</v>
      </c>
      <c r="B1256" s="3" t="s">
        <v>115</v>
      </c>
      <c r="C1256" s="3">
        <v>2</v>
      </c>
      <c r="D1256" s="3" t="s">
        <v>142</v>
      </c>
      <c r="E1256" s="3">
        <v>1</v>
      </c>
      <c r="F1256" s="3">
        <v>0</v>
      </c>
      <c r="G1256" s="3">
        <v>0</v>
      </c>
      <c r="H1256" s="3">
        <v>0</v>
      </c>
      <c r="I1256" s="3">
        <v>0</v>
      </c>
      <c r="J1256" s="3">
        <v>0</v>
      </c>
      <c r="K1256" s="3">
        <v>0</v>
      </c>
      <c r="L1256" s="3">
        <v>0</v>
      </c>
      <c r="M1256" s="6" t="s">
        <v>155</v>
      </c>
      <c r="N1256" s="6" t="s">
        <v>192</v>
      </c>
    </row>
    <row r="1257" spans="1:14" x14ac:dyDescent="0.2">
      <c r="A1257" s="5" t="str">
        <f t="shared" si="24"/>
        <v>Urology - Testis22002-20062</v>
      </c>
      <c r="B1257" s="3" t="s">
        <v>115</v>
      </c>
      <c r="C1257" s="3">
        <v>2</v>
      </c>
      <c r="D1257" s="3" t="s">
        <v>142</v>
      </c>
      <c r="E1257" s="3">
        <v>2</v>
      </c>
      <c r="F1257" s="3">
        <v>0</v>
      </c>
      <c r="G1257" s="3">
        <v>0</v>
      </c>
      <c r="H1257" s="3">
        <v>0</v>
      </c>
      <c r="I1257" s="3">
        <v>0</v>
      </c>
      <c r="J1257" s="3">
        <v>0</v>
      </c>
      <c r="K1257" s="3">
        <v>0</v>
      </c>
      <c r="L1257" s="3">
        <v>0</v>
      </c>
      <c r="M1257" s="6" t="s">
        <v>155</v>
      </c>
      <c r="N1257" s="6" t="s">
        <v>192</v>
      </c>
    </row>
    <row r="1258" spans="1:14" x14ac:dyDescent="0.2">
      <c r="A1258" s="5" t="str">
        <f t="shared" si="24"/>
        <v>Urology - Testis22002-20063</v>
      </c>
      <c r="B1258" s="3" t="s">
        <v>115</v>
      </c>
      <c r="C1258" s="3">
        <v>2</v>
      </c>
      <c r="D1258" s="3" t="s">
        <v>142</v>
      </c>
      <c r="E1258" s="3">
        <v>3</v>
      </c>
      <c r="F1258" s="3">
        <v>0</v>
      </c>
      <c r="G1258" s="3">
        <v>0</v>
      </c>
      <c r="H1258" s="3">
        <v>0</v>
      </c>
      <c r="I1258" s="3">
        <v>0</v>
      </c>
      <c r="J1258" s="3">
        <v>0</v>
      </c>
      <c r="K1258" s="3">
        <v>0</v>
      </c>
      <c r="L1258" s="3">
        <v>0</v>
      </c>
      <c r="M1258" s="6" t="s">
        <v>155</v>
      </c>
      <c r="N1258" s="6" t="s">
        <v>192</v>
      </c>
    </row>
    <row r="1259" spans="1:14" x14ac:dyDescent="0.2">
      <c r="A1259" s="5" t="str">
        <f t="shared" si="24"/>
        <v>Urology - Testis22002-20064</v>
      </c>
      <c r="B1259" s="3" t="s">
        <v>115</v>
      </c>
      <c r="C1259" s="3">
        <v>2</v>
      </c>
      <c r="D1259" s="3" t="s">
        <v>142</v>
      </c>
      <c r="E1259" s="3">
        <v>4</v>
      </c>
      <c r="F1259" s="3">
        <v>0</v>
      </c>
      <c r="G1259" s="3">
        <v>0</v>
      </c>
      <c r="H1259" s="3">
        <v>0</v>
      </c>
      <c r="I1259" s="3">
        <v>0</v>
      </c>
      <c r="J1259" s="3">
        <v>0</v>
      </c>
      <c r="K1259" s="3">
        <v>0</v>
      </c>
      <c r="L1259" s="3">
        <v>0</v>
      </c>
      <c r="M1259" s="6" t="s">
        <v>155</v>
      </c>
      <c r="N1259" s="6" t="s">
        <v>192</v>
      </c>
    </row>
    <row r="1260" spans="1:14" x14ac:dyDescent="0.2">
      <c r="A1260" s="5" t="str">
        <f t="shared" si="24"/>
        <v>Urology - Testis22002-20065</v>
      </c>
      <c r="B1260" s="3" t="s">
        <v>115</v>
      </c>
      <c r="C1260" s="3">
        <v>2</v>
      </c>
      <c r="D1260" s="3" t="s">
        <v>142</v>
      </c>
      <c r="E1260" s="3">
        <v>5</v>
      </c>
      <c r="F1260" s="3">
        <v>0</v>
      </c>
      <c r="G1260" s="3">
        <v>0</v>
      </c>
      <c r="H1260" s="3">
        <v>0</v>
      </c>
      <c r="I1260" s="3">
        <v>0</v>
      </c>
      <c r="J1260" s="3">
        <v>0</v>
      </c>
      <c r="K1260" s="3">
        <v>0</v>
      </c>
      <c r="L1260" s="3">
        <v>0</v>
      </c>
      <c r="M1260" s="6" t="s">
        <v>155</v>
      </c>
      <c r="N1260" s="6" t="s">
        <v>192</v>
      </c>
    </row>
    <row r="1261" spans="1:14" x14ac:dyDescent="0.2">
      <c r="A1261" s="5" t="str">
        <f t="shared" si="24"/>
        <v>Urology - Testis22002-20066</v>
      </c>
      <c r="B1261" s="3" t="s">
        <v>115</v>
      </c>
      <c r="C1261" s="3">
        <v>2</v>
      </c>
      <c r="D1261" s="3" t="s">
        <v>142</v>
      </c>
      <c r="E1261" s="3">
        <v>6</v>
      </c>
      <c r="F1261" s="3">
        <v>0</v>
      </c>
      <c r="G1261" s="3">
        <v>0</v>
      </c>
      <c r="H1261" s="3">
        <v>0</v>
      </c>
      <c r="I1261" s="3">
        <v>0</v>
      </c>
      <c r="J1261" s="3">
        <v>0</v>
      </c>
      <c r="K1261" s="3">
        <v>0</v>
      </c>
      <c r="L1261" s="3">
        <v>0</v>
      </c>
      <c r="M1261" s="6" t="s">
        <v>155</v>
      </c>
      <c r="N1261" s="6" t="s">
        <v>192</v>
      </c>
    </row>
    <row r="1262" spans="1:14" x14ac:dyDescent="0.2">
      <c r="A1262" s="5" t="str">
        <f t="shared" si="24"/>
        <v>Urology - Testis22007-20111</v>
      </c>
      <c r="B1262" s="3" t="s">
        <v>116</v>
      </c>
      <c r="C1262" s="3">
        <v>2</v>
      </c>
      <c r="D1262" s="3" t="s">
        <v>142</v>
      </c>
      <c r="E1262" s="3">
        <v>1</v>
      </c>
      <c r="F1262" s="3">
        <v>0</v>
      </c>
      <c r="G1262" s="3">
        <v>0</v>
      </c>
      <c r="H1262" s="3">
        <v>0</v>
      </c>
      <c r="I1262" s="3">
        <v>0</v>
      </c>
      <c r="J1262" s="3">
        <v>0</v>
      </c>
      <c r="K1262" s="3">
        <v>0</v>
      </c>
      <c r="L1262" s="3">
        <v>0</v>
      </c>
      <c r="M1262" s="6" t="s">
        <v>155</v>
      </c>
      <c r="N1262" s="6" t="s">
        <v>192</v>
      </c>
    </row>
    <row r="1263" spans="1:14" x14ac:dyDescent="0.2">
      <c r="A1263" s="5" t="str">
        <f t="shared" si="24"/>
        <v>Urology - Testis22007-20112</v>
      </c>
      <c r="B1263" s="3" t="s">
        <v>116</v>
      </c>
      <c r="C1263" s="3">
        <v>2</v>
      </c>
      <c r="D1263" s="3" t="s">
        <v>142</v>
      </c>
      <c r="E1263" s="3">
        <v>2</v>
      </c>
      <c r="F1263" s="3">
        <v>0</v>
      </c>
      <c r="G1263" s="3">
        <v>0</v>
      </c>
      <c r="H1263" s="3">
        <v>0</v>
      </c>
      <c r="I1263" s="3">
        <v>0</v>
      </c>
      <c r="J1263" s="3">
        <v>0</v>
      </c>
      <c r="K1263" s="3">
        <v>0</v>
      </c>
      <c r="L1263" s="3">
        <v>0</v>
      </c>
      <c r="M1263" s="6" t="s">
        <v>155</v>
      </c>
      <c r="N1263" s="6" t="s">
        <v>192</v>
      </c>
    </row>
    <row r="1264" spans="1:14" x14ac:dyDescent="0.2">
      <c r="A1264" s="5" t="str">
        <f t="shared" si="24"/>
        <v>Urology - Testis22007-20113</v>
      </c>
      <c r="B1264" s="3" t="s">
        <v>116</v>
      </c>
      <c r="C1264" s="3">
        <v>2</v>
      </c>
      <c r="D1264" s="3" t="s">
        <v>142</v>
      </c>
      <c r="E1264" s="3">
        <v>3</v>
      </c>
      <c r="F1264" s="3">
        <v>0</v>
      </c>
      <c r="G1264" s="3">
        <v>0</v>
      </c>
      <c r="H1264" s="3">
        <v>0</v>
      </c>
      <c r="I1264" s="3">
        <v>0</v>
      </c>
      <c r="J1264" s="3">
        <v>0</v>
      </c>
      <c r="K1264" s="3">
        <v>0</v>
      </c>
      <c r="L1264" s="3">
        <v>0</v>
      </c>
      <c r="M1264" s="6" t="s">
        <v>155</v>
      </c>
      <c r="N1264" s="6" t="s">
        <v>192</v>
      </c>
    </row>
    <row r="1265" spans="1:14" x14ac:dyDescent="0.2">
      <c r="A1265" s="5" t="str">
        <f t="shared" si="24"/>
        <v>Urology - Testis22007-20114</v>
      </c>
      <c r="B1265" s="3" t="s">
        <v>116</v>
      </c>
      <c r="C1265" s="3">
        <v>2</v>
      </c>
      <c r="D1265" s="3" t="s">
        <v>142</v>
      </c>
      <c r="E1265" s="3">
        <v>4</v>
      </c>
      <c r="F1265" s="3">
        <v>0</v>
      </c>
      <c r="G1265" s="3">
        <v>0</v>
      </c>
      <c r="H1265" s="3">
        <v>0</v>
      </c>
      <c r="I1265" s="3">
        <v>0</v>
      </c>
      <c r="J1265" s="3">
        <v>0</v>
      </c>
      <c r="K1265" s="3">
        <v>0</v>
      </c>
      <c r="L1265" s="3">
        <v>0</v>
      </c>
      <c r="M1265" s="6" t="s">
        <v>155</v>
      </c>
      <c r="N1265" s="6" t="s">
        <v>192</v>
      </c>
    </row>
    <row r="1266" spans="1:14" x14ac:dyDescent="0.2">
      <c r="A1266" s="5" t="str">
        <f t="shared" si="24"/>
        <v>Urology - Testis22007-20115</v>
      </c>
      <c r="B1266" s="3" t="s">
        <v>116</v>
      </c>
      <c r="C1266" s="3">
        <v>2</v>
      </c>
      <c r="D1266" s="3" t="s">
        <v>142</v>
      </c>
      <c r="E1266" s="3">
        <v>5</v>
      </c>
      <c r="F1266" s="3">
        <v>0</v>
      </c>
      <c r="G1266" s="3">
        <v>0</v>
      </c>
      <c r="H1266" s="3">
        <v>0</v>
      </c>
      <c r="I1266" s="3">
        <v>0</v>
      </c>
      <c r="J1266" s="3">
        <v>0</v>
      </c>
      <c r="K1266" s="3">
        <v>0</v>
      </c>
      <c r="L1266" s="3">
        <v>0</v>
      </c>
      <c r="M1266" s="6" t="s">
        <v>155</v>
      </c>
      <c r="N1266" s="6" t="s">
        <v>192</v>
      </c>
    </row>
    <row r="1267" spans="1:14" x14ac:dyDescent="0.2">
      <c r="A1267" s="5" t="str">
        <f t="shared" si="24"/>
        <v>Urology - Testis22007-20116</v>
      </c>
      <c r="B1267" s="3" t="s">
        <v>116</v>
      </c>
      <c r="C1267" s="3">
        <v>2</v>
      </c>
      <c r="D1267" s="3" t="s">
        <v>142</v>
      </c>
      <c r="E1267" s="3">
        <v>6</v>
      </c>
      <c r="F1267" s="3">
        <v>0</v>
      </c>
      <c r="G1267" s="3">
        <v>0</v>
      </c>
      <c r="H1267" s="3">
        <v>0</v>
      </c>
      <c r="I1267" s="3">
        <v>0</v>
      </c>
      <c r="J1267" s="3">
        <v>0</v>
      </c>
      <c r="K1267" s="3">
        <v>0</v>
      </c>
      <c r="L1267" s="3">
        <v>0</v>
      </c>
      <c r="M1267" s="6" t="s">
        <v>155</v>
      </c>
      <c r="N1267" s="6" t="s">
        <v>192</v>
      </c>
    </row>
    <row r="1268" spans="1:14" x14ac:dyDescent="0.2">
      <c r="A1268" s="5" t="str">
        <f t="shared" si="24"/>
        <v>Urology - Testis32002-20061</v>
      </c>
      <c r="B1268" s="11" t="s">
        <v>115</v>
      </c>
      <c r="C1268" s="11">
        <v>3</v>
      </c>
      <c r="D1268" s="11" t="s">
        <v>142</v>
      </c>
      <c r="E1268" s="11">
        <v>1</v>
      </c>
      <c r="F1268" s="11">
        <f t="shared" ref="F1268:L1279" si="25">F1244</f>
        <v>58</v>
      </c>
      <c r="G1268" s="11">
        <f t="shared" si="25"/>
        <v>0.23354164577039399</v>
      </c>
      <c r="H1268" s="11">
        <f t="shared" si="25"/>
        <v>0.21647851017059799</v>
      </c>
      <c r="I1268" s="11">
        <f t="shared" si="25"/>
        <v>0.16076546908647299</v>
      </c>
      <c r="J1268" s="11">
        <f t="shared" si="25"/>
        <v>0.272191551254723</v>
      </c>
      <c r="K1268" s="11">
        <f t="shared" si="25"/>
        <v>1</v>
      </c>
      <c r="L1268" s="11">
        <f t="shared" si="25"/>
        <v>0</v>
      </c>
      <c r="M1268" s="12" t="s">
        <v>155</v>
      </c>
      <c r="N1268" s="12" t="s">
        <v>192</v>
      </c>
    </row>
    <row r="1269" spans="1:14" x14ac:dyDescent="0.2">
      <c r="A1269" s="5" t="str">
        <f t="shared" si="24"/>
        <v>Urology - Testis32002-20062</v>
      </c>
      <c r="B1269" s="11" t="s">
        <v>115</v>
      </c>
      <c r="C1269" s="11">
        <v>3</v>
      </c>
      <c r="D1269" s="11" t="s">
        <v>142</v>
      </c>
      <c r="E1269" s="11">
        <v>2</v>
      </c>
      <c r="F1269" s="11">
        <f t="shared" si="25"/>
        <v>61</v>
      </c>
      <c r="G1269" s="11">
        <f t="shared" si="25"/>
        <v>0.248093190309643</v>
      </c>
      <c r="H1269" s="11">
        <f t="shared" si="25"/>
        <v>0.22429341660094501</v>
      </c>
      <c r="I1269" s="11">
        <f t="shared" si="25"/>
        <v>0.16800647126884</v>
      </c>
      <c r="J1269" s="11">
        <f t="shared" si="25"/>
        <v>0.28058036193305003</v>
      </c>
      <c r="K1269" s="11">
        <f t="shared" si="25"/>
        <v>1.03610014880548</v>
      </c>
      <c r="L1269" s="11">
        <f t="shared" si="25"/>
        <v>0.42875353589800003</v>
      </c>
      <c r="M1269" s="12" t="s">
        <v>155</v>
      </c>
      <c r="N1269" s="12" t="s">
        <v>192</v>
      </c>
    </row>
    <row r="1270" spans="1:14" x14ac:dyDescent="0.2">
      <c r="A1270" s="5" t="str">
        <f t="shared" si="24"/>
        <v>Urology - Testis32002-20063</v>
      </c>
      <c r="B1270" s="11" t="s">
        <v>115</v>
      </c>
      <c r="C1270" s="11">
        <v>3</v>
      </c>
      <c r="D1270" s="11" t="s">
        <v>142</v>
      </c>
      <c r="E1270" s="11">
        <v>3</v>
      </c>
      <c r="F1270" s="11">
        <f t="shared" si="25"/>
        <v>55</v>
      </c>
      <c r="G1270" s="11">
        <f t="shared" si="25"/>
        <v>0.22452945973476501</v>
      </c>
      <c r="H1270" s="11">
        <f t="shared" si="25"/>
        <v>0.215953951057648</v>
      </c>
      <c r="I1270" s="11">
        <f t="shared" si="25"/>
        <v>0.15888027040987601</v>
      </c>
      <c r="J1270" s="11">
        <f t="shared" si="25"/>
        <v>0.27302763170541999</v>
      </c>
      <c r="K1270" s="11">
        <f t="shared" si="25"/>
        <v>0.99757685364456505</v>
      </c>
      <c r="L1270" s="11">
        <f t="shared" si="25"/>
        <v>-0.113412164454001</v>
      </c>
      <c r="M1270" s="12" t="s">
        <v>155</v>
      </c>
      <c r="N1270" s="12" t="s">
        <v>192</v>
      </c>
    </row>
    <row r="1271" spans="1:14" x14ac:dyDescent="0.2">
      <c r="A1271" s="5" t="str">
        <f t="shared" si="24"/>
        <v>Urology - Testis32002-20064</v>
      </c>
      <c r="B1271" s="11" t="s">
        <v>115</v>
      </c>
      <c r="C1271" s="11">
        <v>3</v>
      </c>
      <c r="D1271" s="11" t="s">
        <v>142</v>
      </c>
      <c r="E1271" s="11">
        <v>4</v>
      </c>
      <c r="F1271" s="11">
        <f t="shared" si="25"/>
        <v>70</v>
      </c>
      <c r="G1271" s="11">
        <f t="shared" si="25"/>
        <v>0.28589832254877201</v>
      </c>
      <c r="H1271" s="11">
        <f t="shared" si="25"/>
        <v>0.27218121016153302</v>
      </c>
      <c r="I1271" s="11">
        <f t="shared" si="25"/>
        <v>0.20841873137710201</v>
      </c>
      <c r="J1271" s="11">
        <f t="shared" si="25"/>
        <v>0.33594368894596399</v>
      </c>
      <c r="K1271" s="11">
        <f t="shared" si="25"/>
        <v>1.2573128387988199</v>
      </c>
      <c r="L1271" s="11">
        <f t="shared" si="25"/>
        <v>3.9280294231639998</v>
      </c>
      <c r="M1271" s="12" t="s">
        <v>155</v>
      </c>
      <c r="N1271" s="12" t="s">
        <v>192</v>
      </c>
    </row>
    <row r="1272" spans="1:14" x14ac:dyDescent="0.2">
      <c r="A1272" s="5" t="str">
        <f t="shared" si="24"/>
        <v>Urology - Testis32002-20065</v>
      </c>
      <c r="B1272" s="11" t="s">
        <v>115</v>
      </c>
      <c r="C1272" s="11">
        <v>3</v>
      </c>
      <c r="D1272" s="11" t="s">
        <v>142</v>
      </c>
      <c r="E1272" s="11">
        <v>5</v>
      </c>
      <c r="F1272" s="11">
        <f t="shared" si="25"/>
        <v>64</v>
      </c>
      <c r="G1272" s="11">
        <f t="shared" si="25"/>
        <v>0.26079258534080801</v>
      </c>
      <c r="H1272" s="11">
        <f t="shared" si="25"/>
        <v>0.25904246754261301</v>
      </c>
      <c r="I1272" s="11">
        <f t="shared" si="25"/>
        <v>0.19557706299467301</v>
      </c>
      <c r="J1272" s="11">
        <f t="shared" si="25"/>
        <v>0.32250787209055298</v>
      </c>
      <c r="K1272" s="11">
        <f t="shared" si="25"/>
        <v>1.1966197815130599</v>
      </c>
      <c r="L1272" s="11">
        <f t="shared" si="25"/>
        <v>2.8795791397200001</v>
      </c>
      <c r="M1272" s="12" t="s">
        <v>155</v>
      </c>
      <c r="N1272" s="12" t="s">
        <v>192</v>
      </c>
    </row>
    <row r="1273" spans="1:14" x14ac:dyDescent="0.2">
      <c r="A1273" s="5" t="str">
        <f t="shared" si="24"/>
        <v>Urology - Testis32002-20066</v>
      </c>
      <c r="B1273" s="11" t="s">
        <v>115</v>
      </c>
      <c r="C1273" s="11">
        <v>3</v>
      </c>
      <c r="D1273" s="11" t="s">
        <v>142</v>
      </c>
      <c r="E1273" s="11">
        <v>6</v>
      </c>
      <c r="F1273" s="11">
        <f t="shared" si="25"/>
        <v>308</v>
      </c>
      <c r="G1273" s="11">
        <f t="shared" si="25"/>
        <v>0.250522636582867</v>
      </c>
      <c r="H1273" s="11">
        <f t="shared" si="25"/>
        <v>0.237865504400288</v>
      </c>
      <c r="I1273" s="11">
        <f t="shared" si="25"/>
        <v>0.21130036019899501</v>
      </c>
      <c r="J1273" s="11">
        <f t="shared" si="25"/>
        <v>0.264430648601581</v>
      </c>
      <c r="K1273" s="11">
        <f t="shared" si="25"/>
        <v>0</v>
      </c>
      <c r="L1273" s="11">
        <f t="shared" si="25"/>
        <v>7.1229499343279983</v>
      </c>
      <c r="M1273" s="12" t="s">
        <v>155</v>
      </c>
      <c r="N1273" s="12" t="s">
        <v>192</v>
      </c>
    </row>
    <row r="1274" spans="1:14" x14ac:dyDescent="0.2">
      <c r="A1274" s="5" t="str">
        <f t="shared" si="24"/>
        <v>Urology - Testis32007-20111</v>
      </c>
      <c r="B1274" s="11" t="s">
        <v>116</v>
      </c>
      <c r="C1274" s="11">
        <v>3</v>
      </c>
      <c r="D1274" s="11" t="s">
        <v>142</v>
      </c>
      <c r="E1274" s="11">
        <v>1</v>
      </c>
      <c r="F1274" s="11">
        <f t="shared" si="25"/>
        <v>43</v>
      </c>
      <c r="G1274" s="11">
        <f t="shared" si="25"/>
        <v>0.16753632957123399</v>
      </c>
      <c r="H1274" s="11">
        <f t="shared" si="25"/>
        <v>0.15605691101344801</v>
      </c>
      <c r="I1274" s="11">
        <f t="shared" si="25"/>
        <v>0.109411937606104</v>
      </c>
      <c r="J1274" s="11">
        <f t="shared" si="25"/>
        <v>0.20270188442079201</v>
      </c>
      <c r="K1274" s="11">
        <f t="shared" si="25"/>
        <v>1</v>
      </c>
      <c r="L1274" s="11">
        <f t="shared" si="25"/>
        <v>0</v>
      </c>
      <c r="M1274" s="12" t="s">
        <v>155</v>
      </c>
      <c r="N1274" s="12" t="s">
        <v>192</v>
      </c>
    </row>
    <row r="1275" spans="1:14" x14ac:dyDescent="0.2">
      <c r="A1275" s="5" t="str">
        <f t="shared" ref="A1275:A1338" si="26">D1275&amp;C1275&amp;B1275&amp;E1275</f>
        <v>Urology - Testis32007-20112</v>
      </c>
      <c r="B1275" s="11" t="s">
        <v>116</v>
      </c>
      <c r="C1275" s="11">
        <v>3</v>
      </c>
      <c r="D1275" s="11" t="s">
        <v>142</v>
      </c>
      <c r="E1275" s="11">
        <v>2</v>
      </c>
      <c r="F1275" s="11">
        <f t="shared" si="25"/>
        <v>48</v>
      </c>
      <c r="G1275" s="11">
        <f t="shared" si="25"/>
        <v>0.188386394781665</v>
      </c>
      <c r="H1275" s="11">
        <f t="shared" si="25"/>
        <v>0.16919433549306701</v>
      </c>
      <c r="I1275" s="11">
        <f t="shared" si="25"/>
        <v>0.12132898187334901</v>
      </c>
      <c r="J1275" s="11">
        <f t="shared" si="25"/>
        <v>0.217059689112785</v>
      </c>
      <c r="K1275" s="11">
        <f t="shared" si="25"/>
        <v>1.08418354813191</v>
      </c>
      <c r="L1275" s="11">
        <f t="shared" si="25"/>
        <v>0.99033227154000003</v>
      </c>
      <c r="M1275" s="12" t="s">
        <v>155</v>
      </c>
      <c r="N1275" s="12" t="s">
        <v>192</v>
      </c>
    </row>
    <row r="1276" spans="1:14" x14ac:dyDescent="0.2">
      <c r="A1276" s="5" t="str">
        <f t="shared" si="26"/>
        <v>Urology - Testis32007-20113</v>
      </c>
      <c r="B1276" s="11" t="s">
        <v>116</v>
      </c>
      <c r="C1276" s="11">
        <v>3</v>
      </c>
      <c r="D1276" s="11" t="s">
        <v>142</v>
      </c>
      <c r="E1276" s="11">
        <v>3</v>
      </c>
      <c r="F1276" s="11">
        <f t="shared" si="25"/>
        <v>60</v>
      </c>
      <c r="G1276" s="11">
        <f t="shared" si="25"/>
        <v>0.23561005687391201</v>
      </c>
      <c r="H1276" s="11">
        <f t="shared" si="25"/>
        <v>0.22041521642169101</v>
      </c>
      <c r="I1276" s="11">
        <f t="shared" si="25"/>
        <v>0.164642471541499</v>
      </c>
      <c r="J1276" s="11">
        <f t="shared" si="25"/>
        <v>0.276187961301883</v>
      </c>
      <c r="K1276" s="11">
        <f t="shared" si="25"/>
        <v>1.4124027894073601</v>
      </c>
      <c r="L1276" s="11">
        <f t="shared" si="25"/>
        <v>3.1782166152159999</v>
      </c>
      <c r="M1276" s="12" t="s">
        <v>155</v>
      </c>
      <c r="N1276" s="12" t="s">
        <v>192</v>
      </c>
    </row>
    <row r="1277" spans="1:14" x14ac:dyDescent="0.2">
      <c r="A1277" s="5" t="str">
        <f t="shared" si="26"/>
        <v>Urology - Testis32007-20114</v>
      </c>
      <c r="B1277" s="11" t="s">
        <v>116</v>
      </c>
      <c r="C1277" s="11">
        <v>3</v>
      </c>
      <c r="D1277" s="11" t="s">
        <v>142</v>
      </c>
      <c r="E1277" s="11">
        <v>4</v>
      </c>
      <c r="F1277" s="11">
        <f t="shared" si="25"/>
        <v>56</v>
      </c>
      <c r="G1277" s="11">
        <f t="shared" si="25"/>
        <v>0.21985517589925599</v>
      </c>
      <c r="H1277" s="11">
        <f t="shared" si="25"/>
        <v>0.19959358972330399</v>
      </c>
      <c r="I1277" s="11">
        <f t="shared" si="25"/>
        <v>0.14731683166943901</v>
      </c>
      <c r="J1277" s="11">
        <f t="shared" si="25"/>
        <v>0.25187034777716899</v>
      </c>
      <c r="K1277" s="11">
        <f t="shared" si="25"/>
        <v>1.2789794981018401</v>
      </c>
      <c r="L1277" s="11">
        <f t="shared" si="25"/>
        <v>2.6151850167620001</v>
      </c>
      <c r="M1277" s="12" t="s">
        <v>155</v>
      </c>
      <c r="N1277" s="12" t="s">
        <v>192</v>
      </c>
    </row>
    <row r="1278" spans="1:14" x14ac:dyDescent="0.2">
      <c r="A1278" s="5" t="str">
        <f t="shared" si="26"/>
        <v>Urology - Testis32007-20115</v>
      </c>
      <c r="B1278" s="11" t="s">
        <v>116</v>
      </c>
      <c r="C1278" s="11">
        <v>3</v>
      </c>
      <c r="D1278" s="11" t="s">
        <v>142</v>
      </c>
      <c r="E1278" s="11">
        <v>5</v>
      </c>
      <c r="F1278" s="11">
        <f t="shared" si="25"/>
        <v>72</v>
      </c>
      <c r="G1278" s="11">
        <f t="shared" si="25"/>
        <v>0.28358234291871798</v>
      </c>
      <c r="H1278" s="11">
        <f t="shared" si="25"/>
        <v>0.28368603419333299</v>
      </c>
      <c r="I1278" s="11">
        <f t="shared" si="25"/>
        <v>0.21815790348136499</v>
      </c>
      <c r="J1278" s="11">
        <f t="shared" si="25"/>
        <v>0.34921416490530099</v>
      </c>
      <c r="K1278" s="11">
        <f t="shared" si="25"/>
        <v>1.8178370464406199</v>
      </c>
      <c r="L1278" s="11">
        <f t="shared" si="25"/>
        <v>6.4905118884100004</v>
      </c>
      <c r="M1278" s="12" t="s">
        <v>155</v>
      </c>
      <c r="N1278" s="12" t="s">
        <v>192</v>
      </c>
    </row>
    <row r="1279" spans="1:14" x14ac:dyDescent="0.2">
      <c r="A1279" s="5" t="str">
        <f t="shared" si="26"/>
        <v>Urology - Testis32007-20116</v>
      </c>
      <c r="B1279" s="11" t="s">
        <v>116</v>
      </c>
      <c r="C1279" s="11">
        <v>3</v>
      </c>
      <c r="D1279" s="11" t="s">
        <v>142</v>
      </c>
      <c r="E1279" s="11">
        <v>6</v>
      </c>
      <c r="F1279" s="11">
        <f t="shared" si="25"/>
        <v>279</v>
      </c>
      <c r="G1279" s="11">
        <f t="shared" si="25"/>
        <v>0.218871265663965</v>
      </c>
      <c r="H1279" s="11">
        <f t="shared" si="25"/>
        <v>0.20356089987933099</v>
      </c>
      <c r="I1279" s="11">
        <f t="shared" si="25"/>
        <v>0.17967463016893401</v>
      </c>
      <c r="J1279" s="11">
        <f t="shared" si="25"/>
        <v>0.22744716958972799</v>
      </c>
      <c r="K1279" s="11">
        <f t="shared" si="25"/>
        <v>0</v>
      </c>
      <c r="L1279" s="11">
        <f t="shared" si="25"/>
        <v>13.274245791927999</v>
      </c>
      <c r="M1279" s="12" t="s">
        <v>155</v>
      </c>
      <c r="N1279" s="12" t="s">
        <v>192</v>
      </c>
    </row>
    <row r="1280" spans="1:14" x14ac:dyDescent="0.2">
      <c r="A1280" s="5" t="str">
        <f t="shared" si="26"/>
        <v>Gynae - Uterus12002-20061</v>
      </c>
      <c r="B1280" s="3" t="s">
        <v>115</v>
      </c>
      <c r="C1280" s="3">
        <v>1</v>
      </c>
      <c r="D1280" s="3" t="s">
        <v>138</v>
      </c>
      <c r="E1280" s="3">
        <v>1</v>
      </c>
      <c r="F1280" s="3">
        <v>0</v>
      </c>
      <c r="G1280" s="3">
        <v>0</v>
      </c>
      <c r="H1280" s="3">
        <v>0</v>
      </c>
      <c r="I1280" s="3">
        <v>0</v>
      </c>
      <c r="J1280" s="3">
        <v>0</v>
      </c>
      <c r="K1280" s="3">
        <v>0</v>
      </c>
      <c r="L1280" s="3">
        <v>0</v>
      </c>
      <c r="M1280" s="6" t="s">
        <v>154</v>
      </c>
      <c r="N1280" s="6" t="s">
        <v>186</v>
      </c>
    </row>
    <row r="1281" spans="1:14" x14ac:dyDescent="0.2">
      <c r="A1281" s="5" t="str">
        <f t="shared" si="26"/>
        <v>Gynae - Uterus12002-20062</v>
      </c>
      <c r="B1281" s="3" t="s">
        <v>115</v>
      </c>
      <c r="C1281" s="3">
        <v>1</v>
      </c>
      <c r="D1281" s="3" t="s">
        <v>138</v>
      </c>
      <c r="E1281" s="3">
        <v>2</v>
      </c>
      <c r="F1281" s="3">
        <v>0</v>
      </c>
      <c r="G1281" s="3">
        <v>0</v>
      </c>
      <c r="H1281" s="3">
        <v>0</v>
      </c>
      <c r="I1281" s="3">
        <v>0</v>
      </c>
      <c r="J1281" s="3">
        <v>0</v>
      </c>
      <c r="K1281" s="3">
        <v>0</v>
      </c>
      <c r="L1281" s="3">
        <v>0</v>
      </c>
      <c r="M1281" s="6" t="s">
        <v>154</v>
      </c>
      <c r="N1281" s="6" t="s">
        <v>186</v>
      </c>
    </row>
    <row r="1282" spans="1:14" x14ac:dyDescent="0.2">
      <c r="A1282" s="5" t="str">
        <f t="shared" si="26"/>
        <v>Gynae - Uterus12002-20063</v>
      </c>
      <c r="B1282" s="3" t="s">
        <v>115</v>
      </c>
      <c r="C1282" s="3">
        <v>1</v>
      </c>
      <c r="D1282" s="3" t="s">
        <v>138</v>
      </c>
      <c r="E1282" s="3">
        <v>3</v>
      </c>
      <c r="F1282" s="3">
        <v>0</v>
      </c>
      <c r="G1282" s="3">
        <v>0</v>
      </c>
      <c r="H1282" s="3">
        <v>0</v>
      </c>
      <c r="I1282" s="3">
        <v>0</v>
      </c>
      <c r="J1282" s="3">
        <v>0</v>
      </c>
      <c r="K1282" s="3">
        <v>0</v>
      </c>
      <c r="L1282" s="3">
        <v>0</v>
      </c>
      <c r="M1282" s="6" t="s">
        <v>154</v>
      </c>
      <c r="N1282" s="6" t="s">
        <v>186</v>
      </c>
    </row>
    <row r="1283" spans="1:14" x14ac:dyDescent="0.2">
      <c r="A1283" s="5" t="str">
        <f t="shared" si="26"/>
        <v>Gynae - Uterus12002-20064</v>
      </c>
      <c r="B1283" s="3" t="s">
        <v>115</v>
      </c>
      <c r="C1283" s="3">
        <v>1</v>
      </c>
      <c r="D1283" s="3" t="s">
        <v>138</v>
      </c>
      <c r="E1283" s="3">
        <v>4</v>
      </c>
      <c r="F1283" s="3">
        <v>0</v>
      </c>
      <c r="G1283" s="3">
        <v>0</v>
      </c>
      <c r="H1283" s="3">
        <v>0</v>
      </c>
      <c r="I1283" s="3">
        <v>0</v>
      </c>
      <c r="J1283" s="3">
        <v>0</v>
      </c>
      <c r="K1283" s="3">
        <v>0</v>
      </c>
      <c r="L1283" s="3">
        <v>0</v>
      </c>
      <c r="M1283" s="6" t="s">
        <v>154</v>
      </c>
      <c r="N1283" s="6" t="s">
        <v>186</v>
      </c>
    </row>
    <row r="1284" spans="1:14" x14ac:dyDescent="0.2">
      <c r="A1284" s="5" t="str">
        <f t="shared" si="26"/>
        <v>Gynae - Uterus12002-20065</v>
      </c>
      <c r="B1284" s="3" t="s">
        <v>115</v>
      </c>
      <c r="C1284" s="3">
        <v>1</v>
      </c>
      <c r="D1284" s="3" t="s">
        <v>138</v>
      </c>
      <c r="E1284" s="3">
        <v>5</v>
      </c>
      <c r="F1284" s="3">
        <v>0</v>
      </c>
      <c r="G1284" s="3">
        <v>0</v>
      </c>
      <c r="H1284" s="3">
        <v>0</v>
      </c>
      <c r="I1284" s="3">
        <v>0</v>
      </c>
      <c r="J1284" s="3">
        <v>0</v>
      </c>
      <c r="K1284" s="3">
        <v>0</v>
      </c>
      <c r="L1284" s="3">
        <v>0</v>
      </c>
      <c r="M1284" s="6" t="s">
        <v>154</v>
      </c>
      <c r="N1284" s="6" t="s">
        <v>186</v>
      </c>
    </row>
    <row r="1285" spans="1:14" x14ac:dyDescent="0.2">
      <c r="A1285" s="5" t="str">
        <f t="shared" si="26"/>
        <v>Gynae - Uterus12002-20066</v>
      </c>
      <c r="B1285" s="3" t="s">
        <v>115</v>
      </c>
      <c r="C1285" s="3">
        <v>1</v>
      </c>
      <c r="D1285" s="3" t="s">
        <v>138</v>
      </c>
      <c r="E1285" s="3">
        <v>6</v>
      </c>
      <c r="F1285" s="3">
        <v>0</v>
      </c>
      <c r="G1285" s="3">
        <v>0</v>
      </c>
      <c r="H1285" s="3">
        <v>0</v>
      </c>
      <c r="I1285" s="3">
        <v>0</v>
      </c>
      <c r="J1285" s="3">
        <v>0</v>
      </c>
      <c r="K1285" s="3">
        <v>0</v>
      </c>
      <c r="L1285" s="3">
        <v>0</v>
      </c>
      <c r="M1285" s="6" t="s">
        <v>154</v>
      </c>
      <c r="N1285" s="6" t="s">
        <v>186</v>
      </c>
    </row>
    <row r="1286" spans="1:14" x14ac:dyDescent="0.2">
      <c r="A1286" s="5" t="str">
        <f t="shared" si="26"/>
        <v>Gynae - Uterus12007-20111</v>
      </c>
      <c r="B1286" s="3" t="s">
        <v>116</v>
      </c>
      <c r="C1286" s="3">
        <v>1</v>
      </c>
      <c r="D1286" s="3" t="s">
        <v>138</v>
      </c>
      <c r="E1286" s="3">
        <v>1</v>
      </c>
      <c r="F1286" s="3">
        <v>0</v>
      </c>
      <c r="G1286" s="3">
        <v>0</v>
      </c>
      <c r="H1286" s="3">
        <v>0</v>
      </c>
      <c r="I1286" s="3">
        <v>0</v>
      </c>
      <c r="J1286" s="3">
        <v>0</v>
      </c>
      <c r="K1286" s="3">
        <v>0</v>
      </c>
      <c r="L1286" s="3">
        <v>0</v>
      </c>
      <c r="M1286" s="6" t="s">
        <v>154</v>
      </c>
      <c r="N1286" s="6" t="s">
        <v>186</v>
      </c>
    </row>
    <row r="1287" spans="1:14" x14ac:dyDescent="0.2">
      <c r="A1287" s="5" t="str">
        <f t="shared" si="26"/>
        <v>Gynae - Uterus12007-20112</v>
      </c>
      <c r="B1287" s="3" t="s">
        <v>116</v>
      </c>
      <c r="C1287" s="3">
        <v>1</v>
      </c>
      <c r="D1287" s="3" t="s">
        <v>138</v>
      </c>
      <c r="E1287" s="3">
        <v>2</v>
      </c>
      <c r="F1287" s="3">
        <v>0</v>
      </c>
      <c r="G1287" s="3">
        <v>0</v>
      </c>
      <c r="H1287" s="3">
        <v>0</v>
      </c>
      <c r="I1287" s="3">
        <v>0</v>
      </c>
      <c r="J1287" s="3">
        <v>0</v>
      </c>
      <c r="K1287" s="3">
        <v>0</v>
      </c>
      <c r="L1287" s="3">
        <v>0</v>
      </c>
      <c r="M1287" s="6" t="s">
        <v>154</v>
      </c>
      <c r="N1287" s="6" t="s">
        <v>186</v>
      </c>
    </row>
    <row r="1288" spans="1:14" x14ac:dyDescent="0.2">
      <c r="A1288" s="5" t="str">
        <f t="shared" si="26"/>
        <v>Gynae - Uterus12007-20113</v>
      </c>
      <c r="B1288" s="3" t="s">
        <v>116</v>
      </c>
      <c r="C1288" s="3">
        <v>1</v>
      </c>
      <c r="D1288" s="3" t="s">
        <v>138</v>
      </c>
      <c r="E1288" s="3">
        <v>3</v>
      </c>
      <c r="F1288" s="3">
        <v>0</v>
      </c>
      <c r="G1288" s="3">
        <v>0</v>
      </c>
      <c r="H1288" s="3">
        <v>0</v>
      </c>
      <c r="I1288" s="3">
        <v>0</v>
      </c>
      <c r="J1288" s="3">
        <v>0</v>
      </c>
      <c r="K1288" s="3">
        <v>0</v>
      </c>
      <c r="L1288" s="3">
        <v>0</v>
      </c>
      <c r="M1288" s="6" t="s">
        <v>154</v>
      </c>
      <c r="N1288" s="6" t="s">
        <v>186</v>
      </c>
    </row>
    <row r="1289" spans="1:14" x14ac:dyDescent="0.2">
      <c r="A1289" s="5" t="str">
        <f t="shared" si="26"/>
        <v>Gynae - Uterus12007-20114</v>
      </c>
      <c r="B1289" s="3" t="s">
        <v>116</v>
      </c>
      <c r="C1289" s="3">
        <v>1</v>
      </c>
      <c r="D1289" s="3" t="s">
        <v>138</v>
      </c>
      <c r="E1289" s="3">
        <v>4</v>
      </c>
      <c r="F1289" s="3">
        <v>0</v>
      </c>
      <c r="G1289" s="3">
        <v>0</v>
      </c>
      <c r="H1289" s="3">
        <v>0</v>
      </c>
      <c r="I1289" s="3">
        <v>0</v>
      </c>
      <c r="J1289" s="3">
        <v>0</v>
      </c>
      <c r="K1289" s="3">
        <v>0</v>
      </c>
      <c r="L1289" s="3">
        <v>0</v>
      </c>
      <c r="M1289" s="6" t="s">
        <v>154</v>
      </c>
      <c r="N1289" s="6" t="s">
        <v>186</v>
      </c>
    </row>
    <row r="1290" spans="1:14" x14ac:dyDescent="0.2">
      <c r="A1290" s="5" t="str">
        <f t="shared" si="26"/>
        <v>Gynae - Uterus12007-20115</v>
      </c>
      <c r="B1290" s="3" t="s">
        <v>116</v>
      </c>
      <c r="C1290" s="3">
        <v>1</v>
      </c>
      <c r="D1290" s="3" t="s">
        <v>138</v>
      </c>
      <c r="E1290" s="3">
        <v>5</v>
      </c>
      <c r="F1290" s="3">
        <v>0</v>
      </c>
      <c r="G1290" s="3">
        <v>0</v>
      </c>
      <c r="H1290" s="3">
        <v>0</v>
      </c>
      <c r="I1290" s="3">
        <v>0</v>
      </c>
      <c r="J1290" s="3">
        <v>0</v>
      </c>
      <c r="K1290" s="3">
        <v>0</v>
      </c>
      <c r="L1290" s="3">
        <v>0</v>
      </c>
      <c r="M1290" s="6" t="s">
        <v>154</v>
      </c>
      <c r="N1290" s="6" t="s">
        <v>186</v>
      </c>
    </row>
    <row r="1291" spans="1:14" x14ac:dyDescent="0.2">
      <c r="A1291" s="5" t="str">
        <f t="shared" si="26"/>
        <v>Gynae - Uterus12007-20116</v>
      </c>
      <c r="B1291" s="3" t="s">
        <v>116</v>
      </c>
      <c r="C1291" s="3">
        <v>1</v>
      </c>
      <c r="D1291" s="3" t="s">
        <v>138</v>
      </c>
      <c r="E1291" s="3">
        <v>6</v>
      </c>
      <c r="F1291" s="3">
        <v>0</v>
      </c>
      <c r="G1291" s="3">
        <v>0</v>
      </c>
      <c r="H1291" s="3">
        <v>0</v>
      </c>
      <c r="I1291" s="3">
        <v>0</v>
      </c>
      <c r="J1291" s="3">
        <v>0</v>
      </c>
      <c r="K1291" s="3">
        <v>0</v>
      </c>
      <c r="L1291" s="3">
        <v>0</v>
      </c>
      <c r="M1291" s="6" t="s">
        <v>154</v>
      </c>
      <c r="N1291" s="6" t="s">
        <v>186</v>
      </c>
    </row>
    <row r="1292" spans="1:14" x14ac:dyDescent="0.2">
      <c r="A1292" s="5" t="str">
        <f t="shared" si="26"/>
        <v>Gynae - Uterus22002-20061</v>
      </c>
      <c r="B1292" s="3" t="s">
        <v>115</v>
      </c>
      <c r="C1292" s="3">
        <v>2</v>
      </c>
      <c r="D1292" s="3" t="s">
        <v>138</v>
      </c>
      <c r="E1292" s="3">
        <v>1</v>
      </c>
      <c r="F1292" s="3">
        <v>1144</v>
      </c>
      <c r="G1292" s="3">
        <v>4.5244708020356201</v>
      </c>
      <c r="H1292" s="3">
        <v>2.9646727090953302</v>
      </c>
      <c r="I1292" s="3">
        <v>2.79287403224735</v>
      </c>
      <c r="J1292" s="3">
        <v>3.13647138594331</v>
      </c>
      <c r="K1292" s="3">
        <v>1</v>
      </c>
      <c r="L1292" s="3">
        <v>0</v>
      </c>
      <c r="M1292" s="6" t="s">
        <v>154</v>
      </c>
      <c r="N1292" s="6" t="s">
        <v>186</v>
      </c>
    </row>
    <row r="1293" spans="1:14" x14ac:dyDescent="0.2">
      <c r="A1293" s="5" t="str">
        <f t="shared" si="26"/>
        <v>Gynae - Uterus22002-20062</v>
      </c>
      <c r="B1293" s="3" t="s">
        <v>115</v>
      </c>
      <c r="C1293" s="3">
        <v>2</v>
      </c>
      <c r="D1293" s="3" t="s">
        <v>138</v>
      </c>
      <c r="E1293" s="3">
        <v>2</v>
      </c>
      <c r="F1293" s="3">
        <v>1474</v>
      </c>
      <c r="G1293" s="3">
        <v>5.7768084967211903</v>
      </c>
      <c r="H1293" s="3">
        <v>3.4378784484443998</v>
      </c>
      <c r="I1293" s="3">
        <v>3.2623700726878599</v>
      </c>
      <c r="J1293" s="3">
        <v>3.6133868242009402</v>
      </c>
      <c r="K1293" s="3">
        <v>1.1596148329956699</v>
      </c>
      <c r="L1293" s="3">
        <v>37.523850012617999</v>
      </c>
      <c r="M1293" s="6" t="s">
        <v>154</v>
      </c>
      <c r="N1293" s="6" t="s">
        <v>186</v>
      </c>
    </row>
    <row r="1294" spans="1:14" x14ac:dyDescent="0.2">
      <c r="A1294" s="5" t="str">
        <f t="shared" si="26"/>
        <v>Gynae - Uterus22002-20063</v>
      </c>
      <c r="B1294" s="3" t="s">
        <v>115</v>
      </c>
      <c r="C1294" s="3">
        <v>2</v>
      </c>
      <c r="D1294" s="3" t="s">
        <v>138</v>
      </c>
      <c r="E1294" s="3">
        <v>3</v>
      </c>
      <c r="F1294" s="3">
        <v>1420</v>
      </c>
      <c r="G1294" s="3">
        <v>5.5398562617970697</v>
      </c>
      <c r="H1294" s="3">
        <v>3.2063612020118701</v>
      </c>
      <c r="I1294" s="3">
        <v>3.0395887385476801</v>
      </c>
      <c r="J1294" s="3">
        <v>3.3731336654760602</v>
      </c>
      <c r="K1294" s="3">
        <v>1.0815228244841499</v>
      </c>
      <c r="L1294" s="3">
        <v>23.890502995205999</v>
      </c>
      <c r="M1294" s="6" t="s">
        <v>154</v>
      </c>
      <c r="N1294" s="6" t="s">
        <v>186</v>
      </c>
    </row>
    <row r="1295" spans="1:14" x14ac:dyDescent="0.2">
      <c r="A1295" s="5" t="str">
        <f t="shared" si="26"/>
        <v>Gynae - Uterus22002-20064</v>
      </c>
      <c r="B1295" s="3" t="s">
        <v>115</v>
      </c>
      <c r="C1295" s="3">
        <v>2</v>
      </c>
      <c r="D1295" s="3" t="s">
        <v>138</v>
      </c>
      <c r="E1295" s="3">
        <v>4</v>
      </c>
      <c r="F1295" s="3">
        <v>1413</v>
      </c>
      <c r="G1295" s="3">
        <v>5.49274873590005</v>
      </c>
      <c r="H1295" s="3">
        <v>3.5289999069572402</v>
      </c>
      <c r="I1295" s="3">
        <v>3.34499193560994</v>
      </c>
      <c r="J1295" s="3">
        <v>3.7130078783045399</v>
      </c>
      <c r="K1295" s="3">
        <v>1.1903505895037301</v>
      </c>
      <c r="L1295" s="3">
        <v>40.850028770418</v>
      </c>
      <c r="M1295" s="6" t="s">
        <v>154</v>
      </c>
      <c r="N1295" s="6" t="s">
        <v>186</v>
      </c>
    </row>
    <row r="1296" spans="1:14" x14ac:dyDescent="0.2">
      <c r="A1296" s="5" t="str">
        <f t="shared" si="26"/>
        <v>Gynae - Uterus22002-20065</v>
      </c>
      <c r="B1296" s="3" t="s">
        <v>115</v>
      </c>
      <c r="C1296" s="3">
        <v>2</v>
      </c>
      <c r="D1296" s="3" t="s">
        <v>138</v>
      </c>
      <c r="E1296" s="3">
        <v>5</v>
      </c>
      <c r="F1296" s="3">
        <v>1214</v>
      </c>
      <c r="G1296" s="3">
        <v>4.7143073441801997</v>
      </c>
      <c r="H1296" s="3">
        <v>3.8795488133505498</v>
      </c>
      <c r="I1296" s="3">
        <v>3.6613120316216698</v>
      </c>
      <c r="J1296" s="3">
        <v>4.0977855950794302</v>
      </c>
      <c r="K1296" s="3">
        <v>1.3085926151134599</v>
      </c>
      <c r="L1296" s="3">
        <v>45.757699793804001</v>
      </c>
      <c r="M1296" s="6" t="s">
        <v>154</v>
      </c>
      <c r="N1296" s="6" t="s">
        <v>186</v>
      </c>
    </row>
    <row r="1297" spans="1:14" x14ac:dyDescent="0.2">
      <c r="A1297" s="5" t="str">
        <f t="shared" si="26"/>
        <v>Gynae - Uterus22002-20066</v>
      </c>
      <c r="B1297" s="3" t="s">
        <v>115</v>
      </c>
      <c r="C1297" s="3">
        <v>2</v>
      </c>
      <c r="D1297" s="3" t="s">
        <v>138</v>
      </c>
      <c r="E1297" s="3">
        <v>6</v>
      </c>
      <c r="F1297" s="3">
        <v>6665</v>
      </c>
      <c r="G1297" s="3">
        <v>5.21072760989827</v>
      </c>
      <c r="H1297" s="3">
        <v>3.3807525917867598</v>
      </c>
      <c r="I1297" s="3">
        <v>3.2995874813083699</v>
      </c>
      <c r="J1297" s="3">
        <v>3.4619177022651502</v>
      </c>
      <c r="K1297" s="3">
        <v>0</v>
      </c>
      <c r="L1297" s="3">
        <v>148.02208157204601</v>
      </c>
      <c r="M1297" s="6" t="s">
        <v>154</v>
      </c>
      <c r="N1297" s="6" t="s">
        <v>186</v>
      </c>
    </row>
    <row r="1298" spans="1:14" x14ac:dyDescent="0.2">
      <c r="A1298" s="5" t="str">
        <f t="shared" si="26"/>
        <v>Gynae - Uterus22007-20111</v>
      </c>
      <c r="B1298" s="3" t="s">
        <v>116</v>
      </c>
      <c r="C1298" s="3">
        <v>2</v>
      </c>
      <c r="D1298" s="3" t="s">
        <v>138</v>
      </c>
      <c r="E1298" s="3">
        <v>1</v>
      </c>
      <c r="F1298" s="3">
        <v>1306</v>
      </c>
      <c r="G1298" s="3">
        <v>5.0181849647647301</v>
      </c>
      <c r="H1298" s="3">
        <v>3.0682121436731302</v>
      </c>
      <c r="I1298" s="3">
        <v>2.9018058041692401</v>
      </c>
      <c r="J1298" s="3">
        <v>3.2346184831770199</v>
      </c>
      <c r="K1298" s="3">
        <v>1</v>
      </c>
      <c r="L1298" s="3">
        <v>0</v>
      </c>
      <c r="M1298" s="6" t="s">
        <v>154</v>
      </c>
      <c r="N1298" s="6" t="s">
        <v>186</v>
      </c>
    </row>
    <row r="1299" spans="1:14" x14ac:dyDescent="0.2">
      <c r="A1299" s="5" t="str">
        <f t="shared" si="26"/>
        <v>Gynae - Uterus22007-20112</v>
      </c>
      <c r="B1299" s="3" t="s">
        <v>116</v>
      </c>
      <c r="C1299" s="3">
        <v>2</v>
      </c>
      <c r="D1299" s="3" t="s">
        <v>138</v>
      </c>
      <c r="E1299" s="3">
        <v>2</v>
      </c>
      <c r="F1299" s="3">
        <v>1715</v>
      </c>
      <c r="G1299" s="3">
        <v>6.5285984206958796</v>
      </c>
      <c r="H1299" s="3">
        <v>3.72650514450183</v>
      </c>
      <c r="I1299" s="3">
        <v>3.5501347305258002</v>
      </c>
      <c r="J1299" s="3">
        <v>3.9028755584778598</v>
      </c>
      <c r="K1299" s="3">
        <v>1.21455263521662</v>
      </c>
      <c r="L1299" s="3">
        <v>57.685924332273999</v>
      </c>
      <c r="M1299" s="6" t="s">
        <v>154</v>
      </c>
      <c r="N1299" s="6" t="s">
        <v>186</v>
      </c>
    </row>
    <row r="1300" spans="1:14" x14ac:dyDescent="0.2">
      <c r="A1300" s="5" t="str">
        <f t="shared" si="26"/>
        <v>Gynae - Uterus22007-20113</v>
      </c>
      <c r="B1300" s="3" t="s">
        <v>116</v>
      </c>
      <c r="C1300" s="3">
        <v>2</v>
      </c>
      <c r="D1300" s="3" t="s">
        <v>138</v>
      </c>
      <c r="E1300" s="3">
        <v>3</v>
      </c>
      <c r="F1300" s="3">
        <v>1656</v>
      </c>
      <c r="G1300" s="3">
        <v>6.2870954291107797</v>
      </c>
      <c r="H1300" s="3">
        <v>3.75075087292005</v>
      </c>
      <c r="I1300" s="3">
        <v>3.5700983113074001</v>
      </c>
      <c r="J1300" s="3">
        <v>3.9314034345327</v>
      </c>
      <c r="K1300" s="3">
        <v>1.22245486859648</v>
      </c>
      <c r="L1300" s="3">
        <v>53.233474171832</v>
      </c>
      <c r="M1300" s="6" t="s">
        <v>154</v>
      </c>
      <c r="N1300" s="6" t="s">
        <v>186</v>
      </c>
    </row>
    <row r="1301" spans="1:14" x14ac:dyDescent="0.2">
      <c r="A1301" s="5" t="str">
        <f t="shared" si="26"/>
        <v>Gynae - Uterus22007-20114</v>
      </c>
      <c r="B1301" s="3" t="s">
        <v>116</v>
      </c>
      <c r="C1301" s="3">
        <v>2</v>
      </c>
      <c r="D1301" s="3" t="s">
        <v>138</v>
      </c>
      <c r="E1301" s="3">
        <v>4</v>
      </c>
      <c r="F1301" s="3">
        <v>1507</v>
      </c>
      <c r="G1301" s="3">
        <v>5.7136134480034402</v>
      </c>
      <c r="H1301" s="3">
        <v>3.8222426839338599</v>
      </c>
      <c r="I1301" s="3">
        <v>3.62926028388405</v>
      </c>
      <c r="J1301" s="3">
        <v>4.0152250839836698</v>
      </c>
      <c r="K1301" s="3">
        <v>1.2457556729952901</v>
      </c>
      <c r="L1301" s="3">
        <v>50.343489219672001</v>
      </c>
      <c r="M1301" s="6" t="s">
        <v>154</v>
      </c>
      <c r="N1301" s="6" t="s">
        <v>186</v>
      </c>
    </row>
    <row r="1302" spans="1:14" x14ac:dyDescent="0.2">
      <c r="A1302" s="5" t="str">
        <f t="shared" si="26"/>
        <v>Gynae - Uterus22007-20115</v>
      </c>
      <c r="B1302" s="3" t="s">
        <v>116</v>
      </c>
      <c r="C1302" s="3">
        <v>2</v>
      </c>
      <c r="D1302" s="3" t="s">
        <v>138</v>
      </c>
      <c r="E1302" s="3">
        <v>5</v>
      </c>
      <c r="F1302" s="3">
        <v>1290</v>
      </c>
      <c r="G1302" s="3">
        <v>4.8925141196440398</v>
      </c>
      <c r="H1302" s="3">
        <v>4.0851998605112101</v>
      </c>
      <c r="I1302" s="3">
        <v>3.8622667761895402</v>
      </c>
      <c r="J1302" s="3">
        <v>4.30813294483288</v>
      </c>
      <c r="K1302" s="3">
        <v>1.3314593871662901</v>
      </c>
      <c r="L1302" s="3">
        <v>54.951126374415999</v>
      </c>
      <c r="M1302" s="6" t="s">
        <v>154</v>
      </c>
      <c r="N1302" s="6" t="s">
        <v>186</v>
      </c>
    </row>
    <row r="1303" spans="1:14" x14ac:dyDescent="0.2">
      <c r="A1303" s="5" t="str">
        <f t="shared" si="26"/>
        <v>Gynae - Uterus22007-20116</v>
      </c>
      <c r="B1303" s="3" t="s">
        <v>116</v>
      </c>
      <c r="C1303" s="3">
        <v>2</v>
      </c>
      <c r="D1303" s="3" t="s">
        <v>138</v>
      </c>
      <c r="E1303" s="3">
        <v>6</v>
      </c>
      <c r="F1303" s="3">
        <v>7474</v>
      </c>
      <c r="G1303" s="3">
        <v>5.6889945570616902</v>
      </c>
      <c r="H1303" s="3">
        <v>3.66343756156403</v>
      </c>
      <c r="I1303" s="3">
        <v>3.5803820765755798</v>
      </c>
      <c r="J1303" s="3">
        <v>3.7464930465524802</v>
      </c>
      <c r="K1303" s="3">
        <v>0</v>
      </c>
      <c r="L1303" s="3">
        <v>216.21401409819399</v>
      </c>
      <c r="M1303" s="6" t="s">
        <v>154</v>
      </c>
      <c r="N1303" s="6" t="s">
        <v>186</v>
      </c>
    </row>
    <row r="1304" spans="1:14" x14ac:dyDescent="0.2">
      <c r="A1304" s="5" t="str">
        <f t="shared" si="26"/>
        <v>Gynae - Uterus32002-20061</v>
      </c>
      <c r="B1304" s="11" t="s">
        <v>115</v>
      </c>
      <c r="C1304" s="11">
        <v>3</v>
      </c>
      <c r="D1304" s="11" t="s">
        <v>138</v>
      </c>
      <c r="E1304" s="11">
        <v>1</v>
      </c>
      <c r="F1304" s="11">
        <f t="shared" ref="F1304:L1315" si="27">F1292</f>
        <v>1144</v>
      </c>
      <c r="G1304" s="11">
        <f t="shared" si="27"/>
        <v>4.5244708020356201</v>
      </c>
      <c r="H1304" s="11">
        <f t="shared" si="27"/>
        <v>2.9646727090953302</v>
      </c>
      <c r="I1304" s="11">
        <f t="shared" si="27"/>
        <v>2.79287403224735</v>
      </c>
      <c r="J1304" s="11">
        <f t="shared" si="27"/>
        <v>3.13647138594331</v>
      </c>
      <c r="K1304" s="11">
        <f t="shared" si="27"/>
        <v>1</v>
      </c>
      <c r="L1304" s="11">
        <f t="shared" si="27"/>
        <v>0</v>
      </c>
      <c r="M1304" s="12" t="s">
        <v>154</v>
      </c>
      <c r="N1304" s="12" t="s">
        <v>186</v>
      </c>
    </row>
    <row r="1305" spans="1:14" x14ac:dyDescent="0.2">
      <c r="A1305" s="5" t="str">
        <f t="shared" si="26"/>
        <v>Gynae - Uterus32002-20062</v>
      </c>
      <c r="B1305" s="11" t="s">
        <v>115</v>
      </c>
      <c r="C1305" s="11">
        <v>3</v>
      </c>
      <c r="D1305" s="11" t="s">
        <v>138</v>
      </c>
      <c r="E1305" s="11">
        <v>2</v>
      </c>
      <c r="F1305" s="11">
        <f t="shared" si="27"/>
        <v>1474</v>
      </c>
      <c r="G1305" s="11">
        <f t="shared" si="27"/>
        <v>5.7768084967211903</v>
      </c>
      <c r="H1305" s="11">
        <f t="shared" si="27"/>
        <v>3.4378784484443998</v>
      </c>
      <c r="I1305" s="11">
        <f t="shared" si="27"/>
        <v>3.2623700726878599</v>
      </c>
      <c r="J1305" s="11">
        <f t="shared" si="27"/>
        <v>3.6133868242009402</v>
      </c>
      <c r="K1305" s="11">
        <f t="shared" si="27"/>
        <v>1.1596148329956699</v>
      </c>
      <c r="L1305" s="11">
        <f t="shared" si="27"/>
        <v>37.523850012617999</v>
      </c>
      <c r="M1305" s="12" t="s">
        <v>154</v>
      </c>
      <c r="N1305" s="12" t="s">
        <v>186</v>
      </c>
    </row>
    <row r="1306" spans="1:14" x14ac:dyDescent="0.2">
      <c r="A1306" s="5" t="str">
        <f t="shared" si="26"/>
        <v>Gynae - Uterus32002-20063</v>
      </c>
      <c r="B1306" s="11" t="s">
        <v>115</v>
      </c>
      <c r="C1306" s="11">
        <v>3</v>
      </c>
      <c r="D1306" s="11" t="s">
        <v>138</v>
      </c>
      <c r="E1306" s="11">
        <v>3</v>
      </c>
      <c r="F1306" s="11">
        <f t="shared" si="27"/>
        <v>1420</v>
      </c>
      <c r="G1306" s="11">
        <f t="shared" si="27"/>
        <v>5.5398562617970697</v>
      </c>
      <c r="H1306" s="11">
        <f t="shared" si="27"/>
        <v>3.2063612020118701</v>
      </c>
      <c r="I1306" s="11">
        <f t="shared" si="27"/>
        <v>3.0395887385476801</v>
      </c>
      <c r="J1306" s="11">
        <f t="shared" si="27"/>
        <v>3.3731336654760602</v>
      </c>
      <c r="K1306" s="11">
        <f t="shared" si="27"/>
        <v>1.0815228244841499</v>
      </c>
      <c r="L1306" s="11">
        <f t="shared" si="27"/>
        <v>23.890502995205999</v>
      </c>
      <c r="M1306" s="12" t="s">
        <v>154</v>
      </c>
      <c r="N1306" s="12" t="s">
        <v>186</v>
      </c>
    </row>
    <row r="1307" spans="1:14" x14ac:dyDescent="0.2">
      <c r="A1307" s="5" t="str">
        <f t="shared" si="26"/>
        <v>Gynae - Uterus32002-20064</v>
      </c>
      <c r="B1307" s="11" t="s">
        <v>115</v>
      </c>
      <c r="C1307" s="11">
        <v>3</v>
      </c>
      <c r="D1307" s="11" t="s">
        <v>138</v>
      </c>
      <c r="E1307" s="11">
        <v>4</v>
      </c>
      <c r="F1307" s="11">
        <f t="shared" si="27"/>
        <v>1413</v>
      </c>
      <c r="G1307" s="11">
        <f t="shared" si="27"/>
        <v>5.49274873590005</v>
      </c>
      <c r="H1307" s="11">
        <f t="shared" si="27"/>
        <v>3.5289999069572402</v>
      </c>
      <c r="I1307" s="11">
        <f t="shared" si="27"/>
        <v>3.34499193560994</v>
      </c>
      <c r="J1307" s="11">
        <f t="shared" si="27"/>
        <v>3.7130078783045399</v>
      </c>
      <c r="K1307" s="11">
        <f t="shared" si="27"/>
        <v>1.1903505895037301</v>
      </c>
      <c r="L1307" s="11">
        <f t="shared" si="27"/>
        <v>40.850028770418</v>
      </c>
      <c r="M1307" s="12" t="s">
        <v>154</v>
      </c>
      <c r="N1307" s="12" t="s">
        <v>186</v>
      </c>
    </row>
    <row r="1308" spans="1:14" x14ac:dyDescent="0.2">
      <c r="A1308" s="5" t="str">
        <f t="shared" si="26"/>
        <v>Gynae - Uterus32002-20065</v>
      </c>
      <c r="B1308" s="11" t="s">
        <v>115</v>
      </c>
      <c r="C1308" s="11">
        <v>3</v>
      </c>
      <c r="D1308" s="11" t="s">
        <v>138</v>
      </c>
      <c r="E1308" s="11">
        <v>5</v>
      </c>
      <c r="F1308" s="11">
        <f t="shared" si="27"/>
        <v>1214</v>
      </c>
      <c r="G1308" s="11">
        <f t="shared" si="27"/>
        <v>4.7143073441801997</v>
      </c>
      <c r="H1308" s="11">
        <f t="shared" si="27"/>
        <v>3.8795488133505498</v>
      </c>
      <c r="I1308" s="11">
        <f t="shared" si="27"/>
        <v>3.6613120316216698</v>
      </c>
      <c r="J1308" s="11">
        <f t="shared" si="27"/>
        <v>4.0977855950794302</v>
      </c>
      <c r="K1308" s="11">
        <f t="shared" si="27"/>
        <v>1.3085926151134599</v>
      </c>
      <c r="L1308" s="11">
        <f t="shared" si="27"/>
        <v>45.757699793804001</v>
      </c>
      <c r="M1308" s="12" t="s">
        <v>154</v>
      </c>
      <c r="N1308" s="12" t="s">
        <v>186</v>
      </c>
    </row>
    <row r="1309" spans="1:14" x14ac:dyDescent="0.2">
      <c r="A1309" s="5" t="str">
        <f t="shared" si="26"/>
        <v>Gynae - Uterus32002-20066</v>
      </c>
      <c r="B1309" s="11" t="s">
        <v>115</v>
      </c>
      <c r="C1309" s="11">
        <v>3</v>
      </c>
      <c r="D1309" s="11" t="s">
        <v>138</v>
      </c>
      <c r="E1309" s="11">
        <v>6</v>
      </c>
      <c r="F1309" s="11">
        <f t="shared" si="27"/>
        <v>6665</v>
      </c>
      <c r="G1309" s="11">
        <f t="shared" si="27"/>
        <v>5.21072760989827</v>
      </c>
      <c r="H1309" s="11">
        <f t="shared" si="27"/>
        <v>3.3807525917867598</v>
      </c>
      <c r="I1309" s="11">
        <f t="shared" si="27"/>
        <v>3.2995874813083699</v>
      </c>
      <c r="J1309" s="11">
        <f t="shared" si="27"/>
        <v>3.4619177022651502</v>
      </c>
      <c r="K1309" s="11">
        <f t="shared" si="27"/>
        <v>0</v>
      </c>
      <c r="L1309" s="11">
        <f t="shared" si="27"/>
        <v>148.02208157204601</v>
      </c>
      <c r="M1309" s="12" t="s">
        <v>154</v>
      </c>
      <c r="N1309" s="12" t="s">
        <v>186</v>
      </c>
    </row>
    <row r="1310" spans="1:14" x14ac:dyDescent="0.2">
      <c r="A1310" s="5" t="str">
        <f t="shared" si="26"/>
        <v>Gynae - Uterus32007-20111</v>
      </c>
      <c r="B1310" s="11" t="s">
        <v>116</v>
      </c>
      <c r="C1310" s="11">
        <v>3</v>
      </c>
      <c r="D1310" s="11" t="s">
        <v>138</v>
      </c>
      <c r="E1310" s="11">
        <v>1</v>
      </c>
      <c r="F1310" s="11">
        <f t="shared" si="27"/>
        <v>1306</v>
      </c>
      <c r="G1310" s="11">
        <f t="shared" si="27"/>
        <v>5.0181849647647301</v>
      </c>
      <c r="H1310" s="11">
        <f t="shared" si="27"/>
        <v>3.0682121436731302</v>
      </c>
      <c r="I1310" s="11">
        <f t="shared" si="27"/>
        <v>2.9018058041692401</v>
      </c>
      <c r="J1310" s="11">
        <f t="shared" si="27"/>
        <v>3.2346184831770199</v>
      </c>
      <c r="K1310" s="11">
        <f t="shared" si="27"/>
        <v>1</v>
      </c>
      <c r="L1310" s="11">
        <f t="shared" si="27"/>
        <v>0</v>
      </c>
      <c r="M1310" s="12" t="s">
        <v>154</v>
      </c>
      <c r="N1310" s="12" t="s">
        <v>186</v>
      </c>
    </row>
    <row r="1311" spans="1:14" x14ac:dyDescent="0.2">
      <c r="A1311" s="5" t="str">
        <f t="shared" si="26"/>
        <v>Gynae - Uterus32007-20112</v>
      </c>
      <c r="B1311" s="11" t="s">
        <v>116</v>
      </c>
      <c r="C1311" s="11">
        <v>3</v>
      </c>
      <c r="D1311" s="11" t="s">
        <v>138</v>
      </c>
      <c r="E1311" s="11">
        <v>2</v>
      </c>
      <c r="F1311" s="11">
        <f t="shared" si="27"/>
        <v>1715</v>
      </c>
      <c r="G1311" s="11">
        <f t="shared" si="27"/>
        <v>6.5285984206958796</v>
      </c>
      <c r="H1311" s="11">
        <f t="shared" si="27"/>
        <v>3.72650514450183</v>
      </c>
      <c r="I1311" s="11">
        <f t="shared" si="27"/>
        <v>3.5501347305258002</v>
      </c>
      <c r="J1311" s="11">
        <f t="shared" si="27"/>
        <v>3.9028755584778598</v>
      </c>
      <c r="K1311" s="11">
        <f t="shared" si="27"/>
        <v>1.21455263521662</v>
      </c>
      <c r="L1311" s="11">
        <f t="shared" si="27"/>
        <v>57.685924332273999</v>
      </c>
      <c r="M1311" s="12" t="s">
        <v>154</v>
      </c>
      <c r="N1311" s="12" t="s">
        <v>186</v>
      </c>
    </row>
    <row r="1312" spans="1:14" x14ac:dyDescent="0.2">
      <c r="A1312" s="5" t="str">
        <f t="shared" si="26"/>
        <v>Gynae - Uterus32007-20113</v>
      </c>
      <c r="B1312" s="11" t="s">
        <v>116</v>
      </c>
      <c r="C1312" s="11">
        <v>3</v>
      </c>
      <c r="D1312" s="11" t="s">
        <v>138</v>
      </c>
      <c r="E1312" s="11">
        <v>3</v>
      </c>
      <c r="F1312" s="11">
        <f t="shared" si="27"/>
        <v>1656</v>
      </c>
      <c r="G1312" s="11">
        <f t="shared" si="27"/>
        <v>6.2870954291107797</v>
      </c>
      <c r="H1312" s="11">
        <f t="shared" si="27"/>
        <v>3.75075087292005</v>
      </c>
      <c r="I1312" s="11">
        <f t="shared" si="27"/>
        <v>3.5700983113074001</v>
      </c>
      <c r="J1312" s="11">
        <f t="shared" si="27"/>
        <v>3.9314034345327</v>
      </c>
      <c r="K1312" s="11">
        <f t="shared" si="27"/>
        <v>1.22245486859648</v>
      </c>
      <c r="L1312" s="11">
        <f t="shared" si="27"/>
        <v>53.233474171832</v>
      </c>
      <c r="M1312" s="12" t="s">
        <v>154</v>
      </c>
      <c r="N1312" s="12" t="s">
        <v>186</v>
      </c>
    </row>
    <row r="1313" spans="1:14" x14ac:dyDescent="0.2">
      <c r="A1313" s="5" t="str">
        <f t="shared" si="26"/>
        <v>Gynae - Uterus32007-20114</v>
      </c>
      <c r="B1313" s="11" t="s">
        <v>116</v>
      </c>
      <c r="C1313" s="11">
        <v>3</v>
      </c>
      <c r="D1313" s="11" t="s">
        <v>138</v>
      </c>
      <c r="E1313" s="11">
        <v>4</v>
      </c>
      <c r="F1313" s="11">
        <f t="shared" si="27"/>
        <v>1507</v>
      </c>
      <c r="G1313" s="11">
        <f t="shared" si="27"/>
        <v>5.7136134480034402</v>
      </c>
      <c r="H1313" s="11">
        <f t="shared" si="27"/>
        <v>3.8222426839338599</v>
      </c>
      <c r="I1313" s="11">
        <f t="shared" si="27"/>
        <v>3.62926028388405</v>
      </c>
      <c r="J1313" s="11">
        <f t="shared" si="27"/>
        <v>4.0152250839836698</v>
      </c>
      <c r="K1313" s="11">
        <f t="shared" si="27"/>
        <v>1.2457556729952901</v>
      </c>
      <c r="L1313" s="11">
        <f t="shared" si="27"/>
        <v>50.343489219672001</v>
      </c>
      <c r="M1313" s="12" t="s">
        <v>154</v>
      </c>
      <c r="N1313" s="12" t="s">
        <v>186</v>
      </c>
    </row>
    <row r="1314" spans="1:14" x14ac:dyDescent="0.2">
      <c r="A1314" s="5" t="str">
        <f t="shared" si="26"/>
        <v>Gynae - Uterus32007-20115</v>
      </c>
      <c r="B1314" s="11" t="s">
        <v>116</v>
      </c>
      <c r="C1314" s="11">
        <v>3</v>
      </c>
      <c r="D1314" s="11" t="s">
        <v>138</v>
      </c>
      <c r="E1314" s="11">
        <v>5</v>
      </c>
      <c r="F1314" s="11">
        <f t="shared" si="27"/>
        <v>1290</v>
      </c>
      <c r="G1314" s="11">
        <f t="shared" si="27"/>
        <v>4.8925141196440398</v>
      </c>
      <c r="H1314" s="11">
        <f t="shared" si="27"/>
        <v>4.0851998605112101</v>
      </c>
      <c r="I1314" s="11">
        <f t="shared" si="27"/>
        <v>3.8622667761895402</v>
      </c>
      <c r="J1314" s="11">
        <f t="shared" si="27"/>
        <v>4.30813294483288</v>
      </c>
      <c r="K1314" s="11">
        <f t="shared" si="27"/>
        <v>1.3314593871662901</v>
      </c>
      <c r="L1314" s="11">
        <f t="shared" si="27"/>
        <v>54.951126374415999</v>
      </c>
      <c r="M1314" s="12" t="s">
        <v>154</v>
      </c>
      <c r="N1314" s="12" t="s">
        <v>186</v>
      </c>
    </row>
    <row r="1315" spans="1:14" x14ac:dyDescent="0.2">
      <c r="A1315" s="5" t="str">
        <f t="shared" si="26"/>
        <v>Gynae - Uterus32007-20116</v>
      </c>
      <c r="B1315" s="11" t="s">
        <v>116</v>
      </c>
      <c r="C1315" s="11">
        <v>3</v>
      </c>
      <c r="D1315" s="11" t="s">
        <v>138</v>
      </c>
      <c r="E1315" s="11">
        <v>6</v>
      </c>
      <c r="F1315" s="11">
        <f t="shared" si="27"/>
        <v>7474</v>
      </c>
      <c r="G1315" s="11">
        <f t="shared" si="27"/>
        <v>5.6889945570616902</v>
      </c>
      <c r="H1315" s="11">
        <f t="shared" si="27"/>
        <v>3.66343756156403</v>
      </c>
      <c r="I1315" s="11">
        <f t="shared" si="27"/>
        <v>3.5803820765755798</v>
      </c>
      <c r="J1315" s="11">
        <f t="shared" si="27"/>
        <v>3.7464930465524802</v>
      </c>
      <c r="K1315" s="11">
        <f t="shared" si="27"/>
        <v>0</v>
      </c>
      <c r="L1315" s="11">
        <f t="shared" si="27"/>
        <v>216.21401409819399</v>
      </c>
      <c r="M1315" s="12" t="s">
        <v>154</v>
      </c>
      <c r="N1315" s="12" t="s">
        <v>186</v>
      </c>
    </row>
    <row r="1316" spans="1:14" x14ac:dyDescent="0.2">
      <c r="A1316" s="5" t="str">
        <f t="shared" si="26"/>
        <v>Gynae - Vagina12002-20061</v>
      </c>
      <c r="B1316" s="3" t="s">
        <v>115</v>
      </c>
      <c r="C1316" s="3">
        <v>1</v>
      </c>
      <c r="D1316" s="3" t="s">
        <v>136</v>
      </c>
      <c r="E1316" s="3">
        <v>1</v>
      </c>
      <c r="F1316" s="3">
        <v>0</v>
      </c>
      <c r="G1316" s="3">
        <v>0</v>
      </c>
      <c r="H1316" s="3">
        <v>0</v>
      </c>
      <c r="I1316" s="3">
        <v>0</v>
      </c>
      <c r="J1316" s="3">
        <v>0</v>
      </c>
      <c r="K1316" s="3">
        <v>0</v>
      </c>
      <c r="L1316" s="3">
        <v>0</v>
      </c>
      <c r="M1316" s="6" t="s">
        <v>154</v>
      </c>
      <c r="N1316" s="6" t="s">
        <v>186</v>
      </c>
    </row>
    <row r="1317" spans="1:14" x14ac:dyDescent="0.2">
      <c r="A1317" s="5" t="str">
        <f t="shared" si="26"/>
        <v>Gynae - Vagina12002-20062</v>
      </c>
      <c r="B1317" s="3" t="s">
        <v>115</v>
      </c>
      <c r="C1317" s="3">
        <v>1</v>
      </c>
      <c r="D1317" s="3" t="s">
        <v>136</v>
      </c>
      <c r="E1317" s="3">
        <v>2</v>
      </c>
      <c r="F1317" s="3">
        <v>0</v>
      </c>
      <c r="G1317" s="3">
        <v>0</v>
      </c>
      <c r="H1317" s="3">
        <v>0</v>
      </c>
      <c r="I1317" s="3">
        <v>0</v>
      </c>
      <c r="J1317" s="3">
        <v>0</v>
      </c>
      <c r="K1317" s="3">
        <v>0</v>
      </c>
      <c r="L1317" s="3">
        <v>0</v>
      </c>
      <c r="M1317" s="6" t="s">
        <v>154</v>
      </c>
      <c r="N1317" s="6" t="s">
        <v>186</v>
      </c>
    </row>
    <row r="1318" spans="1:14" x14ac:dyDescent="0.2">
      <c r="A1318" s="5" t="str">
        <f t="shared" si="26"/>
        <v>Gynae - Vagina12002-20063</v>
      </c>
      <c r="B1318" s="3" t="s">
        <v>115</v>
      </c>
      <c r="C1318" s="3">
        <v>1</v>
      </c>
      <c r="D1318" s="3" t="s">
        <v>136</v>
      </c>
      <c r="E1318" s="3">
        <v>3</v>
      </c>
      <c r="F1318" s="3">
        <v>0</v>
      </c>
      <c r="G1318" s="3">
        <v>0</v>
      </c>
      <c r="H1318" s="3">
        <v>0</v>
      </c>
      <c r="I1318" s="3">
        <v>0</v>
      </c>
      <c r="J1318" s="3">
        <v>0</v>
      </c>
      <c r="K1318" s="3">
        <v>0</v>
      </c>
      <c r="L1318" s="3">
        <v>0</v>
      </c>
      <c r="M1318" s="6" t="s">
        <v>154</v>
      </c>
      <c r="N1318" s="6" t="s">
        <v>186</v>
      </c>
    </row>
    <row r="1319" spans="1:14" x14ac:dyDescent="0.2">
      <c r="A1319" s="5" t="str">
        <f t="shared" si="26"/>
        <v>Gynae - Vagina12002-20064</v>
      </c>
      <c r="B1319" s="3" t="s">
        <v>115</v>
      </c>
      <c r="C1319" s="3">
        <v>1</v>
      </c>
      <c r="D1319" s="3" t="s">
        <v>136</v>
      </c>
      <c r="E1319" s="3">
        <v>4</v>
      </c>
      <c r="F1319" s="3">
        <v>0</v>
      </c>
      <c r="G1319" s="3">
        <v>0</v>
      </c>
      <c r="H1319" s="3">
        <v>0</v>
      </c>
      <c r="I1319" s="3">
        <v>0</v>
      </c>
      <c r="J1319" s="3">
        <v>0</v>
      </c>
      <c r="K1319" s="3">
        <v>0</v>
      </c>
      <c r="L1319" s="3">
        <v>0</v>
      </c>
      <c r="M1319" s="6" t="s">
        <v>154</v>
      </c>
      <c r="N1319" s="6" t="s">
        <v>186</v>
      </c>
    </row>
    <row r="1320" spans="1:14" x14ac:dyDescent="0.2">
      <c r="A1320" s="5" t="str">
        <f t="shared" si="26"/>
        <v>Gynae - Vagina12002-20065</v>
      </c>
      <c r="B1320" s="3" t="s">
        <v>115</v>
      </c>
      <c r="C1320" s="3">
        <v>1</v>
      </c>
      <c r="D1320" s="3" t="s">
        <v>136</v>
      </c>
      <c r="E1320" s="3">
        <v>5</v>
      </c>
      <c r="F1320" s="3">
        <v>0</v>
      </c>
      <c r="G1320" s="3">
        <v>0</v>
      </c>
      <c r="H1320" s="3">
        <v>0</v>
      </c>
      <c r="I1320" s="3">
        <v>0</v>
      </c>
      <c r="J1320" s="3">
        <v>0</v>
      </c>
      <c r="K1320" s="3">
        <v>0</v>
      </c>
      <c r="L1320" s="3">
        <v>0</v>
      </c>
      <c r="M1320" s="6" t="s">
        <v>154</v>
      </c>
      <c r="N1320" s="6" t="s">
        <v>186</v>
      </c>
    </row>
    <row r="1321" spans="1:14" x14ac:dyDescent="0.2">
      <c r="A1321" s="5" t="str">
        <f t="shared" si="26"/>
        <v>Gynae - Vagina12002-20066</v>
      </c>
      <c r="B1321" s="3" t="s">
        <v>115</v>
      </c>
      <c r="C1321" s="3">
        <v>1</v>
      </c>
      <c r="D1321" s="3" t="s">
        <v>136</v>
      </c>
      <c r="E1321" s="3">
        <v>6</v>
      </c>
      <c r="F1321" s="3">
        <v>0</v>
      </c>
      <c r="G1321" s="3">
        <v>0</v>
      </c>
      <c r="H1321" s="3">
        <v>0</v>
      </c>
      <c r="I1321" s="3">
        <v>0</v>
      </c>
      <c r="J1321" s="3">
        <v>0</v>
      </c>
      <c r="K1321" s="3">
        <v>0</v>
      </c>
      <c r="L1321" s="3">
        <v>0</v>
      </c>
      <c r="M1321" s="6" t="s">
        <v>154</v>
      </c>
      <c r="N1321" s="6" t="s">
        <v>186</v>
      </c>
    </row>
    <row r="1322" spans="1:14" x14ac:dyDescent="0.2">
      <c r="A1322" s="5" t="str">
        <f t="shared" si="26"/>
        <v>Gynae - Vagina12007-20111</v>
      </c>
      <c r="B1322" s="3" t="s">
        <v>116</v>
      </c>
      <c r="C1322" s="3">
        <v>1</v>
      </c>
      <c r="D1322" s="3" t="s">
        <v>136</v>
      </c>
      <c r="E1322" s="3">
        <v>1</v>
      </c>
      <c r="F1322" s="3">
        <v>0</v>
      </c>
      <c r="G1322" s="3">
        <v>0</v>
      </c>
      <c r="H1322" s="3">
        <v>0</v>
      </c>
      <c r="I1322" s="3">
        <v>0</v>
      </c>
      <c r="J1322" s="3">
        <v>0</v>
      </c>
      <c r="K1322" s="3">
        <v>0</v>
      </c>
      <c r="L1322" s="3">
        <v>0</v>
      </c>
      <c r="M1322" s="6" t="s">
        <v>154</v>
      </c>
      <c r="N1322" s="6" t="s">
        <v>186</v>
      </c>
    </row>
    <row r="1323" spans="1:14" x14ac:dyDescent="0.2">
      <c r="A1323" s="5" t="str">
        <f t="shared" si="26"/>
        <v>Gynae - Vagina12007-20112</v>
      </c>
      <c r="B1323" s="3" t="s">
        <v>116</v>
      </c>
      <c r="C1323" s="3">
        <v>1</v>
      </c>
      <c r="D1323" s="3" t="s">
        <v>136</v>
      </c>
      <c r="E1323" s="3">
        <v>2</v>
      </c>
      <c r="F1323" s="3">
        <v>0</v>
      </c>
      <c r="G1323" s="3">
        <v>0</v>
      </c>
      <c r="H1323" s="3">
        <v>0</v>
      </c>
      <c r="I1323" s="3">
        <v>0</v>
      </c>
      <c r="J1323" s="3">
        <v>0</v>
      </c>
      <c r="K1323" s="3">
        <v>0</v>
      </c>
      <c r="L1323" s="3">
        <v>0</v>
      </c>
      <c r="M1323" s="6" t="s">
        <v>154</v>
      </c>
      <c r="N1323" s="6" t="s">
        <v>186</v>
      </c>
    </row>
    <row r="1324" spans="1:14" x14ac:dyDescent="0.2">
      <c r="A1324" s="5" t="str">
        <f t="shared" si="26"/>
        <v>Gynae - Vagina12007-20113</v>
      </c>
      <c r="B1324" s="3" t="s">
        <v>116</v>
      </c>
      <c r="C1324" s="3">
        <v>1</v>
      </c>
      <c r="D1324" s="3" t="s">
        <v>136</v>
      </c>
      <c r="E1324" s="3">
        <v>3</v>
      </c>
      <c r="F1324" s="3">
        <v>0</v>
      </c>
      <c r="G1324" s="3">
        <v>0</v>
      </c>
      <c r="H1324" s="3">
        <v>0</v>
      </c>
      <c r="I1324" s="3">
        <v>0</v>
      </c>
      <c r="J1324" s="3">
        <v>0</v>
      </c>
      <c r="K1324" s="3">
        <v>0</v>
      </c>
      <c r="L1324" s="3">
        <v>0</v>
      </c>
      <c r="M1324" s="6" t="s">
        <v>154</v>
      </c>
      <c r="N1324" s="6" t="s">
        <v>186</v>
      </c>
    </row>
    <row r="1325" spans="1:14" x14ac:dyDescent="0.2">
      <c r="A1325" s="5" t="str">
        <f t="shared" si="26"/>
        <v>Gynae - Vagina12007-20114</v>
      </c>
      <c r="B1325" s="3" t="s">
        <v>116</v>
      </c>
      <c r="C1325" s="3">
        <v>1</v>
      </c>
      <c r="D1325" s="3" t="s">
        <v>136</v>
      </c>
      <c r="E1325" s="3">
        <v>4</v>
      </c>
      <c r="F1325" s="3">
        <v>0</v>
      </c>
      <c r="G1325" s="3">
        <v>0</v>
      </c>
      <c r="H1325" s="3">
        <v>0</v>
      </c>
      <c r="I1325" s="3">
        <v>0</v>
      </c>
      <c r="J1325" s="3">
        <v>0</v>
      </c>
      <c r="K1325" s="3">
        <v>0</v>
      </c>
      <c r="L1325" s="3">
        <v>0</v>
      </c>
      <c r="M1325" s="6" t="s">
        <v>154</v>
      </c>
      <c r="N1325" s="6" t="s">
        <v>186</v>
      </c>
    </row>
    <row r="1326" spans="1:14" x14ac:dyDescent="0.2">
      <c r="A1326" s="5" t="str">
        <f t="shared" si="26"/>
        <v>Gynae - Vagina12007-20115</v>
      </c>
      <c r="B1326" s="3" t="s">
        <v>116</v>
      </c>
      <c r="C1326" s="3">
        <v>1</v>
      </c>
      <c r="D1326" s="3" t="s">
        <v>136</v>
      </c>
      <c r="E1326" s="3">
        <v>5</v>
      </c>
      <c r="F1326" s="3">
        <v>0</v>
      </c>
      <c r="G1326" s="3">
        <v>0</v>
      </c>
      <c r="H1326" s="3">
        <v>0</v>
      </c>
      <c r="I1326" s="3">
        <v>0</v>
      </c>
      <c r="J1326" s="3">
        <v>0</v>
      </c>
      <c r="K1326" s="3">
        <v>0</v>
      </c>
      <c r="L1326" s="3">
        <v>0</v>
      </c>
      <c r="M1326" s="6" t="s">
        <v>154</v>
      </c>
      <c r="N1326" s="6" t="s">
        <v>186</v>
      </c>
    </row>
    <row r="1327" spans="1:14" x14ac:dyDescent="0.2">
      <c r="A1327" s="5" t="str">
        <f t="shared" si="26"/>
        <v>Gynae - Vagina12007-20116</v>
      </c>
      <c r="B1327" s="3" t="s">
        <v>116</v>
      </c>
      <c r="C1327" s="3">
        <v>1</v>
      </c>
      <c r="D1327" s="3" t="s">
        <v>136</v>
      </c>
      <c r="E1327" s="3">
        <v>6</v>
      </c>
      <c r="F1327" s="3">
        <v>0</v>
      </c>
      <c r="G1327" s="3">
        <v>0</v>
      </c>
      <c r="H1327" s="3">
        <v>0</v>
      </c>
      <c r="I1327" s="3">
        <v>0</v>
      </c>
      <c r="J1327" s="3">
        <v>0</v>
      </c>
      <c r="K1327" s="3">
        <v>0</v>
      </c>
      <c r="L1327" s="3">
        <v>0</v>
      </c>
      <c r="M1327" s="6" t="s">
        <v>154</v>
      </c>
      <c r="N1327" s="6" t="s">
        <v>186</v>
      </c>
    </row>
    <row r="1328" spans="1:14" x14ac:dyDescent="0.2">
      <c r="A1328" s="5" t="str">
        <f t="shared" si="26"/>
        <v>Gynae - Vagina22002-20061</v>
      </c>
      <c r="B1328" s="3" t="s">
        <v>115</v>
      </c>
      <c r="C1328" s="3">
        <v>2</v>
      </c>
      <c r="D1328" s="3" t="s">
        <v>136</v>
      </c>
      <c r="E1328" s="3">
        <v>1</v>
      </c>
      <c r="F1328" s="3">
        <v>77</v>
      </c>
      <c r="G1328" s="3">
        <v>0.30453168859855101</v>
      </c>
      <c r="H1328" s="3">
        <v>0.201090620205641</v>
      </c>
      <c r="I1328" s="3">
        <v>0.156174470327089</v>
      </c>
      <c r="J1328" s="3">
        <v>0.246006770084193</v>
      </c>
      <c r="K1328" s="3">
        <v>1</v>
      </c>
      <c r="L1328" s="3">
        <v>0</v>
      </c>
      <c r="M1328" s="6" t="s">
        <v>154</v>
      </c>
      <c r="N1328" s="6" t="s">
        <v>186</v>
      </c>
    </row>
    <row r="1329" spans="1:14" x14ac:dyDescent="0.2">
      <c r="A1329" s="5" t="str">
        <f t="shared" si="26"/>
        <v>Gynae - Vagina22002-20062</v>
      </c>
      <c r="B1329" s="3" t="s">
        <v>115</v>
      </c>
      <c r="C1329" s="3">
        <v>2</v>
      </c>
      <c r="D1329" s="3" t="s">
        <v>136</v>
      </c>
      <c r="E1329" s="3">
        <v>2</v>
      </c>
      <c r="F1329" s="3">
        <v>93</v>
      </c>
      <c r="G1329" s="3">
        <v>0.36447977625174399</v>
      </c>
      <c r="H1329" s="3">
        <v>0.20919218794765701</v>
      </c>
      <c r="I1329" s="3">
        <v>0.166675437959586</v>
      </c>
      <c r="J1329" s="3">
        <v>0.25170893793572802</v>
      </c>
      <c r="K1329" s="3">
        <v>1.04028814339392</v>
      </c>
      <c r="L1329" s="3">
        <v>2.2354252090800002</v>
      </c>
      <c r="M1329" s="6" t="s">
        <v>154</v>
      </c>
      <c r="N1329" s="6" t="s">
        <v>186</v>
      </c>
    </row>
    <row r="1330" spans="1:14" x14ac:dyDescent="0.2">
      <c r="A1330" s="5" t="str">
        <f t="shared" si="26"/>
        <v>Gynae - Vagina22002-20063</v>
      </c>
      <c r="B1330" s="3" t="s">
        <v>115</v>
      </c>
      <c r="C1330" s="3">
        <v>2</v>
      </c>
      <c r="D1330" s="3" t="s">
        <v>136</v>
      </c>
      <c r="E1330" s="3">
        <v>3</v>
      </c>
      <c r="F1330" s="3">
        <v>95</v>
      </c>
      <c r="G1330" s="3">
        <v>0.37062418652867701</v>
      </c>
      <c r="H1330" s="3">
        <v>0.23381546946194801</v>
      </c>
      <c r="I1330" s="3">
        <v>0.18679710589203299</v>
      </c>
      <c r="J1330" s="3">
        <v>0.28083383303186299</v>
      </c>
      <c r="K1330" s="3">
        <v>1.1627368259287401</v>
      </c>
      <c r="L1330" s="3">
        <v>1.336327923202</v>
      </c>
      <c r="M1330" s="6" t="s">
        <v>154</v>
      </c>
      <c r="N1330" s="6" t="s">
        <v>186</v>
      </c>
    </row>
    <row r="1331" spans="1:14" x14ac:dyDescent="0.2">
      <c r="A1331" s="5" t="str">
        <f t="shared" si="26"/>
        <v>Gynae - Vagina22002-20064</v>
      </c>
      <c r="B1331" s="3" t="s">
        <v>115</v>
      </c>
      <c r="C1331" s="3">
        <v>2</v>
      </c>
      <c r="D1331" s="3" t="s">
        <v>136</v>
      </c>
      <c r="E1331" s="3">
        <v>4</v>
      </c>
      <c r="F1331" s="3">
        <v>68</v>
      </c>
      <c r="G1331" s="3">
        <v>0.26433610335541602</v>
      </c>
      <c r="H1331" s="3">
        <v>0.16391603198011101</v>
      </c>
      <c r="I1331" s="3">
        <v>0.124955664255735</v>
      </c>
      <c r="J1331" s="3">
        <v>0.20287639970448701</v>
      </c>
      <c r="K1331" s="3">
        <v>0.81513514559995603</v>
      </c>
      <c r="L1331" s="3">
        <v>-2.492447435776</v>
      </c>
      <c r="M1331" s="6" t="s">
        <v>154</v>
      </c>
      <c r="N1331" s="6" t="s">
        <v>186</v>
      </c>
    </row>
    <row r="1332" spans="1:14" x14ac:dyDescent="0.2">
      <c r="A1332" s="5" t="str">
        <f t="shared" si="26"/>
        <v>Gynae - Vagina22002-20065</v>
      </c>
      <c r="B1332" s="3" t="s">
        <v>115</v>
      </c>
      <c r="C1332" s="3">
        <v>2</v>
      </c>
      <c r="D1332" s="3" t="s">
        <v>136</v>
      </c>
      <c r="E1332" s="3">
        <v>5</v>
      </c>
      <c r="F1332" s="3">
        <v>81</v>
      </c>
      <c r="G1332" s="3">
        <v>0.314546041909882</v>
      </c>
      <c r="H1332" s="3">
        <v>0.26542987292161802</v>
      </c>
      <c r="I1332" s="3">
        <v>0.20762514504091001</v>
      </c>
      <c r="J1332" s="3">
        <v>0.32323460080232602</v>
      </c>
      <c r="K1332" s="3">
        <v>1.3199515355325</v>
      </c>
      <c r="L1332" s="3">
        <v>3.1037220588780001</v>
      </c>
      <c r="M1332" s="6" t="s">
        <v>154</v>
      </c>
      <c r="N1332" s="6" t="s">
        <v>186</v>
      </c>
    </row>
    <row r="1333" spans="1:14" x14ac:dyDescent="0.2">
      <c r="A1333" s="5" t="str">
        <f t="shared" si="26"/>
        <v>Gynae - Vagina22002-20066</v>
      </c>
      <c r="B1333" s="3" t="s">
        <v>115</v>
      </c>
      <c r="C1333" s="3">
        <v>2</v>
      </c>
      <c r="D1333" s="3" t="s">
        <v>136</v>
      </c>
      <c r="E1333" s="3">
        <v>6</v>
      </c>
      <c r="F1333" s="3">
        <v>414</v>
      </c>
      <c r="G1333" s="3">
        <v>0.32366710135002003</v>
      </c>
      <c r="H1333" s="3">
        <v>0.21266884832761601</v>
      </c>
      <c r="I1333" s="3">
        <v>0.192182725134002</v>
      </c>
      <c r="J1333" s="3">
        <v>0.23315497152122999</v>
      </c>
      <c r="K1333" s="3">
        <v>0</v>
      </c>
      <c r="L1333" s="3">
        <v>4.1830277553839998</v>
      </c>
      <c r="M1333" s="6" t="s">
        <v>154</v>
      </c>
      <c r="N1333" s="6" t="s">
        <v>186</v>
      </c>
    </row>
    <row r="1334" spans="1:14" x14ac:dyDescent="0.2">
      <c r="A1334" s="5" t="str">
        <f t="shared" si="26"/>
        <v>Gynae - Vagina22007-20111</v>
      </c>
      <c r="B1334" s="3" t="s">
        <v>116</v>
      </c>
      <c r="C1334" s="3">
        <v>2</v>
      </c>
      <c r="D1334" s="3" t="s">
        <v>136</v>
      </c>
      <c r="E1334" s="3">
        <v>1</v>
      </c>
      <c r="F1334" s="3">
        <v>52</v>
      </c>
      <c r="G1334" s="3">
        <v>0.199805220649132</v>
      </c>
      <c r="H1334" s="3">
        <v>0.12568455247896701</v>
      </c>
      <c r="I1334" s="3">
        <v>9.15231019769112E-2</v>
      </c>
      <c r="J1334" s="3">
        <v>0.159846002981023</v>
      </c>
      <c r="K1334" s="3">
        <v>1</v>
      </c>
      <c r="L1334" s="3">
        <v>0</v>
      </c>
      <c r="M1334" s="6" t="s">
        <v>154</v>
      </c>
      <c r="N1334" s="6" t="s">
        <v>186</v>
      </c>
    </row>
    <row r="1335" spans="1:14" x14ac:dyDescent="0.2">
      <c r="A1335" s="5" t="str">
        <f t="shared" si="26"/>
        <v>Gynae - Vagina22007-20112</v>
      </c>
      <c r="B1335" s="3" t="s">
        <v>116</v>
      </c>
      <c r="C1335" s="3">
        <v>2</v>
      </c>
      <c r="D1335" s="3" t="s">
        <v>136</v>
      </c>
      <c r="E1335" s="3">
        <v>2</v>
      </c>
      <c r="F1335" s="3">
        <v>70</v>
      </c>
      <c r="G1335" s="3">
        <v>0.26647340492636201</v>
      </c>
      <c r="H1335" s="3">
        <v>0.16000448275816501</v>
      </c>
      <c r="I1335" s="3">
        <v>0.12252106341695999</v>
      </c>
      <c r="J1335" s="3">
        <v>0.19748790209937001</v>
      </c>
      <c r="K1335" s="3">
        <v>1.2730640289699999</v>
      </c>
      <c r="L1335" s="3">
        <v>2.093644482262</v>
      </c>
      <c r="M1335" s="6" t="s">
        <v>154</v>
      </c>
      <c r="N1335" s="6" t="s">
        <v>186</v>
      </c>
    </row>
    <row r="1336" spans="1:14" x14ac:dyDescent="0.2">
      <c r="A1336" s="5" t="str">
        <f t="shared" si="26"/>
        <v>Gynae - Vagina22007-20113</v>
      </c>
      <c r="B1336" s="3" t="s">
        <v>116</v>
      </c>
      <c r="C1336" s="3">
        <v>2</v>
      </c>
      <c r="D1336" s="3" t="s">
        <v>136</v>
      </c>
      <c r="E1336" s="3">
        <v>3</v>
      </c>
      <c r="F1336" s="3">
        <v>92</v>
      </c>
      <c r="G1336" s="3">
        <v>0.34928307939504299</v>
      </c>
      <c r="H1336" s="3">
        <v>0.19622780263608799</v>
      </c>
      <c r="I1336" s="3">
        <v>0.15612980385348399</v>
      </c>
      <c r="J1336" s="3">
        <v>0.236325801418692</v>
      </c>
      <c r="K1336" s="3">
        <v>1.5612722388372</v>
      </c>
      <c r="L1336" s="3">
        <v>6.8846413959100001</v>
      </c>
      <c r="M1336" s="6" t="s">
        <v>154</v>
      </c>
      <c r="N1336" s="6" t="s">
        <v>186</v>
      </c>
    </row>
    <row r="1337" spans="1:14" x14ac:dyDescent="0.2">
      <c r="A1337" s="5" t="str">
        <f t="shared" si="26"/>
        <v>Gynae - Vagina22007-20114</v>
      </c>
      <c r="B1337" s="3" t="s">
        <v>116</v>
      </c>
      <c r="C1337" s="3">
        <v>2</v>
      </c>
      <c r="D1337" s="3" t="s">
        <v>136</v>
      </c>
      <c r="E1337" s="3">
        <v>4</v>
      </c>
      <c r="F1337" s="3">
        <v>73</v>
      </c>
      <c r="G1337" s="3">
        <v>0.27677092349319898</v>
      </c>
      <c r="H1337" s="3">
        <v>0.18464180048779899</v>
      </c>
      <c r="I1337" s="3">
        <v>0.14228485171487501</v>
      </c>
      <c r="J1337" s="3">
        <v>0.226998749260723</v>
      </c>
      <c r="K1337" s="3">
        <v>1.46908905546446</v>
      </c>
      <c r="L1337" s="3">
        <v>3.770975868566</v>
      </c>
      <c r="M1337" s="6" t="s">
        <v>154</v>
      </c>
      <c r="N1337" s="6" t="s">
        <v>186</v>
      </c>
    </row>
    <row r="1338" spans="1:14" x14ac:dyDescent="0.2">
      <c r="A1338" s="5" t="str">
        <f t="shared" si="26"/>
        <v>Gynae - Vagina22007-20115</v>
      </c>
      <c r="B1338" s="3" t="s">
        <v>116</v>
      </c>
      <c r="C1338" s="3">
        <v>2</v>
      </c>
      <c r="D1338" s="3" t="s">
        <v>136</v>
      </c>
      <c r="E1338" s="3">
        <v>5</v>
      </c>
      <c r="F1338" s="3">
        <v>67</v>
      </c>
      <c r="G1338" s="3">
        <v>0.25410732249314</v>
      </c>
      <c r="H1338" s="3">
        <v>0.21971216742379099</v>
      </c>
      <c r="I1338" s="3">
        <v>0.16710162513532201</v>
      </c>
      <c r="J1338" s="3">
        <v>0.27232270971226002</v>
      </c>
      <c r="K1338" s="3">
        <v>1.7481238791104501</v>
      </c>
      <c r="L1338" s="3">
        <v>4.8434550272759997</v>
      </c>
      <c r="M1338" s="6" t="s">
        <v>154</v>
      </c>
      <c r="N1338" s="6" t="s">
        <v>186</v>
      </c>
    </row>
    <row r="1339" spans="1:14" x14ac:dyDescent="0.2">
      <c r="A1339" s="5" t="str">
        <f t="shared" ref="A1339:A1387" si="28">D1339&amp;C1339&amp;B1339&amp;E1339</f>
        <v>Gynae - Vagina22007-20116</v>
      </c>
      <c r="B1339" s="3" t="s">
        <v>116</v>
      </c>
      <c r="C1339" s="3">
        <v>2</v>
      </c>
      <c r="D1339" s="3" t="s">
        <v>136</v>
      </c>
      <c r="E1339" s="3">
        <v>6</v>
      </c>
      <c r="F1339" s="3">
        <v>354</v>
      </c>
      <c r="G1339" s="3">
        <v>0.26945465255550399</v>
      </c>
      <c r="H1339" s="3">
        <v>0.175658658648286</v>
      </c>
      <c r="I1339" s="3">
        <v>0.15735979999796801</v>
      </c>
      <c r="J1339" s="3">
        <v>0.193957517298604</v>
      </c>
      <c r="K1339" s="3">
        <v>0</v>
      </c>
      <c r="L1339" s="3">
        <v>17.592716774014001</v>
      </c>
      <c r="M1339" s="6" t="s">
        <v>154</v>
      </c>
      <c r="N1339" s="6" t="s">
        <v>186</v>
      </c>
    </row>
    <row r="1340" spans="1:14" x14ac:dyDescent="0.2">
      <c r="A1340" s="5" t="str">
        <f t="shared" si="28"/>
        <v>Gynae - Vagina32002-20061</v>
      </c>
      <c r="B1340" s="11" t="s">
        <v>115</v>
      </c>
      <c r="C1340" s="11">
        <v>3</v>
      </c>
      <c r="D1340" s="11" t="s">
        <v>136</v>
      </c>
      <c r="E1340" s="11">
        <v>1</v>
      </c>
      <c r="F1340" s="11">
        <f t="shared" ref="F1340:L1351" si="29">F1328</f>
        <v>77</v>
      </c>
      <c r="G1340" s="11">
        <f t="shared" si="29"/>
        <v>0.30453168859855101</v>
      </c>
      <c r="H1340" s="11">
        <f t="shared" si="29"/>
        <v>0.201090620205641</v>
      </c>
      <c r="I1340" s="11">
        <f t="shared" si="29"/>
        <v>0.156174470327089</v>
      </c>
      <c r="J1340" s="11">
        <f t="shared" si="29"/>
        <v>0.246006770084193</v>
      </c>
      <c r="K1340" s="11">
        <f t="shared" si="29"/>
        <v>1</v>
      </c>
      <c r="L1340" s="11">
        <f t="shared" si="29"/>
        <v>0</v>
      </c>
      <c r="M1340" s="12" t="s">
        <v>154</v>
      </c>
      <c r="N1340" s="12" t="s">
        <v>186</v>
      </c>
    </row>
    <row r="1341" spans="1:14" x14ac:dyDescent="0.2">
      <c r="A1341" s="5" t="str">
        <f t="shared" si="28"/>
        <v>Gynae - Vagina32002-20062</v>
      </c>
      <c r="B1341" s="11" t="s">
        <v>115</v>
      </c>
      <c r="C1341" s="11">
        <v>3</v>
      </c>
      <c r="D1341" s="11" t="s">
        <v>136</v>
      </c>
      <c r="E1341" s="11">
        <v>2</v>
      </c>
      <c r="F1341" s="11">
        <f t="shared" si="29"/>
        <v>93</v>
      </c>
      <c r="G1341" s="11">
        <f t="shared" si="29"/>
        <v>0.36447977625174399</v>
      </c>
      <c r="H1341" s="11">
        <f t="shared" si="29"/>
        <v>0.20919218794765701</v>
      </c>
      <c r="I1341" s="11">
        <f t="shared" si="29"/>
        <v>0.166675437959586</v>
      </c>
      <c r="J1341" s="11">
        <f t="shared" si="29"/>
        <v>0.25170893793572802</v>
      </c>
      <c r="K1341" s="11">
        <f t="shared" si="29"/>
        <v>1.04028814339392</v>
      </c>
      <c r="L1341" s="11">
        <f t="shared" si="29"/>
        <v>2.2354252090800002</v>
      </c>
      <c r="M1341" s="12" t="s">
        <v>154</v>
      </c>
      <c r="N1341" s="12" t="s">
        <v>186</v>
      </c>
    </row>
    <row r="1342" spans="1:14" x14ac:dyDescent="0.2">
      <c r="A1342" s="5" t="str">
        <f t="shared" si="28"/>
        <v>Gynae - Vagina32002-20063</v>
      </c>
      <c r="B1342" s="11" t="s">
        <v>115</v>
      </c>
      <c r="C1342" s="11">
        <v>3</v>
      </c>
      <c r="D1342" s="11" t="s">
        <v>136</v>
      </c>
      <c r="E1342" s="11">
        <v>3</v>
      </c>
      <c r="F1342" s="11">
        <f t="shared" si="29"/>
        <v>95</v>
      </c>
      <c r="G1342" s="11">
        <f t="shared" si="29"/>
        <v>0.37062418652867701</v>
      </c>
      <c r="H1342" s="11">
        <f t="shared" si="29"/>
        <v>0.23381546946194801</v>
      </c>
      <c r="I1342" s="11">
        <f t="shared" si="29"/>
        <v>0.18679710589203299</v>
      </c>
      <c r="J1342" s="11">
        <f t="shared" si="29"/>
        <v>0.28083383303186299</v>
      </c>
      <c r="K1342" s="11">
        <f t="shared" si="29"/>
        <v>1.1627368259287401</v>
      </c>
      <c r="L1342" s="11">
        <f t="shared" si="29"/>
        <v>1.336327923202</v>
      </c>
      <c r="M1342" s="12" t="s">
        <v>154</v>
      </c>
      <c r="N1342" s="12" t="s">
        <v>186</v>
      </c>
    </row>
    <row r="1343" spans="1:14" x14ac:dyDescent="0.2">
      <c r="A1343" s="5" t="str">
        <f t="shared" si="28"/>
        <v>Gynae - Vagina32002-20064</v>
      </c>
      <c r="B1343" s="11" t="s">
        <v>115</v>
      </c>
      <c r="C1343" s="11">
        <v>3</v>
      </c>
      <c r="D1343" s="11" t="s">
        <v>136</v>
      </c>
      <c r="E1343" s="11">
        <v>4</v>
      </c>
      <c r="F1343" s="11">
        <f t="shared" si="29"/>
        <v>68</v>
      </c>
      <c r="G1343" s="11">
        <f t="shared" si="29"/>
        <v>0.26433610335541602</v>
      </c>
      <c r="H1343" s="11">
        <f t="shared" si="29"/>
        <v>0.16391603198011101</v>
      </c>
      <c r="I1343" s="11">
        <f t="shared" si="29"/>
        <v>0.124955664255735</v>
      </c>
      <c r="J1343" s="11">
        <f t="shared" si="29"/>
        <v>0.20287639970448701</v>
      </c>
      <c r="K1343" s="11">
        <f t="shared" si="29"/>
        <v>0.81513514559995603</v>
      </c>
      <c r="L1343" s="11">
        <f t="shared" si="29"/>
        <v>-2.492447435776</v>
      </c>
      <c r="M1343" s="12" t="s">
        <v>154</v>
      </c>
      <c r="N1343" s="12" t="s">
        <v>186</v>
      </c>
    </row>
    <row r="1344" spans="1:14" x14ac:dyDescent="0.2">
      <c r="A1344" s="5" t="str">
        <f t="shared" si="28"/>
        <v>Gynae - Vagina32002-20065</v>
      </c>
      <c r="B1344" s="11" t="s">
        <v>115</v>
      </c>
      <c r="C1344" s="11">
        <v>3</v>
      </c>
      <c r="D1344" s="11" t="s">
        <v>136</v>
      </c>
      <c r="E1344" s="11">
        <v>5</v>
      </c>
      <c r="F1344" s="11">
        <f t="shared" si="29"/>
        <v>81</v>
      </c>
      <c r="G1344" s="11">
        <f t="shared" si="29"/>
        <v>0.314546041909882</v>
      </c>
      <c r="H1344" s="11">
        <f t="shared" si="29"/>
        <v>0.26542987292161802</v>
      </c>
      <c r="I1344" s="11">
        <f t="shared" si="29"/>
        <v>0.20762514504091001</v>
      </c>
      <c r="J1344" s="11">
        <f t="shared" si="29"/>
        <v>0.32323460080232602</v>
      </c>
      <c r="K1344" s="11">
        <f t="shared" si="29"/>
        <v>1.3199515355325</v>
      </c>
      <c r="L1344" s="11">
        <f t="shared" si="29"/>
        <v>3.1037220588780001</v>
      </c>
      <c r="M1344" s="12" t="s">
        <v>154</v>
      </c>
      <c r="N1344" s="12" t="s">
        <v>186</v>
      </c>
    </row>
    <row r="1345" spans="1:14" x14ac:dyDescent="0.2">
      <c r="A1345" s="5" t="str">
        <f t="shared" si="28"/>
        <v>Gynae - Vagina32002-20066</v>
      </c>
      <c r="B1345" s="11" t="s">
        <v>115</v>
      </c>
      <c r="C1345" s="11">
        <v>3</v>
      </c>
      <c r="D1345" s="11" t="s">
        <v>136</v>
      </c>
      <c r="E1345" s="11">
        <v>6</v>
      </c>
      <c r="F1345" s="11">
        <f t="shared" si="29"/>
        <v>414</v>
      </c>
      <c r="G1345" s="11">
        <f t="shared" si="29"/>
        <v>0.32366710135002003</v>
      </c>
      <c r="H1345" s="11">
        <f t="shared" si="29"/>
        <v>0.21266884832761601</v>
      </c>
      <c r="I1345" s="11">
        <f t="shared" si="29"/>
        <v>0.192182725134002</v>
      </c>
      <c r="J1345" s="11">
        <f t="shared" si="29"/>
        <v>0.23315497152122999</v>
      </c>
      <c r="K1345" s="11">
        <f t="shared" si="29"/>
        <v>0</v>
      </c>
      <c r="L1345" s="11">
        <f t="shared" si="29"/>
        <v>4.1830277553839998</v>
      </c>
      <c r="M1345" s="12" t="s">
        <v>154</v>
      </c>
      <c r="N1345" s="12" t="s">
        <v>186</v>
      </c>
    </row>
    <row r="1346" spans="1:14" x14ac:dyDescent="0.2">
      <c r="A1346" s="5" t="str">
        <f t="shared" si="28"/>
        <v>Gynae - Vagina32007-20111</v>
      </c>
      <c r="B1346" s="11" t="s">
        <v>116</v>
      </c>
      <c r="C1346" s="11">
        <v>3</v>
      </c>
      <c r="D1346" s="11" t="s">
        <v>136</v>
      </c>
      <c r="E1346" s="11">
        <v>1</v>
      </c>
      <c r="F1346" s="11">
        <f t="shared" si="29"/>
        <v>52</v>
      </c>
      <c r="G1346" s="11">
        <f t="shared" si="29"/>
        <v>0.199805220649132</v>
      </c>
      <c r="H1346" s="11">
        <f t="shared" si="29"/>
        <v>0.12568455247896701</v>
      </c>
      <c r="I1346" s="11">
        <f t="shared" si="29"/>
        <v>9.15231019769112E-2</v>
      </c>
      <c r="J1346" s="11">
        <f t="shared" si="29"/>
        <v>0.159846002981023</v>
      </c>
      <c r="K1346" s="11">
        <f t="shared" si="29"/>
        <v>1</v>
      </c>
      <c r="L1346" s="11">
        <f t="shared" si="29"/>
        <v>0</v>
      </c>
      <c r="M1346" s="12" t="s">
        <v>154</v>
      </c>
      <c r="N1346" s="12" t="s">
        <v>186</v>
      </c>
    </row>
    <row r="1347" spans="1:14" x14ac:dyDescent="0.2">
      <c r="A1347" s="5" t="str">
        <f t="shared" si="28"/>
        <v>Gynae - Vagina32007-20112</v>
      </c>
      <c r="B1347" s="11" t="s">
        <v>116</v>
      </c>
      <c r="C1347" s="11">
        <v>3</v>
      </c>
      <c r="D1347" s="11" t="s">
        <v>136</v>
      </c>
      <c r="E1347" s="11">
        <v>2</v>
      </c>
      <c r="F1347" s="11">
        <f t="shared" si="29"/>
        <v>70</v>
      </c>
      <c r="G1347" s="11">
        <f t="shared" si="29"/>
        <v>0.26647340492636201</v>
      </c>
      <c r="H1347" s="11">
        <f t="shared" si="29"/>
        <v>0.16000448275816501</v>
      </c>
      <c r="I1347" s="11">
        <f t="shared" si="29"/>
        <v>0.12252106341695999</v>
      </c>
      <c r="J1347" s="11">
        <f t="shared" si="29"/>
        <v>0.19748790209937001</v>
      </c>
      <c r="K1347" s="11">
        <f t="shared" si="29"/>
        <v>1.2730640289699999</v>
      </c>
      <c r="L1347" s="11">
        <f t="shared" si="29"/>
        <v>2.093644482262</v>
      </c>
      <c r="M1347" s="12" t="s">
        <v>154</v>
      </c>
      <c r="N1347" s="12" t="s">
        <v>186</v>
      </c>
    </row>
    <row r="1348" spans="1:14" x14ac:dyDescent="0.2">
      <c r="A1348" s="5" t="str">
        <f t="shared" si="28"/>
        <v>Gynae - Vagina32007-20113</v>
      </c>
      <c r="B1348" s="11" t="s">
        <v>116</v>
      </c>
      <c r="C1348" s="11">
        <v>3</v>
      </c>
      <c r="D1348" s="11" t="s">
        <v>136</v>
      </c>
      <c r="E1348" s="11">
        <v>3</v>
      </c>
      <c r="F1348" s="11">
        <f t="shared" si="29"/>
        <v>92</v>
      </c>
      <c r="G1348" s="11">
        <f t="shared" si="29"/>
        <v>0.34928307939504299</v>
      </c>
      <c r="H1348" s="11">
        <f t="shared" si="29"/>
        <v>0.19622780263608799</v>
      </c>
      <c r="I1348" s="11">
        <f t="shared" si="29"/>
        <v>0.15612980385348399</v>
      </c>
      <c r="J1348" s="11">
        <f t="shared" si="29"/>
        <v>0.236325801418692</v>
      </c>
      <c r="K1348" s="11">
        <f t="shared" si="29"/>
        <v>1.5612722388372</v>
      </c>
      <c r="L1348" s="11">
        <f t="shared" si="29"/>
        <v>6.8846413959100001</v>
      </c>
      <c r="M1348" s="12" t="s">
        <v>154</v>
      </c>
      <c r="N1348" s="12" t="s">
        <v>186</v>
      </c>
    </row>
    <row r="1349" spans="1:14" x14ac:dyDescent="0.2">
      <c r="A1349" s="5" t="str">
        <f t="shared" si="28"/>
        <v>Gynae - Vagina32007-20114</v>
      </c>
      <c r="B1349" s="11" t="s">
        <v>116</v>
      </c>
      <c r="C1349" s="11">
        <v>3</v>
      </c>
      <c r="D1349" s="11" t="s">
        <v>136</v>
      </c>
      <c r="E1349" s="11">
        <v>4</v>
      </c>
      <c r="F1349" s="11">
        <f t="shared" si="29"/>
        <v>73</v>
      </c>
      <c r="G1349" s="11">
        <f t="shared" si="29"/>
        <v>0.27677092349319898</v>
      </c>
      <c r="H1349" s="11">
        <f t="shared" si="29"/>
        <v>0.18464180048779899</v>
      </c>
      <c r="I1349" s="11">
        <f t="shared" si="29"/>
        <v>0.14228485171487501</v>
      </c>
      <c r="J1349" s="11">
        <f t="shared" si="29"/>
        <v>0.226998749260723</v>
      </c>
      <c r="K1349" s="11">
        <f t="shared" si="29"/>
        <v>1.46908905546446</v>
      </c>
      <c r="L1349" s="11">
        <f t="shared" si="29"/>
        <v>3.770975868566</v>
      </c>
      <c r="M1349" s="12" t="s">
        <v>154</v>
      </c>
      <c r="N1349" s="12" t="s">
        <v>186</v>
      </c>
    </row>
    <row r="1350" spans="1:14" x14ac:dyDescent="0.2">
      <c r="A1350" s="5" t="str">
        <f t="shared" si="28"/>
        <v>Gynae - Vagina32007-20115</v>
      </c>
      <c r="B1350" s="11" t="s">
        <v>116</v>
      </c>
      <c r="C1350" s="11">
        <v>3</v>
      </c>
      <c r="D1350" s="11" t="s">
        <v>136</v>
      </c>
      <c r="E1350" s="11">
        <v>5</v>
      </c>
      <c r="F1350" s="11">
        <f t="shared" si="29"/>
        <v>67</v>
      </c>
      <c r="G1350" s="11">
        <f t="shared" si="29"/>
        <v>0.25410732249314</v>
      </c>
      <c r="H1350" s="11">
        <f t="shared" si="29"/>
        <v>0.21971216742379099</v>
      </c>
      <c r="I1350" s="11">
        <f t="shared" si="29"/>
        <v>0.16710162513532201</v>
      </c>
      <c r="J1350" s="11">
        <f t="shared" si="29"/>
        <v>0.27232270971226002</v>
      </c>
      <c r="K1350" s="11">
        <f t="shared" si="29"/>
        <v>1.7481238791104501</v>
      </c>
      <c r="L1350" s="11">
        <f t="shared" si="29"/>
        <v>4.8434550272759997</v>
      </c>
      <c r="M1350" s="12" t="s">
        <v>154</v>
      </c>
      <c r="N1350" s="12" t="s">
        <v>186</v>
      </c>
    </row>
    <row r="1351" spans="1:14" x14ac:dyDescent="0.2">
      <c r="A1351" s="5" t="str">
        <f t="shared" si="28"/>
        <v>Gynae - Vagina32007-20116</v>
      </c>
      <c r="B1351" s="11" t="s">
        <v>116</v>
      </c>
      <c r="C1351" s="11">
        <v>3</v>
      </c>
      <c r="D1351" s="11" t="s">
        <v>136</v>
      </c>
      <c r="E1351" s="11">
        <v>6</v>
      </c>
      <c r="F1351" s="11">
        <f t="shared" si="29"/>
        <v>354</v>
      </c>
      <c r="G1351" s="11">
        <f t="shared" si="29"/>
        <v>0.26945465255550399</v>
      </c>
      <c r="H1351" s="11">
        <f t="shared" si="29"/>
        <v>0.175658658648286</v>
      </c>
      <c r="I1351" s="11">
        <f t="shared" si="29"/>
        <v>0.15735979999796801</v>
      </c>
      <c r="J1351" s="11">
        <f t="shared" si="29"/>
        <v>0.193957517298604</v>
      </c>
      <c r="K1351" s="11">
        <f t="shared" si="29"/>
        <v>0</v>
      </c>
      <c r="L1351" s="11">
        <f t="shared" si="29"/>
        <v>17.592716774014001</v>
      </c>
      <c r="M1351" s="12" t="s">
        <v>154</v>
      </c>
      <c r="N1351" s="12" t="s">
        <v>186</v>
      </c>
    </row>
    <row r="1352" spans="1:14" x14ac:dyDescent="0.2">
      <c r="A1352" s="5" t="str">
        <f t="shared" si="28"/>
        <v>Gynae - Vulva12002-20061</v>
      </c>
      <c r="B1352" s="3" t="s">
        <v>115</v>
      </c>
      <c r="C1352" s="3">
        <v>1</v>
      </c>
      <c r="D1352" s="3" t="s">
        <v>135</v>
      </c>
      <c r="E1352" s="3">
        <v>1</v>
      </c>
      <c r="F1352" s="3">
        <v>0</v>
      </c>
      <c r="G1352" s="3">
        <v>0</v>
      </c>
      <c r="H1352" s="3">
        <v>0</v>
      </c>
      <c r="I1352" s="3">
        <v>0</v>
      </c>
      <c r="J1352" s="3">
        <v>0</v>
      </c>
      <c r="K1352" s="3">
        <v>0</v>
      </c>
      <c r="L1352" s="3">
        <v>0</v>
      </c>
      <c r="M1352" s="6" t="s">
        <v>154</v>
      </c>
      <c r="N1352" s="6" t="s">
        <v>186</v>
      </c>
    </row>
    <row r="1353" spans="1:14" x14ac:dyDescent="0.2">
      <c r="A1353" s="5" t="str">
        <f t="shared" si="28"/>
        <v>Gynae - Vulva12002-20062</v>
      </c>
      <c r="B1353" s="3" t="s">
        <v>115</v>
      </c>
      <c r="C1353" s="3">
        <v>1</v>
      </c>
      <c r="D1353" s="3" t="s">
        <v>135</v>
      </c>
      <c r="E1353" s="3">
        <v>2</v>
      </c>
      <c r="F1353" s="3">
        <v>0</v>
      </c>
      <c r="G1353" s="3">
        <v>0</v>
      </c>
      <c r="H1353" s="3">
        <v>0</v>
      </c>
      <c r="I1353" s="3">
        <v>0</v>
      </c>
      <c r="J1353" s="3">
        <v>0</v>
      </c>
      <c r="K1353" s="3">
        <v>0</v>
      </c>
      <c r="L1353" s="3">
        <v>0</v>
      </c>
      <c r="M1353" s="6" t="s">
        <v>154</v>
      </c>
      <c r="N1353" s="6" t="s">
        <v>186</v>
      </c>
    </row>
    <row r="1354" spans="1:14" x14ac:dyDescent="0.2">
      <c r="A1354" s="5" t="str">
        <f t="shared" si="28"/>
        <v>Gynae - Vulva12002-20063</v>
      </c>
      <c r="B1354" s="3" t="s">
        <v>115</v>
      </c>
      <c r="C1354" s="3">
        <v>1</v>
      </c>
      <c r="D1354" s="3" t="s">
        <v>135</v>
      </c>
      <c r="E1354" s="3">
        <v>3</v>
      </c>
      <c r="F1354" s="3">
        <v>0</v>
      </c>
      <c r="G1354" s="3">
        <v>0</v>
      </c>
      <c r="H1354" s="3">
        <v>0</v>
      </c>
      <c r="I1354" s="3">
        <v>0</v>
      </c>
      <c r="J1354" s="3">
        <v>0</v>
      </c>
      <c r="K1354" s="3">
        <v>0</v>
      </c>
      <c r="L1354" s="3">
        <v>0</v>
      </c>
      <c r="M1354" s="6" t="s">
        <v>154</v>
      </c>
      <c r="N1354" s="6" t="s">
        <v>186</v>
      </c>
    </row>
    <row r="1355" spans="1:14" x14ac:dyDescent="0.2">
      <c r="A1355" s="5" t="str">
        <f t="shared" si="28"/>
        <v>Gynae - Vulva12002-20064</v>
      </c>
      <c r="B1355" s="3" t="s">
        <v>115</v>
      </c>
      <c r="C1355" s="3">
        <v>1</v>
      </c>
      <c r="D1355" s="3" t="s">
        <v>135</v>
      </c>
      <c r="E1355" s="3">
        <v>4</v>
      </c>
      <c r="F1355" s="3">
        <v>0</v>
      </c>
      <c r="G1355" s="3">
        <v>0</v>
      </c>
      <c r="H1355" s="3">
        <v>0</v>
      </c>
      <c r="I1355" s="3">
        <v>0</v>
      </c>
      <c r="J1355" s="3">
        <v>0</v>
      </c>
      <c r="K1355" s="3">
        <v>0</v>
      </c>
      <c r="L1355" s="3">
        <v>0</v>
      </c>
      <c r="M1355" s="6" t="s">
        <v>154</v>
      </c>
      <c r="N1355" s="6" t="s">
        <v>186</v>
      </c>
    </row>
    <row r="1356" spans="1:14" x14ac:dyDescent="0.2">
      <c r="A1356" s="5" t="str">
        <f t="shared" si="28"/>
        <v>Gynae - Vulva12002-20065</v>
      </c>
      <c r="B1356" s="3" t="s">
        <v>115</v>
      </c>
      <c r="C1356" s="3">
        <v>1</v>
      </c>
      <c r="D1356" s="3" t="s">
        <v>135</v>
      </c>
      <c r="E1356" s="3">
        <v>5</v>
      </c>
      <c r="F1356" s="3">
        <v>0</v>
      </c>
      <c r="G1356" s="3">
        <v>0</v>
      </c>
      <c r="H1356" s="3">
        <v>0</v>
      </c>
      <c r="I1356" s="3">
        <v>0</v>
      </c>
      <c r="J1356" s="3">
        <v>0</v>
      </c>
      <c r="K1356" s="3">
        <v>0</v>
      </c>
      <c r="L1356" s="3">
        <v>0</v>
      </c>
      <c r="M1356" s="6" t="s">
        <v>154</v>
      </c>
      <c r="N1356" s="6" t="s">
        <v>186</v>
      </c>
    </row>
    <row r="1357" spans="1:14" x14ac:dyDescent="0.2">
      <c r="A1357" s="5" t="str">
        <f t="shared" si="28"/>
        <v>Gynae - Vulva12002-20066</v>
      </c>
      <c r="B1357" s="3" t="s">
        <v>115</v>
      </c>
      <c r="C1357" s="3">
        <v>1</v>
      </c>
      <c r="D1357" s="3" t="s">
        <v>135</v>
      </c>
      <c r="E1357" s="3">
        <v>6</v>
      </c>
      <c r="F1357" s="3">
        <v>0</v>
      </c>
      <c r="G1357" s="3">
        <v>0</v>
      </c>
      <c r="H1357" s="3">
        <v>0</v>
      </c>
      <c r="I1357" s="3">
        <v>0</v>
      </c>
      <c r="J1357" s="3">
        <v>0</v>
      </c>
      <c r="K1357" s="3">
        <v>0</v>
      </c>
      <c r="L1357" s="3">
        <v>0</v>
      </c>
      <c r="M1357" s="6" t="s">
        <v>154</v>
      </c>
      <c r="N1357" s="6" t="s">
        <v>186</v>
      </c>
    </row>
    <row r="1358" spans="1:14" x14ac:dyDescent="0.2">
      <c r="A1358" s="5" t="str">
        <f t="shared" si="28"/>
        <v>Gynae - Vulva12007-20111</v>
      </c>
      <c r="B1358" s="3" t="s">
        <v>116</v>
      </c>
      <c r="C1358" s="3">
        <v>1</v>
      </c>
      <c r="D1358" s="3" t="s">
        <v>135</v>
      </c>
      <c r="E1358" s="3">
        <v>1</v>
      </c>
      <c r="F1358" s="3">
        <v>0</v>
      </c>
      <c r="G1358" s="3">
        <v>0</v>
      </c>
      <c r="H1358" s="3">
        <v>0</v>
      </c>
      <c r="I1358" s="3">
        <v>0</v>
      </c>
      <c r="J1358" s="3">
        <v>0</v>
      </c>
      <c r="K1358" s="3">
        <v>0</v>
      </c>
      <c r="L1358" s="3">
        <v>0</v>
      </c>
      <c r="M1358" s="6" t="s">
        <v>154</v>
      </c>
      <c r="N1358" s="6" t="s">
        <v>186</v>
      </c>
    </row>
    <row r="1359" spans="1:14" x14ac:dyDescent="0.2">
      <c r="A1359" s="5" t="str">
        <f t="shared" si="28"/>
        <v>Gynae - Vulva12007-20112</v>
      </c>
      <c r="B1359" s="3" t="s">
        <v>116</v>
      </c>
      <c r="C1359" s="3">
        <v>1</v>
      </c>
      <c r="D1359" s="3" t="s">
        <v>135</v>
      </c>
      <c r="E1359" s="3">
        <v>2</v>
      </c>
      <c r="F1359" s="3">
        <v>0</v>
      </c>
      <c r="G1359" s="3">
        <v>0</v>
      </c>
      <c r="H1359" s="3">
        <v>0</v>
      </c>
      <c r="I1359" s="3">
        <v>0</v>
      </c>
      <c r="J1359" s="3">
        <v>0</v>
      </c>
      <c r="K1359" s="3">
        <v>0</v>
      </c>
      <c r="L1359" s="3">
        <v>0</v>
      </c>
      <c r="M1359" s="6" t="s">
        <v>154</v>
      </c>
      <c r="N1359" s="6" t="s">
        <v>186</v>
      </c>
    </row>
    <row r="1360" spans="1:14" x14ac:dyDescent="0.2">
      <c r="A1360" s="5" t="str">
        <f t="shared" si="28"/>
        <v>Gynae - Vulva12007-20113</v>
      </c>
      <c r="B1360" s="3" t="s">
        <v>116</v>
      </c>
      <c r="C1360" s="3">
        <v>1</v>
      </c>
      <c r="D1360" s="3" t="s">
        <v>135</v>
      </c>
      <c r="E1360" s="3">
        <v>3</v>
      </c>
      <c r="F1360" s="3">
        <v>0</v>
      </c>
      <c r="G1360" s="3">
        <v>0</v>
      </c>
      <c r="H1360" s="3">
        <v>0</v>
      </c>
      <c r="I1360" s="3">
        <v>0</v>
      </c>
      <c r="J1360" s="3">
        <v>0</v>
      </c>
      <c r="K1360" s="3">
        <v>0</v>
      </c>
      <c r="L1360" s="3">
        <v>0</v>
      </c>
      <c r="M1360" s="6" t="s">
        <v>154</v>
      </c>
      <c r="N1360" s="6" t="s">
        <v>186</v>
      </c>
    </row>
    <row r="1361" spans="1:14" x14ac:dyDescent="0.2">
      <c r="A1361" s="5" t="str">
        <f t="shared" si="28"/>
        <v>Gynae - Vulva12007-20114</v>
      </c>
      <c r="B1361" s="3" t="s">
        <v>116</v>
      </c>
      <c r="C1361" s="3">
        <v>1</v>
      </c>
      <c r="D1361" s="3" t="s">
        <v>135</v>
      </c>
      <c r="E1361" s="3">
        <v>4</v>
      </c>
      <c r="F1361" s="3">
        <v>0</v>
      </c>
      <c r="G1361" s="3">
        <v>0</v>
      </c>
      <c r="H1361" s="3">
        <v>0</v>
      </c>
      <c r="I1361" s="3">
        <v>0</v>
      </c>
      <c r="J1361" s="3">
        <v>0</v>
      </c>
      <c r="K1361" s="3">
        <v>0</v>
      </c>
      <c r="L1361" s="3">
        <v>0</v>
      </c>
      <c r="M1361" s="6" t="s">
        <v>154</v>
      </c>
      <c r="N1361" s="6" t="s">
        <v>186</v>
      </c>
    </row>
    <row r="1362" spans="1:14" x14ac:dyDescent="0.2">
      <c r="A1362" s="5" t="str">
        <f t="shared" si="28"/>
        <v>Gynae - Vulva12007-20115</v>
      </c>
      <c r="B1362" s="3" t="s">
        <v>116</v>
      </c>
      <c r="C1362" s="3">
        <v>1</v>
      </c>
      <c r="D1362" s="3" t="s">
        <v>135</v>
      </c>
      <c r="E1362" s="3">
        <v>5</v>
      </c>
      <c r="F1362" s="3">
        <v>0</v>
      </c>
      <c r="G1362" s="3">
        <v>0</v>
      </c>
      <c r="H1362" s="3">
        <v>0</v>
      </c>
      <c r="I1362" s="3">
        <v>0</v>
      </c>
      <c r="J1362" s="3">
        <v>0</v>
      </c>
      <c r="K1362" s="3">
        <v>0</v>
      </c>
      <c r="L1362" s="3">
        <v>0</v>
      </c>
      <c r="M1362" s="6" t="s">
        <v>154</v>
      </c>
      <c r="N1362" s="6" t="s">
        <v>186</v>
      </c>
    </row>
    <row r="1363" spans="1:14" x14ac:dyDescent="0.2">
      <c r="A1363" s="5" t="str">
        <f t="shared" si="28"/>
        <v>Gynae - Vulva12007-20116</v>
      </c>
      <c r="B1363" s="3" t="s">
        <v>116</v>
      </c>
      <c r="C1363" s="3">
        <v>1</v>
      </c>
      <c r="D1363" s="3" t="s">
        <v>135</v>
      </c>
      <c r="E1363" s="3">
        <v>6</v>
      </c>
      <c r="F1363" s="3">
        <v>0</v>
      </c>
      <c r="G1363" s="3">
        <v>0</v>
      </c>
      <c r="H1363" s="3">
        <v>0</v>
      </c>
      <c r="I1363" s="3">
        <v>0</v>
      </c>
      <c r="J1363" s="3">
        <v>0</v>
      </c>
      <c r="K1363" s="3">
        <v>0</v>
      </c>
      <c r="L1363" s="3">
        <v>0</v>
      </c>
      <c r="M1363" s="6" t="s">
        <v>154</v>
      </c>
      <c r="N1363" s="6" t="s">
        <v>186</v>
      </c>
    </row>
    <row r="1364" spans="1:14" x14ac:dyDescent="0.2">
      <c r="A1364" s="5" t="str">
        <f t="shared" si="28"/>
        <v>Gynae - Vulva22002-20061</v>
      </c>
      <c r="B1364" s="3" t="s">
        <v>115</v>
      </c>
      <c r="C1364" s="3">
        <v>2</v>
      </c>
      <c r="D1364" s="3" t="s">
        <v>135</v>
      </c>
      <c r="E1364" s="3">
        <v>1</v>
      </c>
      <c r="F1364" s="3">
        <v>202</v>
      </c>
      <c r="G1364" s="3">
        <v>0.79890131294684796</v>
      </c>
      <c r="H1364" s="3">
        <v>0.452119326172092</v>
      </c>
      <c r="I1364" s="3">
        <v>0.389769756799412</v>
      </c>
      <c r="J1364" s="3">
        <v>0.51446889554477204</v>
      </c>
      <c r="K1364" s="3">
        <v>1</v>
      </c>
      <c r="L1364" s="3">
        <v>0</v>
      </c>
      <c r="M1364" s="6" t="s">
        <v>154</v>
      </c>
      <c r="N1364" s="6" t="s">
        <v>186</v>
      </c>
    </row>
    <row r="1365" spans="1:14" x14ac:dyDescent="0.2">
      <c r="A1365" s="5" t="str">
        <f t="shared" si="28"/>
        <v>Gynae - Vulva22002-20062</v>
      </c>
      <c r="B1365" s="3" t="s">
        <v>115</v>
      </c>
      <c r="C1365" s="3">
        <v>2</v>
      </c>
      <c r="D1365" s="3" t="s">
        <v>135</v>
      </c>
      <c r="E1365" s="3">
        <v>2</v>
      </c>
      <c r="F1365" s="3">
        <v>311</v>
      </c>
      <c r="G1365" s="3">
        <v>1.21885172488486</v>
      </c>
      <c r="H1365" s="3">
        <v>0.608497719227588</v>
      </c>
      <c r="I1365" s="3">
        <v>0.540868428676195</v>
      </c>
      <c r="J1365" s="3">
        <v>0.67612700977898099</v>
      </c>
      <c r="K1365" s="3">
        <v>1.3458785855926301</v>
      </c>
      <c r="L1365" s="3">
        <v>14.401863519223999</v>
      </c>
      <c r="M1365" s="6" t="s">
        <v>154</v>
      </c>
      <c r="N1365" s="6" t="s">
        <v>186</v>
      </c>
    </row>
    <row r="1366" spans="1:14" x14ac:dyDescent="0.2">
      <c r="A1366" s="5" t="str">
        <f t="shared" si="28"/>
        <v>Gynae - Vulva22002-20063</v>
      </c>
      <c r="B1366" s="3" t="s">
        <v>115</v>
      </c>
      <c r="C1366" s="3">
        <v>2</v>
      </c>
      <c r="D1366" s="3" t="s">
        <v>135</v>
      </c>
      <c r="E1366" s="3">
        <v>3</v>
      </c>
      <c r="F1366" s="3">
        <v>339</v>
      </c>
      <c r="G1366" s="3">
        <v>1.3225431498233799</v>
      </c>
      <c r="H1366" s="3">
        <v>0.61370872540273902</v>
      </c>
      <c r="I1366" s="3">
        <v>0.54837784359244401</v>
      </c>
      <c r="J1366" s="3">
        <v>0.67903960721303402</v>
      </c>
      <c r="K1366" s="3">
        <v>1.3574043175697801</v>
      </c>
      <c r="L1366" s="3">
        <v>18.677970035247998</v>
      </c>
      <c r="M1366" s="6" t="s">
        <v>154</v>
      </c>
      <c r="N1366" s="6" t="s">
        <v>186</v>
      </c>
    </row>
    <row r="1367" spans="1:14" x14ac:dyDescent="0.2">
      <c r="A1367" s="5" t="str">
        <f t="shared" si="28"/>
        <v>Gynae - Vulva22002-20064</v>
      </c>
      <c r="B1367" s="3" t="s">
        <v>115</v>
      </c>
      <c r="C1367" s="3">
        <v>2</v>
      </c>
      <c r="D1367" s="3" t="s">
        <v>135</v>
      </c>
      <c r="E1367" s="3">
        <v>4</v>
      </c>
      <c r="F1367" s="3">
        <v>353</v>
      </c>
      <c r="G1367" s="3">
        <v>1.3722153600656199</v>
      </c>
      <c r="H1367" s="3">
        <v>0.734423812362208</v>
      </c>
      <c r="I1367" s="3">
        <v>0.65780851909729798</v>
      </c>
      <c r="J1367" s="3">
        <v>0.81103910562711801</v>
      </c>
      <c r="K1367" s="3">
        <v>1.62440260755998</v>
      </c>
      <c r="L1367" s="3">
        <v>24.547888009562001</v>
      </c>
      <c r="M1367" s="6" t="s">
        <v>154</v>
      </c>
      <c r="N1367" s="6" t="s">
        <v>186</v>
      </c>
    </row>
    <row r="1368" spans="1:14" x14ac:dyDescent="0.2">
      <c r="A1368" s="5" t="str">
        <f t="shared" si="28"/>
        <v>Gynae - Vulva22002-20065</v>
      </c>
      <c r="B1368" s="3" t="s">
        <v>115</v>
      </c>
      <c r="C1368" s="3">
        <v>2</v>
      </c>
      <c r="D1368" s="3" t="s">
        <v>135</v>
      </c>
      <c r="E1368" s="3">
        <v>5</v>
      </c>
      <c r="F1368" s="3">
        <v>301</v>
      </c>
      <c r="G1368" s="3">
        <v>1.16886862487499</v>
      </c>
      <c r="H1368" s="3">
        <v>0.804915697235568</v>
      </c>
      <c r="I1368" s="3">
        <v>0.71398234102609204</v>
      </c>
      <c r="J1368" s="3">
        <v>0.89584905344504395</v>
      </c>
      <c r="K1368" s="3">
        <v>1.78031694431304</v>
      </c>
      <c r="L1368" s="3">
        <v>23.412487413251998</v>
      </c>
      <c r="M1368" s="6" t="s">
        <v>154</v>
      </c>
      <c r="N1368" s="6" t="s">
        <v>186</v>
      </c>
    </row>
    <row r="1369" spans="1:14" x14ac:dyDescent="0.2">
      <c r="A1369" s="5" t="str">
        <f t="shared" si="28"/>
        <v>Gynae - Vulva22002-20066</v>
      </c>
      <c r="B1369" s="3" t="s">
        <v>115</v>
      </c>
      <c r="C1369" s="3">
        <v>2</v>
      </c>
      <c r="D1369" s="3" t="s">
        <v>135</v>
      </c>
      <c r="E1369" s="3">
        <v>6</v>
      </c>
      <c r="F1369" s="3">
        <v>1506</v>
      </c>
      <c r="G1369" s="3">
        <v>1.1773977165051499</v>
      </c>
      <c r="H1369" s="3">
        <v>0.636587241185119</v>
      </c>
      <c r="I1369" s="3">
        <v>0.60443572074660401</v>
      </c>
      <c r="J1369" s="3">
        <v>0.66873876162363399</v>
      </c>
      <c r="K1369" s="3">
        <v>0</v>
      </c>
      <c r="L1369" s="3">
        <v>81.040208977285999</v>
      </c>
      <c r="M1369" s="6" t="s">
        <v>154</v>
      </c>
      <c r="N1369" s="6" t="s">
        <v>186</v>
      </c>
    </row>
    <row r="1370" spans="1:14" x14ac:dyDescent="0.2">
      <c r="A1370" s="5" t="str">
        <f t="shared" si="28"/>
        <v>Gynae - Vulva22007-20111</v>
      </c>
      <c r="B1370" s="3" t="s">
        <v>116</v>
      </c>
      <c r="C1370" s="3">
        <v>2</v>
      </c>
      <c r="D1370" s="3" t="s">
        <v>135</v>
      </c>
      <c r="E1370" s="3">
        <v>1</v>
      </c>
      <c r="F1370" s="3">
        <v>225</v>
      </c>
      <c r="G1370" s="3">
        <v>0.86454182011643599</v>
      </c>
      <c r="H1370" s="3">
        <v>0.44540831291733601</v>
      </c>
      <c r="I1370" s="3">
        <v>0.38720829336280399</v>
      </c>
      <c r="J1370" s="3">
        <v>0.50360833247186798</v>
      </c>
      <c r="K1370" s="3">
        <v>1</v>
      </c>
      <c r="L1370" s="3">
        <v>0</v>
      </c>
      <c r="M1370" s="6" t="s">
        <v>154</v>
      </c>
      <c r="N1370" s="6" t="s">
        <v>186</v>
      </c>
    </row>
    <row r="1371" spans="1:14" x14ac:dyDescent="0.2">
      <c r="A1371" s="5" t="str">
        <f t="shared" si="28"/>
        <v>Gynae - Vulva22007-20112</v>
      </c>
      <c r="B1371" s="3" t="s">
        <v>116</v>
      </c>
      <c r="C1371" s="3">
        <v>2</v>
      </c>
      <c r="D1371" s="3" t="s">
        <v>135</v>
      </c>
      <c r="E1371" s="3">
        <v>2</v>
      </c>
      <c r="F1371" s="3">
        <v>316</v>
      </c>
      <c r="G1371" s="3">
        <v>1.20293708509615</v>
      </c>
      <c r="H1371" s="3">
        <v>0.54761544046232202</v>
      </c>
      <c r="I1371" s="3">
        <v>0.48723612083272699</v>
      </c>
      <c r="J1371" s="3">
        <v>0.607994760091917</v>
      </c>
      <c r="K1371" s="3">
        <v>1.22946838795071</v>
      </c>
      <c r="L1371" s="3">
        <v>13.190124957884001</v>
      </c>
      <c r="M1371" s="6" t="s">
        <v>154</v>
      </c>
      <c r="N1371" s="6" t="s">
        <v>186</v>
      </c>
    </row>
    <row r="1372" spans="1:14" x14ac:dyDescent="0.2">
      <c r="A1372" s="5" t="str">
        <f t="shared" si="28"/>
        <v>Gynae - Vulva22007-20113</v>
      </c>
      <c r="B1372" s="3" t="s">
        <v>116</v>
      </c>
      <c r="C1372" s="3">
        <v>2</v>
      </c>
      <c r="D1372" s="3" t="s">
        <v>135</v>
      </c>
      <c r="E1372" s="3">
        <v>3</v>
      </c>
      <c r="F1372" s="3">
        <v>343</v>
      </c>
      <c r="G1372" s="3">
        <v>1.30221843730978</v>
      </c>
      <c r="H1372" s="3">
        <v>0.60040511199970503</v>
      </c>
      <c r="I1372" s="3">
        <v>0.53686420750998098</v>
      </c>
      <c r="J1372" s="3">
        <v>0.66394601648942897</v>
      </c>
      <c r="K1372" s="3">
        <v>1.3479881146967601</v>
      </c>
      <c r="L1372" s="3">
        <v>17.771562489046001</v>
      </c>
      <c r="M1372" s="6" t="s">
        <v>154</v>
      </c>
      <c r="N1372" s="6" t="s">
        <v>186</v>
      </c>
    </row>
    <row r="1373" spans="1:14" x14ac:dyDescent="0.2">
      <c r="A1373" s="5" t="str">
        <f t="shared" si="28"/>
        <v>Gynae - Vulva22007-20114</v>
      </c>
      <c r="B1373" s="3" t="s">
        <v>116</v>
      </c>
      <c r="C1373" s="3">
        <v>2</v>
      </c>
      <c r="D1373" s="3" t="s">
        <v>135</v>
      </c>
      <c r="E1373" s="3">
        <v>4</v>
      </c>
      <c r="F1373" s="3">
        <v>394</v>
      </c>
      <c r="G1373" s="3">
        <v>1.4938047103605601</v>
      </c>
      <c r="H1373" s="3">
        <v>0.79021249734770305</v>
      </c>
      <c r="I1373" s="3">
        <v>0.71218424958995097</v>
      </c>
      <c r="J1373" s="3">
        <v>0.86824074510545501</v>
      </c>
      <c r="K1373" s="3">
        <v>1.7741305548878701</v>
      </c>
      <c r="L1373" s="3">
        <v>31.879371821631999</v>
      </c>
      <c r="M1373" s="6" t="s">
        <v>154</v>
      </c>
      <c r="N1373" s="6" t="s">
        <v>186</v>
      </c>
    </row>
    <row r="1374" spans="1:14" x14ac:dyDescent="0.2">
      <c r="A1374" s="5" t="str">
        <f t="shared" si="28"/>
        <v>Gynae - Vulva22007-20115</v>
      </c>
      <c r="B1374" s="3" t="s">
        <v>116</v>
      </c>
      <c r="C1374" s="3">
        <v>2</v>
      </c>
      <c r="D1374" s="3" t="s">
        <v>135</v>
      </c>
      <c r="E1374" s="3">
        <v>5</v>
      </c>
      <c r="F1374" s="3">
        <v>315</v>
      </c>
      <c r="G1374" s="3">
        <v>1.1946836803781999</v>
      </c>
      <c r="H1374" s="3">
        <v>0.83540126826827998</v>
      </c>
      <c r="I1374" s="3">
        <v>0.743144991260695</v>
      </c>
      <c r="J1374" s="3">
        <v>0.92765754527586497</v>
      </c>
      <c r="K1374" s="3">
        <v>1.8755852642187301</v>
      </c>
      <c r="L1374" s="3">
        <v>25.746739820805999</v>
      </c>
      <c r="M1374" s="6" t="s">
        <v>154</v>
      </c>
      <c r="N1374" s="6" t="s">
        <v>186</v>
      </c>
    </row>
    <row r="1375" spans="1:14" x14ac:dyDescent="0.2">
      <c r="A1375" s="5" t="str">
        <f t="shared" si="28"/>
        <v>Gynae - Vulva22007-20116</v>
      </c>
      <c r="B1375" s="3" t="s">
        <v>116</v>
      </c>
      <c r="C1375" s="3">
        <v>2</v>
      </c>
      <c r="D1375" s="3" t="s">
        <v>135</v>
      </c>
      <c r="E1375" s="3">
        <v>6</v>
      </c>
      <c r="F1375" s="3">
        <v>1593</v>
      </c>
      <c r="G1375" s="3">
        <v>1.2125459364997699</v>
      </c>
      <c r="H1375" s="3">
        <v>0.632392762319965</v>
      </c>
      <c r="I1375" s="3">
        <v>0.60133750913484296</v>
      </c>
      <c r="J1375" s="3">
        <v>0.66344801550508703</v>
      </c>
      <c r="K1375" s="3">
        <v>0</v>
      </c>
      <c r="L1375" s="3">
        <v>88.587799089367991</v>
      </c>
      <c r="M1375" s="6" t="s">
        <v>154</v>
      </c>
      <c r="N1375" s="6" t="s">
        <v>186</v>
      </c>
    </row>
    <row r="1376" spans="1:14" x14ac:dyDescent="0.2">
      <c r="A1376" s="5" t="str">
        <f t="shared" si="28"/>
        <v>Gynae - Vulva32002-20061</v>
      </c>
      <c r="B1376" s="11" t="s">
        <v>115</v>
      </c>
      <c r="C1376" s="11">
        <v>3</v>
      </c>
      <c r="D1376" s="11" t="s">
        <v>135</v>
      </c>
      <c r="E1376" s="11">
        <v>1</v>
      </c>
      <c r="F1376" s="11">
        <f t="shared" ref="F1376:L1387" si="30">F1364</f>
        <v>202</v>
      </c>
      <c r="G1376" s="11">
        <f t="shared" si="30"/>
        <v>0.79890131294684796</v>
      </c>
      <c r="H1376" s="11">
        <f t="shared" si="30"/>
        <v>0.452119326172092</v>
      </c>
      <c r="I1376" s="11">
        <f t="shared" si="30"/>
        <v>0.389769756799412</v>
      </c>
      <c r="J1376" s="11">
        <f t="shared" si="30"/>
        <v>0.51446889554477204</v>
      </c>
      <c r="K1376" s="11">
        <f t="shared" si="30"/>
        <v>1</v>
      </c>
      <c r="L1376" s="11">
        <f t="shared" si="30"/>
        <v>0</v>
      </c>
      <c r="M1376" s="12" t="s">
        <v>154</v>
      </c>
      <c r="N1376" s="12" t="s">
        <v>186</v>
      </c>
    </row>
    <row r="1377" spans="1:14" x14ac:dyDescent="0.2">
      <c r="A1377" s="5" t="str">
        <f t="shared" si="28"/>
        <v>Gynae - Vulva32002-20062</v>
      </c>
      <c r="B1377" s="11" t="s">
        <v>115</v>
      </c>
      <c r="C1377" s="11">
        <v>3</v>
      </c>
      <c r="D1377" s="11" t="s">
        <v>135</v>
      </c>
      <c r="E1377" s="11">
        <v>2</v>
      </c>
      <c r="F1377" s="11">
        <f t="shared" si="30"/>
        <v>311</v>
      </c>
      <c r="G1377" s="11">
        <f t="shared" si="30"/>
        <v>1.21885172488486</v>
      </c>
      <c r="H1377" s="11">
        <f t="shared" si="30"/>
        <v>0.608497719227588</v>
      </c>
      <c r="I1377" s="11">
        <f t="shared" si="30"/>
        <v>0.540868428676195</v>
      </c>
      <c r="J1377" s="11">
        <f t="shared" si="30"/>
        <v>0.67612700977898099</v>
      </c>
      <c r="K1377" s="11">
        <f t="shared" si="30"/>
        <v>1.3458785855926301</v>
      </c>
      <c r="L1377" s="11">
        <f t="shared" si="30"/>
        <v>14.401863519223999</v>
      </c>
      <c r="M1377" s="12" t="s">
        <v>154</v>
      </c>
      <c r="N1377" s="12" t="s">
        <v>186</v>
      </c>
    </row>
    <row r="1378" spans="1:14" x14ac:dyDescent="0.2">
      <c r="A1378" s="5" t="str">
        <f t="shared" si="28"/>
        <v>Gynae - Vulva32002-20063</v>
      </c>
      <c r="B1378" s="11" t="s">
        <v>115</v>
      </c>
      <c r="C1378" s="11">
        <v>3</v>
      </c>
      <c r="D1378" s="11" t="s">
        <v>135</v>
      </c>
      <c r="E1378" s="11">
        <v>3</v>
      </c>
      <c r="F1378" s="11">
        <f t="shared" si="30"/>
        <v>339</v>
      </c>
      <c r="G1378" s="11">
        <f t="shared" si="30"/>
        <v>1.3225431498233799</v>
      </c>
      <c r="H1378" s="11">
        <f t="shared" si="30"/>
        <v>0.61370872540273902</v>
      </c>
      <c r="I1378" s="11">
        <f t="shared" si="30"/>
        <v>0.54837784359244401</v>
      </c>
      <c r="J1378" s="11">
        <f t="shared" si="30"/>
        <v>0.67903960721303402</v>
      </c>
      <c r="K1378" s="11">
        <f t="shared" si="30"/>
        <v>1.3574043175697801</v>
      </c>
      <c r="L1378" s="11">
        <f t="shared" si="30"/>
        <v>18.677970035247998</v>
      </c>
      <c r="M1378" s="12" t="s">
        <v>154</v>
      </c>
      <c r="N1378" s="12" t="s">
        <v>186</v>
      </c>
    </row>
    <row r="1379" spans="1:14" x14ac:dyDescent="0.2">
      <c r="A1379" s="5" t="str">
        <f t="shared" si="28"/>
        <v>Gynae - Vulva32002-20064</v>
      </c>
      <c r="B1379" s="11" t="s">
        <v>115</v>
      </c>
      <c r="C1379" s="11">
        <v>3</v>
      </c>
      <c r="D1379" s="11" t="s">
        <v>135</v>
      </c>
      <c r="E1379" s="11">
        <v>4</v>
      </c>
      <c r="F1379" s="11">
        <f t="shared" si="30"/>
        <v>353</v>
      </c>
      <c r="G1379" s="11">
        <f t="shared" si="30"/>
        <v>1.3722153600656199</v>
      </c>
      <c r="H1379" s="11">
        <f t="shared" si="30"/>
        <v>0.734423812362208</v>
      </c>
      <c r="I1379" s="11">
        <f t="shared" si="30"/>
        <v>0.65780851909729798</v>
      </c>
      <c r="J1379" s="11">
        <f t="shared" si="30"/>
        <v>0.81103910562711801</v>
      </c>
      <c r="K1379" s="11">
        <f t="shared" si="30"/>
        <v>1.62440260755998</v>
      </c>
      <c r="L1379" s="11">
        <f t="shared" si="30"/>
        <v>24.547888009562001</v>
      </c>
      <c r="M1379" s="12" t="s">
        <v>154</v>
      </c>
      <c r="N1379" s="12" t="s">
        <v>186</v>
      </c>
    </row>
    <row r="1380" spans="1:14" x14ac:dyDescent="0.2">
      <c r="A1380" s="5" t="str">
        <f t="shared" si="28"/>
        <v>Gynae - Vulva32002-20065</v>
      </c>
      <c r="B1380" s="11" t="s">
        <v>115</v>
      </c>
      <c r="C1380" s="11">
        <v>3</v>
      </c>
      <c r="D1380" s="11" t="s">
        <v>135</v>
      </c>
      <c r="E1380" s="11">
        <v>5</v>
      </c>
      <c r="F1380" s="11">
        <f t="shared" si="30"/>
        <v>301</v>
      </c>
      <c r="G1380" s="11">
        <f t="shared" si="30"/>
        <v>1.16886862487499</v>
      </c>
      <c r="H1380" s="11">
        <f t="shared" si="30"/>
        <v>0.804915697235568</v>
      </c>
      <c r="I1380" s="11">
        <f t="shared" si="30"/>
        <v>0.71398234102609204</v>
      </c>
      <c r="J1380" s="11">
        <f t="shared" si="30"/>
        <v>0.89584905344504395</v>
      </c>
      <c r="K1380" s="11">
        <f t="shared" si="30"/>
        <v>1.78031694431304</v>
      </c>
      <c r="L1380" s="11">
        <f t="shared" si="30"/>
        <v>23.412487413251998</v>
      </c>
      <c r="M1380" s="12" t="s">
        <v>154</v>
      </c>
      <c r="N1380" s="12" t="s">
        <v>186</v>
      </c>
    </row>
    <row r="1381" spans="1:14" x14ac:dyDescent="0.2">
      <c r="A1381" s="5" t="str">
        <f t="shared" si="28"/>
        <v>Gynae - Vulva32002-20066</v>
      </c>
      <c r="B1381" s="11" t="s">
        <v>115</v>
      </c>
      <c r="C1381" s="11">
        <v>3</v>
      </c>
      <c r="D1381" s="11" t="s">
        <v>135</v>
      </c>
      <c r="E1381" s="11">
        <v>6</v>
      </c>
      <c r="F1381" s="11">
        <f t="shared" si="30"/>
        <v>1506</v>
      </c>
      <c r="G1381" s="11">
        <f t="shared" si="30"/>
        <v>1.1773977165051499</v>
      </c>
      <c r="H1381" s="11">
        <f t="shared" si="30"/>
        <v>0.636587241185119</v>
      </c>
      <c r="I1381" s="11">
        <f t="shared" si="30"/>
        <v>0.60443572074660401</v>
      </c>
      <c r="J1381" s="11">
        <f t="shared" si="30"/>
        <v>0.66873876162363399</v>
      </c>
      <c r="K1381" s="11">
        <f t="shared" si="30"/>
        <v>0</v>
      </c>
      <c r="L1381" s="11">
        <f t="shared" si="30"/>
        <v>81.040208977285999</v>
      </c>
      <c r="M1381" s="12" t="s">
        <v>154</v>
      </c>
      <c r="N1381" s="12" t="s">
        <v>186</v>
      </c>
    </row>
    <row r="1382" spans="1:14" x14ac:dyDescent="0.2">
      <c r="A1382" s="5" t="str">
        <f t="shared" si="28"/>
        <v>Gynae - Vulva32007-20111</v>
      </c>
      <c r="B1382" s="11" t="s">
        <v>116</v>
      </c>
      <c r="C1382" s="11">
        <v>3</v>
      </c>
      <c r="D1382" s="11" t="s">
        <v>135</v>
      </c>
      <c r="E1382" s="11">
        <v>1</v>
      </c>
      <c r="F1382" s="11">
        <f t="shared" si="30"/>
        <v>225</v>
      </c>
      <c r="G1382" s="11">
        <f t="shared" si="30"/>
        <v>0.86454182011643599</v>
      </c>
      <c r="H1382" s="11">
        <f t="shared" si="30"/>
        <v>0.44540831291733601</v>
      </c>
      <c r="I1382" s="11">
        <f t="shared" si="30"/>
        <v>0.38720829336280399</v>
      </c>
      <c r="J1382" s="11">
        <f t="shared" si="30"/>
        <v>0.50360833247186798</v>
      </c>
      <c r="K1382" s="11">
        <f t="shared" si="30"/>
        <v>1</v>
      </c>
      <c r="L1382" s="11">
        <f t="shared" si="30"/>
        <v>0</v>
      </c>
      <c r="M1382" s="12" t="s">
        <v>154</v>
      </c>
      <c r="N1382" s="12" t="s">
        <v>186</v>
      </c>
    </row>
    <row r="1383" spans="1:14" x14ac:dyDescent="0.2">
      <c r="A1383" s="5" t="str">
        <f t="shared" si="28"/>
        <v>Gynae - Vulva32007-20112</v>
      </c>
      <c r="B1383" s="11" t="s">
        <v>116</v>
      </c>
      <c r="C1383" s="11">
        <v>3</v>
      </c>
      <c r="D1383" s="11" t="s">
        <v>135</v>
      </c>
      <c r="E1383" s="11">
        <v>2</v>
      </c>
      <c r="F1383" s="11">
        <f t="shared" si="30"/>
        <v>316</v>
      </c>
      <c r="G1383" s="11">
        <f t="shared" si="30"/>
        <v>1.20293708509615</v>
      </c>
      <c r="H1383" s="11">
        <f t="shared" si="30"/>
        <v>0.54761544046232202</v>
      </c>
      <c r="I1383" s="11">
        <f t="shared" si="30"/>
        <v>0.48723612083272699</v>
      </c>
      <c r="J1383" s="11">
        <f t="shared" si="30"/>
        <v>0.607994760091917</v>
      </c>
      <c r="K1383" s="11">
        <f t="shared" si="30"/>
        <v>1.22946838795071</v>
      </c>
      <c r="L1383" s="11">
        <f t="shared" si="30"/>
        <v>13.190124957884001</v>
      </c>
      <c r="M1383" s="12" t="s">
        <v>154</v>
      </c>
      <c r="N1383" s="12" t="s">
        <v>186</v>
      </c>
    </row>
    <row r="1384" spans="1:14" x14ac:dyDescent="0.2">
      <c r="A1384" s="5" t="str">
        <f t="shared" si="28"/>
        <v>Gynae - Vulva32007-20113</v>
      </c>
      <c r="B1384" s="11" t="s">
        <v>116</v>
      </c>
      <c r="C1384" s="11">
        <v>3</v>
      </c>
      <c r="D1384" s="11" t="s">
        <v>135</v>
      </c>
      <c r="E1384" s="11">
        <v>3</v>
      </c>
      <c r="F1384" s="11">
        <f t="shared" si="30"/>
        <v>343</v>
      </c>
      <c r="G1384" s="11">
        <f t="shared" si="30"/>
        <v>1.30221843730978</v>
      </c>
      <c r="H1384" s="11">
        <f t="shared" si="30"/>
        <v>0.60040511199970503</v>
      </c>
      <c r="I1384" s="11">
        <f t="shared" si="30"/>
        <v>0.53686420750998098</v>
      </c>
      <c r="J1384" s="11">
        <f t="shared" si="30"/>
        <v>0.66394601648942897</v>
      </c>
      <c r="K1384" s="11">
        <f t="shared" si="30"/>
        <v>1.3479881146967601</v>
      </c>
      <c r="L1384" s="11">
        <f t="shared" si="30"/>
        <v>17.771562489046001</v>
      </c>
      <c r="M1384" s="12" t="s">
        <v>154</v>
      </c>
      <c r="N1384" s="12" t="s">
        <v>186</v>
      </c>
    </row>
    <row r="1385" spans="1:14" x14ac:dyDescent="0.2">
      <c r="A1385" s="5" t="str">
        <f t="shared" si="28"/>
        <v>Gynae - Vulva32007-20114</v>
      </c>
      <c r="B1385" s="11" t="s">
        <v>116</v>
      </c>
      <c r="C1385" s="11">
        <v>3</v>
      </c>
      <c r="D1385" s="11" t="s">
        <v>135</v>
      </c>
      <c r="E1385" s="11">
        <v>4</v>
      </c>
      <c r="F1385" s="11">
        <f t="shared" si="30"/>
        <v>394</v>
      </c>
      <c r="G1385" s="11">
        <f t="shared" si="30"/>
        <v>1.4938047103605601</v>
      </c>
      <c r="H1385" s="11">
        <f t="shared" si="30"/>
        <v>0.79021249734770305</v>
      </c>
      <c r="I1385" s="11">
        <f t="shared" si="30"/>
        <v>0.71218424958995097</v>
      </c>
      <c r="J1385" s="11">
        <f t="shared" si="30"/>
        <v>0.86824074510545501</v>
      </c>
      <c r="K1385" s="11">
        <f t="shared" si="30"/>
        <v>1.7741305548878701</v>
      </c>
      <c r="L1385" s="11">
        <f t="shared" si="30"/>
        <v>31.879371821631999</v>
      </c>
      <c r="M1385" s="12" t="s">
        <v>154</v>
      </c>
      <c r="N1385" s="12" t="s">
        <v>186</v>
      </c>
    </row>
    <row r="1386" spans="1:14" x14ac:dyDescent="0.2">
      <c r="A1386" s="5" t="str">
        <f t="shared" si="28"/>
        <v>Gynae - Vulva32007-20115</v>
      </c>
      <c r="B1386" s="11" t="s">
        <v>116</v>
      </c>
      <c r="C1386" s="11">
        <v>3</v>
      </c>
      <c r="D1386" s="11" t="s">
        <v>135</v>
      </c>
      <c r="E1386" s="11">
        <v>5</v>
      </c>
      <c r="F1386" s="11">
        <f t="shared" si="30"/>
        <v>315</v>
      </c>
      <c r="G1386" s="11">
        <f t="shared" si="30"/>
        <v>1.1946836803781999</v>
      </c>
      <c r="H1386" s="11">
        <f t="shared" si="30"/>
        <v>0.83540126826827998</v>
      </c>
      <c r="I1386" s="11">
        <f t="shared" si="30"/>
        <v>0.743144991260695</v>
      </c>
      <c r="J1386" s="11">
        <f t="shared" si="30"/>
        <v>0.92765754527586497</v>
      </c>
      <c r="K1386" s="11">
        <f t="shared" si="30"/>
        <v>1.8755852642187301</v>
      </c>
      <c r="L1386" s="11">
        <f t="shared" si="30"/>
        <v>25.746739820805999</v>
      </c>
      <c r="M1386" s="12" t="s">
        <v>154</v>
      </c>
      <c r="N1386" s="12" t="s">
        <v>186</v>
      </c>
    </row>
    <row r="1387" spans="1:14" x14ac:dyDescent="0.2">
      <c r="A1387" s="5" t="str">
        <f t="shared" si="28"/>
        <v>Gynae - Vulva32007-20116</v>
      </c>
      <c r="B1387" s="11" t="s">
        <v>116</v>
      </c>
      <c r="C1387" s="11">
        <v>3</v>
      </c>
      <c r="D1387" s="11" t="s">
        <v>135</v>
      </c>
      <c r="E1387" s="11">
        <v>6</v>
      </c>
      <c r="F1387" s="11">
        <f t="shared" si="30"/>
        <v>1593</v>
      </c>
      <c r="G1387" s="11">
        <f t="shared" si="30"/>
        <v>1.2125459364997699</v>
      </c>
      <c r="H1387" s="11">
        <f t="shared" si="30"/>
        <v>0.632392762319965</v>
      </c>
      <c r="I1387" s="11">
        <f t="shared" si="30"/>
        <v>0.60133750913484296</v>
      </c>
      <c r="J1387" s="11">
        <f t="shared" si="30"/>
        <v>0.66344801550508703</v>
      </c>
      <c r="K1387" s="11">
        <f t="shared" si="30"/>
        <v>0</v>
      </c>
      <c r="L1387" s="11">
        <f t="shared" si="30"/>
        <v>88.587799089367991</v>
      </c>
      <c r="M1387" s="12" t="s">
        <v>154</v>
      </c>
      <c r="N1387" s="12" t="s">
        <v>186</v>
      </c>
    </row>
  </sheetData>
  <printOptions horizontalCentered="1"/>
  <pageMargins left="0.19685039370078741" right="0.19685039370078741" top="0.39370078740157483" bottom="0.39370078740157483" header="0.19685039370078741" footer="0.19685039370078741"/>
  <pageSetup paperSize="9" scale="87" fitToHeight="0" orientation="portrait" r:id="rId1"/>
  <headerFooter>
    <oddHeader>&amp;LNCIN (CRUK PARTNERSHIP)&amp;RCANCER BY DEPRIVATION</oddHeader>
    <oddFooter>&amp;LPRINTED ON &amp;D AT &amp;T&amp;RPAGE &amp;P OF &amp;N</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002060"/>
    <pageSetUpPr fitToPage="1"/>
  </sheetPr>
  <dimension ref="A1:N232"/>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RowHeight="11.25" x14ac:dyDescent="0.2"/>
  <cols>
    <col min="1" max="1" width="9.33203125" style="5"/>
    <col min="2" max="2" width="9.33203125" style="2" customWidth="1"/>
    <col min="3" max="3" width="9.33203125" style="2"/>
    <col min="4" max="5" width="9.33203125" style="2" customWidth="1"/>
    <col min="6" max="9" width="9.33203125" style="2"/>
    <col min="10" max="12" width="9.33203125" style="2" customWidth="1"/>
    <col min="13" max="16384" width="9.33203125" style="2"/>
  </cols>
  <sheetData>
    <row r="1" spans="1:14" s="14" customFormat="1" ht="45" x14ac:dyDescent="0.2">
      <c r="A1" s="13" t="s">
        <v>59</v>
      </c>
      <c r="B1" s="16" t="s">
        <v>102</v>
      </c>
      <c r="C1" s="16" t="s">
        <v>103</v>
      </c>
      <c r="D1" s="16" t="s">
        <v>104</v>
      </c>
      <c r="E1" s="16" t="s">
        <v>105</v>
      </c>
      <c r="F1" s="16" t="s">
        <v>106</v>
      </c>
      <c r="G1" s="16" t="s">
        <v>107</v>
      </c>
      <c r="H1" s="16" t="s">
        <v>108</v>
      </c>
      <c r="I1" s="16" t="s">
        <v>214</v>
      </c>
      <c r="J1" s="16" t="s">
        <v>216</v>
      </c>
      <c r="K1" s="16" t="s">
        <v>217</v>
      </c>
      <c r="L1" s="16" t="s">
        <v>215</v>
      </c>
      <c r="M1" s="14" t="s">
        <v>101</v>
      </c>
      <c r="N1" s="14" t="s">
        <v>213</v>
      </c>
    </row>
    <row r="2" spans="1:14" s="1" customFormat="1" x14ac:dyDescent="0.2">
      <c r="A2" s="7" t="str">
        <f>B2&amp;C2&amp;D2</f>
        <v>All cancers, excl. non-melanoma skin cancer1997-20011</v>
      </c>
      <c r="B2" s="3" t="s">
        <v>119</v>
      </c>
      <c r="C2" s="3" t="s">
        <v>114</v>
      </c>
      <c r="D2" s="3">
        <v>1</v>
      </c>
      <c r="E2" s="3">
        <v>94.585520000000002</v>
      </c>
      <c r="F2" s="3">
        <v>79.487359999999995</v>
      </c>
      <c r="G2" s="3">
        <v>109.68371999999999</v>
      </c>
      <c r="H2" s="3">
        <v>0.50575061244760455</v>
      </c>
      <c r="I2" s="3">
        <v>2.9999999999999997E-4</v>
      </c>
      <c r="J2" s="3"/>
      <c r="K2" s="3"/>
      <c r="L2" s="3"/>
      <c r="M2" s="6" t="s">
        <v>100</v>
      </c>
      <c r="N2" s="6" t="s">
        <v>220</v>
      </c>
    </row>
    <row r="3" spans="1:14" s="1" customFormat="1" x14ac:dyDescent="0.2">
      <c r="A3" s="7" t="str">
        <f t="shared" ref="A3:A60" si="0">B3&amp;C3&amp;D3</f>
        <v>All cancers, excl. non-melanoma skin cancer1997-20012</v>
      </c>
      <c r="B3" s="3" t="s">
        <v>119</v>
      </c>
      <c r="C3" s="3" t="s">
        <v>114</v>
      </c>
      <c r="D3" s="3">
        <v>2</v>
      </c>
      <c r="E3" s="3">
        <v>52.04748</v>
      </c>
      <c r="F3" s="3">
        <v>47.301720000000003</v>
      </c>
      <c r="G3" s="3">
        <v>56.793239999999997</v>
      </c>
      <c r="H3" s="3">
        <v>0.38110793477312949</v>
      </c>
      <c r="I3" s="3">
        <v>1E-4</v>
      </c>
      <c r="J3" s="3"/>
      <c r="K3" s="3"/>
      <c r="L3" s="3">
        <v>1.3788041952622621E-7</v>
      </c>
      <c r="M3" s="6" t="s">
        <v>100</v>
      </c>
      <c r="N3" s="6" t="s">
        <v>220</v>
      </c>
    </row>
    <row r="4" spans="1:14" s="1" customFormat="1" x14ac:dyDescent="0.2">
      <c r="A4" s="7" t="str">
        <f t="shared" si="0"/>
        <v>All cancers, excl. non-melanoma skin cancer1997-20013</v>
      </c>
      <c r="B4" s="3" t="s">
        <v>119</v>
      </c>
      <c r="C4" s="3" t="s">
        <v>114</v>
      </c>
      <c r="D4" s="3">
        <v>3</v>
      </c>
      <c r="E4" s="3">
        <v>70.200159999999997</v>
      </c>
      <c r="F4" s="3">
        <v>59.778880000000001</v>
      </c>
      <c r="G4" s="3">
        <v>80.621399999999994</v>
      </c>
      <c r="H4" s="3">
        <v>0.45009583428919703</v>
      </c>
      <c r="I4" s="3">
        <v>2.0000000000000001E-4</v>
      </c>
      <c r="J4" s="3"/>
      <c r="K4" s="3"/>
      <c r="L4" s="3"/>
      <c r="M4" s="6" t="s">
        <v>100</v>
      </c>
      <c r="N4" s="6" t="s">
        <v>220</v>
      </c>
    </row>
    <row r="5" spans="1:14" s="1" customFormat="1" x14ac:dyDescent="0.2">
      <c r="A5" s="7" t="str">
        <f t="shared" si="0"/>
        <v>All cancers, excl. non-melanoma skin cancer2002-20061</v>
      </c>
      <c r="B5" s="3" t="s">
        <v>119</v>
      </c>
      <c r="C5" s="3" t="s">
        <v>115</v>
      </c>
      <c r="D5" s="3">
        <v>1</v>
      </c>
      <c r="E5" s="3">
        <v>90.037040000000005</v>
      </c>
      <c r="F5" s="3">
        <v>55.295200000000001</v>
      </c>
      <c r="G5" s="3">
        <v>124.77888</v>
      </c>
      <c r="H5" s="3">
        <v>0.51403074900122092</v>
      </c>
      <c r="I5" s="3">
        <v>3.7000000000000002E-3</v>
      </c>
      <c r="J5" s="3"/>
      <c r="K5" s="3"/>
      <c r="L5" s="3"/>
      <c r="M5" s="6" t="s">
        <v>100</v>
      </c>
      <c r="N5" s="6" t="s">
        <v>220</v>
      </c>
    </row>
    <row r="6" spans="1:14" s="1" customFormat="1" x14ac:dyDescent="0.2">
      <c r="A6" s="7" t="str">
        <f t="shared" si="0"/>
        <v>All cancers, excl. non-melanoma skin cancer2002-20062</v>
      </c>
      <c r="B6" s="3" t="s">
        <v>119</v>
      </c>
      <c r="C6" s="3" t="s">
        <v>115</v>
      </c>
      <c r="D6" s="3">
        <v>2</v>
      </c>
      <c r="E6" s="3">
        <v>51.9574</v>
      </c>
      <c r="F6" s="3">
        <v>33.103608000000001</v>
      </c>
      <c r="G6" s="3">
        <v>70.811239999999998</v>
      </c>
      <c r="H6" s="3">
        <v>0.40214690319392288</v>
      </c>
      <c r="I6" s="3">
        <v>3.0999999999999999E-3</v>
      </c>
      <c r="J6" s="3"/>
      <c r="K6" s="3"/>
      <c r="L6" s="3">
        <v>5.9001246975288746E-2</v>
      </c>
      <c r="M6" s="6" t="s">
        <v>100</v>
      </c>
      <c r="N6" s="6" t="s">
        <v>220</v>
      </c>
    </row>
    <row r="7" spans="1:14" s="1" customFormat="1" x14ac:dyDescent="0.2">
      <c r="A7" s="7" t="str">
        <f t="shared" si="0"/>
        <v>All cancers, excl. non-melanoma skin cancer2002-20063</v>
      </c>
      <c r="B7" s="3" t="s">
        <v>119</v>
      </c>
      <c r="C7" s="3" t="s">
        <v>115</v>
      </c>
      <c r="D7" s="3">
        <v>3</v>
      </c>
      <c r="E7" s="3">
        <v>67.281679999999994</v>
      </c>
      <c r="F7" s="3">
        <v>40.005360000000003</v>
      </c>
      <c r="G7" s="3">
        <v>94.558000000000007</v>
      </c>
      <c r="H7" s="3">
        <v>0.45447015763263165</v>
      </c>
      <c r="I7" s="3">
        <v>4.3E-3</v>
      </c>
      <c r="J7" s="3"/>
      <c r="K7" s="3"/>
      <c r="L7" s="3"/>
      <c r="M7" s="6" t="s">
        <v>100</v>
      </c>
      <c r="N7" s="6" t="s">
        <v>220</v>
      </c>
    </row>
    <row r="8" spans="1:14" s="1" customFormat="1" x14ac:dyDescent="0.2">
      <c r="A8" s="7" t="str">
        <f t="shared" si="0"/>
        <v>All cancers, excl. non-melanoma skin cancer2007-20111</v>
      </c>
      <c r="B8" s="3" t="s">
        <v>119</v>
      </c>
      <c r="C8" s="3" t="s">
        <v>116</v>
      </c>
      <c r="D8" s="3">
        <v>1</v>
      </c>
      <c r="E8" s="3">
        <v>90.998599999999996</v>
      </c>
      <c r="F8" s="3">
        <v>58.959600000000002</v>
      </c>
      <c r="G8" s="3">
        <v>123.03756</v>
      </c>
      <c r="H8" s="3">
        <v>0.56956195317690583</v>
      </c>
      <c r="I8" s="3">
        <v>2.8999999999999998E-3</v>
      </c>
      <c r="J8" s="3">
        <v>0.96818989306580616</v>
      </c>
      <c r="K8" s="3">
        <v>0.84265737663176177</v>
      </c>
      <c r="L8" s="3"/>
      <c r="M8" s="6" t="s">
        <v>100</v>
      </c>
      <c r="N8" s="6" t="s">
        <v>220</v>
      </c>
    </row>
    <row r="9" spans="1:14" s="1" customFormat="1" x14ac:dyDescent="0.2">
      <c r="A9" s="7" t="str">
        <f t="shared" si="0"/>
        <v>All cancers, excl. non-melanoma skin cancer2007-20112</v>
      </c>
      <c r="B9" s="3" t="s">
        <v>119</v>
      </c>
      <c r="C9" s="3" t="s">
        <v>116</v>
      </c>
      <c r="D9" s="3">
        <v>2</v>
      </c>
      <c r="E9" s="3">
        <v>54.70288</v>
      </c>
      <c r="F9" s="3">
        <v>34.245628000000004</v>
      </c>
      <c r="G9" s="3">
        <v>75.160120000000006</v>
      </c>
      <c r="H9" s="3">
        <v>0.45244020329127543</v>
      </c>
      <c r="I9" s="3">
        <v>3.3999999999999998E-3</v>
      </c>
      <c r="J9" s="3">
        <v>0.84662572200655228</v>
      </c>
      <c r="K9" s="3">
        <v>0.80426492008869022</v>
      </c>
      <c r="L9" s="3">
        <v>6.1282833038454054E-2</v>
      </c>
      <c r="M9" s="6" t="s">
        <v>100</v>
      </c>
      <c r="N9" s="6" t="s">
        <v>220</v>
      </c>
    </row>
    <row r="10" spans="1:14" s="1" customFormat="1" x14ac:dyDescent="0.2">
      <c r="A10" s="7" t="str">
        <f t="shared" si="0"/>
        <v>All cancers, excl. non-melanoma skin cancer2007-20113</v>
      </c>
      <c r="B10" s="3" t="s">
        <v>119</v>
      </c>
      <c r="C10" s="3" t="s">
        <v>116</v>
      </c>
      <c r="D10" s="3">
        <v>3</v>
      </c>
      <c r="E10" s="3">
        <v>69.598399999999998</v>
      </c>
      <c r="F10" s="3">
        <v>42.954639999999998</v>
      </c>
      <c r="G10" s="3">
        <v>96.242199999999997</v>
      </c>
      <c r="H10" s="3">
        <v>0.50647701480242213</v>
      </c>
      <c r="I10" s="3">
        <v>3.5999999999999999E-3</v>
      </c>
      <c r="J10" s="3">
        <v>0.90520646226404611</v>
      </c>
      <c r="K10" s="3">
        <v>0.96711567350724481</v>
      </c>
      <c r="L10" s="3"/>
      <c r="M10" s="6" t="s">
        <v>100</v>
      </c>
      <c r="N10" s="6" t="s">
        <v>220</v>
      </c>
    </row>
    <row r="11" spans="1:14" x14ac:dyDescent="0.2">
      <c r="A11" s="7" t="str">
        <f t="shared" si="0"/>
        <v>LowerGI - Anus2002-20061</v>
      </c>
      <c r="B11" s="3" t="s">
        <v>131</v>
      </c>
      <c r="C11" s="3" t="s">
        <v>115</v>
      </c>
      <c r="D11" s="3">
        <v>1</v>
      </c>
      <c r="E11" s="3">
        <v>0.25172719999999998</v>
      </c>
      <c r="F11" s="3">
        <v>0.19082560000000001</v>
      </c>
      <c r="G11" s="3">
        <v>0.31262839999999997</v>
      </c>
      <c r="H11" s="3">
        <v>1.4163278143590106</v>
      </c>
      <c r="I11" s="3">
        <v>8.9999999999999998E-4</v>
      </c>
      <c r="J11" s="3"/>
      <c r="K11" s="3"/>
      <c r="L11" s="3"/>
      <c r="M11" s="6" t="s">
        <v>100</v>
      </c>
      <c r="N11" s="6" t="s">
        <v>179</v>
      </c>
    </row>
    <row r="12" spans="1:14" x14ac:dyDescent="0.2">
      <c r="A12" s="7" t="str">
        <f t="shared" si="0"/>
        <v>LowerGI - Anus2002-20062</v>
      </c>
      <c r="B12" s="3" t="s">
        <v>131</v>
      </c>
      <c r="C12" s="3" t="s">
        <v>115</v>
      </c>
      <c r="D12" s="3">
        <v>2</v>
      </c>
      <c r="E12" s="3">
        <v>0.1641176</v>
      </c>
      <c r="F12" s="3">
        <v>9.2699199999999995E-2</v>
      </c>
      <c r="G12" s="3">
        <v>0.235536</v>
      </c>
      <c r="H12" s="3">
        <v>0.67565522471257888</v>
      </c>
      <c r="I12" s="3">
        <v>5.3E-3</v>
      </c>
      <c r="J12" s="3"/>
      <c r="K12" s="3"/>
      <c r="L12" s="3">
        <v>6.7326353972699593E-2</v>
      </c>
      <c r="M12" s="6" t="s">
        <v>100</v>
      </c>
      <c r="N12" s="6" t="s">
        <v>179</v>
      </c>
    </row>
    <row r="13" spans="1:14" x14ac:dyDescent="0.2">
      <c r="A13" s="7" t="str">
        <f t="shared" si="0"/>
        <v>LowerGI - Anus2002-20063</v>
      </c>
      <c r="B13" s="3" t="s">
        <v>131</v>
      </c>
      <c r="C13" s="3" t="s">
        <v>115</v>
      </c>
      <c r="D13" s="3">
        <v>3</v>
      </c>
      <c r="E13" s="3">
        <v>0.20473160000000001</v>
      </c>
      <c r="F13" s="3">
        <v>0.1545176</v>
      </c>
      <c r="G13" s="3">
        <v>0.25494559999999999</v>
      </c>
      <c r="H13" s="3">
        <v>0.95634025323456573</v>
      </c>
      <c r="I13" s="3">
        <v>1E-3</v>
      </c>
      <c r="J13" s="3"/>
      <c r="K13" s="3"/>
      <c r="L13" s="3"/>
      <c r="M13" s="6" t="s">
        <v>100</v>
      </c>
      <c r="N13" s="6" t="s">
        <v>179</v>
      </c>
    </row>
    <row r="14" spans="1:14" x14ac:dyDescent="0.2">
      <c r="A14" s="7" t="str">
        <f t="shared" si="0"/>
        <v>LowerGI - Anus2007-20111</v>
      </c>
      <c r="B14" s="3" t="s">
        <v>131</v>
      </c>
      <c r="C14" s="3" t="s">
        <v>116</v>
      </c>
      <c r="D14" s="3">
        <v>1</v>
      </c>
      <c r="E14" s="3">
        <v>0.25700040000000002</v>
      </c>
      <c r="F14" s="3">
        <v>0.1747204</v>
      </c>
      <c r="G14" s="3">
        <v>0.33928039999999998</v>
      </c>
      <c r="H14" s="3">
        <v>1.3705364975434371</v>
      </c>
      <c r="I14" s="3">
        <v>2.2000000000000001E-3</v>
      </c>
      <c r="J14" s="3">
        <v>0.9195783406408613</v>
      </c>
      <c r="K14" s="3"/>
      <c r="L14" s="3"/>
      <c r="M14" s="6" t="s">
        <v>100</v>
      </c>
      <c r="N14" s="6" t="s">
        <v>179</v>
      </c>
    </row>
    <row r="15" spans="1:14" x14ac:dyDescent="0.2">
      <c r="A15" s="7" t="str">
        <f t="shared" si="0"/>
        <v>LowerGI - Anus2007-20112</v>
      </c>
      <c r="B15" s="3" t="s">
        <v>131</v>
      </c>
      <c r="C15" s="3" t="s">
        <v>116</v>
      </c>
      <c r="D15" s="3">
        <v>2</v>
      </c>
      <c r="E15" s="3">
        <v>0.2310152</v>
      </c>
      <c r="F15" s="3">
        <v>0.1680364</v>
      </c>
      <c r="G15" s="3">
        <v>0.29399399999999998</v>
      </c>
      <c r="H15" s="3">
        <v>0.93761267861158037</v>
      </c>
      <c r="I15" s="3">
        <v>1.4E-3</v>
      </c>
      <c r="J15" s="3">
        <v>0.16850945810937112</v>
      </c>
      <c r="K15" s="3"/>
      <c r="L15" s="3">
        <v>0.62304825624839721</v>
      </c>
      <c r="M15" s="6" t="s">
        <v>100</v>
      </c>
      <c r="N15" s="6" t="s">
        <v>179</v>
      </c>
    </row>
    <row r="16" spans="1:14" x14ac:dyDescent="0.2">
      <c r="A16" s="7" t="str">
        <f t="shared" si="0"/>
        <v>LowerGI - Anus2007-20113</v>
      </c>
      <c r="B16" s="3" t="s">
        <v>131</v>
      </c>
      <c r="C16" s="3" t="s">
        <v>116</v>
      </c>
      <c r="D16" s="3">
        <v>3</v>
      </c>
      <c r="E16" s="3">
        <v>0.24211160000000001</v>
      </c>
      <c r="F16" s="3">
        <v>0.1907084</v>
      </c>
      <c r="G16" s="3">
        <v>0.29351480000000002</v>
      </c>
      <c r="H16" s="3">
        <v>1.0901606570368503</v>
      </c>
      <c r="I16" s="3">
        <v>5.9999999999999995E-4</v>
      </c>
      <c r="J16" s="3">
        <v>0.30793649709107984</v>
      </c>
      <c r="K16" s="3"/>
      <c r="L16" s="3"/>
      <c r="M16" s="6" t="s">
        <v>100</v>
      </c>
      <c r="N16" s="6" t="s">
        <v>179</v>
      </c>
    </row>
    <row r="17" spans="1:14" x14ac:dyDescent="0.2">
      <c r="A17" s="7" t="str">
        <f t="shared" si="0"/>
        <v>Urology - Bladder2002-20061</v>
      </c>
      <c r="B17" s="3" t="s">
        <v>143</v>
      </c>
      <c r="C17" s="3" t="s">
        <v>115</v>
      </c>
      <c r="D17" s="3">
        <v>1</v>
      </c>
      <c r="E17" s="3">
        <v>2.5859624000000001</v>
      </c>
      <c r="F17" s="3">
        <v>2.0902628000000001</v>
      </c>
      <c r="G17" s="3">
        <v>3.0816620000000001</v>
      </c>
      <c r="H17" s="3">
        <v>0.35555113867663979</v>
      </c>
      <c r="I17" s="3">
        <v>5.0000000000000001E-4</v>
      </c>
      <c r="J17" s="3"/>
      <c r="K17" s="3"/>
      <c r="L17" s="3"/>
      <c r="M17" s="6" t="s">
        <v>100</v>
      </c>
      <c r="N17" s="6" t="s">
        <v>192</v>
      </c>
    </row>
    <row r="18" spans="1:14" x14ac:dyDescent="0.2">
      <c r="A18" s="7" t="str">
        <f t="shared" si="0"/>
        <v>Urology - Bladder2002-20062</v>
      </c>
      <c r="B18" s="3" t="s">
        <v>143</v>
      </c>
      <c r="C18" s="3" t="s">
        <v>115</v>
      </c>
      <c r="D18" s="3">
        <v>2</v>
      </c>
      <c r="E18" s="3">
        <v>1.2241716</v>
      </c>
      <c r="F18" s="3">
        <v>0.61215359999999996</v>
      </c>
      <c r="G18" s="3">
        <v>1.8361892</v>
      </c>
      <c r="H18" s="3">
        <v>0.53321180363708365</v>
      </c>
      <c r="I18" s="3">
        <v>7.7999999999999996E-3</v>
      </c>
      <c r="J18" s="3"/>
      <c r="K18" s="3"/>
      <c r="L18" s="3">
        <v>7.0148879071219028E-4</v>
      </c>
      <c r="M18" s="6" t="s">
        <v>100</v>
      </c>
      <c r="N18" s="6" t="s">
        <v>192</v>
      </c>
    </row>
    <row r="19" spans="1:14" x14ac:dyDescent="0.2">
      <c r="A19" s="7" t="str">
        <f t="shared" si="0"/>
        <v>Urology - Bladder2002-20063</v>
      </c>
      <c r="B19" s="3" t="s">
        <v>143</v>
      </c>
      <c r="C19" s="3" t="s">
        <v>115</v>
      </c>
      <c r="D19" s="3">
        <v>3</v>
      </c>
      <c r="E19" s="3">
        <v>1.6459611999999999</v>
      </c>
      <c r="F19" s="3">
        <v>1.0744739999999999</v>
      </c>
      <c r="G19" s="3">
        <v>2.2174483999999999</v>
      </c>
      <c r="H19" s="3">
        <v>0.37517382114860004</v>
      </c>
      <c r="I19" s="3">
        <v>2.7000000000000001E-3</v>
      </c>
      <c r="J19" s="3"/>
      <c r="K19" s="3"/>
      <c r="L19" s="3"/>
      <c r="M19" s="6" t="s">
        <v>100</v>
      </c>
      <c r="N19" s="6" t="s">
        <v>192</v>
      </c>
    </row>
    <row r="20" spans="1:14" x14ac:dyDescent="0.2">
      <c r="A20" s="7" t="str">
        <f t="shared" si="0"/>
        <v>Urology - Bladder2007-20111</v>
      </c>
      <c r="B20" s="3" t="s">
        <v>143</v>
      </c>
      <c r="C20" s="3" t="s">
        <v>116</v>
      </c>
      <c r="D20" s="3">
        <v>1</v>
      </c>
      <c r="E20" s="3">
        <v>2.7173579999999999</v>
      </c>
      <c r="F20" s="3">
        <v>2.1427048000000002</v>
      </c>
      <c r="G20" s="3">
        <v>3.2920107999999999</v>
      </c>
      <c r="H20" s="3">
        <v>0.41090920775815953</v>
      </c>
      <c r="I20" s="3">
        <v>5.9999999999999995E-4</v>
      </c>
      <c r="J20" s="3">
        <v>0.73434680857041057</v>
      </c>
      <c r="K20" s="3"/>
      <c r="L20" s="3"/>
      <c r="M20" s="6" t="s">
        <v>100</v>
      </c>
      <c r="N20" s="6" t="s">
        <v>192</v>
      </c>
    </row>
    <row r="21" spans="1:14" x14ac:dyDescent="0.2">
      <c r="A21" s="7" t="str">
        <f t="shared" si="0"/>
        <v>Urology - Bladder2007-20112</v>
      </c>
      <c r="B21" s="3" t="s">
        <v>143</v>
      </c>
      <c r="C21" s="3" t="s">
        <v>116</v>
      </c>
      <c r="D21" s="3">
        <v>2</v>
      </c>
      <c r="E21" s="3">
        <v>1.2843511999999999</v>
      </c>
      <c r="F21" s="3">
        <v>0.9003968</v>
      </c>
      <c r="G21" s="3">
        <v>1.6683052</v>
      </c>
      <c r="H21" s="3">
        <v>0.62552786398080129</v>
      </c>
      <c r="I21" s="3">
        <v>1.8E-3</v>
      </c>
      <c r="J21" s="3">
        <v>0.87031499142116608</v>
      </c>
      <c r="K21" s="3"/>
      <c r="L21" s="3">
        <v>4.8244692618437668E-5</v>
      </c>
      <c r="M21" s="6" t="s">
        <v>100</v>
      </c>
      <c r="N21" s="6" t="s">
        <v>192</v>
      </c>
    </row>
    <row r="22" spans="1:14" x14ac:dyDescent="0.2">
      <c r="A22" s="7" t="str">
        <f t="shared" si="0"/>
        <v>Urology - Bladder2007-20113</v>
      </c>
      <c r="B22" s="3" t="s">
        <v>143</v>
      </c>
      <c r="C22" s="3" t="s">
        <v>116</v>
      </c>
      <c r="D22" s="3">
        <v>3</v>
      </c>
      <c r="E22" s="3">
        <v>1.7775676</v>
      </c>
      <c r="F22" s="3">
        <v>1.3305604</v>
      </c>
      <c r="G22" s="3">
        <v>2.2245751999999999</v>
      </c>
      <c r="H22" s="3">
        <v>0.44181238940974099</v>
      </c>
      <c r="I22" s="3">
        <v>1.1000000000000001E-3</v>
      </c>
      <c r="J22" s="3">
        <v>0.72219655881897227</v>
      </c>
      <c r="K22" s="3"/>
      <c r="L22" s="3"/>
      <c r="M22" s="6" t="s">
        <v>100</v>
      </c>
      <c r="N22" s="6" t="s">
        <v>192</v>
      </c>
    </row>
    <row r="23" spans="1:14" x14ac:dyDescent="0.2">
      <c r="A23" s="7" t="str">
        <f t="shared" si="0"/>
        <v>Breast - Breast2002-20061</v>
      </c>
      <c r="B23" s="3" t="s">
        <v>134</v>
      </c>
      <c r="C23" s="3" t="s">
        <v>115</v>
      </c>
      <c r="D23" s="3">
        <v>1</v>
      </c>
      <c r="E23" s="3">
        <v>-2.098E-3</v>
      </c>
      <c r="F23" s="3">
        <v>-4.5531599999999998E-2</v>
      </c>
      <c r="G23" s="3">
        <v>4.1335200000000002E-2</v>
      </c>
      <c r="H23" s="3">
        <v>-9.469547370981931E-3</v>
      </c>
      <c r="I23" s="3">
        <v>0.88759999999999994</v>
      </c>
      <c r="J23" s="3"/>
      <c r="K23" s="3"/>
      <c r="L23" s="3"/>
      <c r="M23" s="6" t="s">
        <v>100</v>
      </c>
      <c r="N23" s="6" t="s">
        <v>3</v>
      </c>
    </row>
    <row r="24" spans="1:14" x14ac:dyDescent="0.2">
      <c r="A24" s="7" t="str">
        <f t="shared" si="0"/>
        <v>Breast - Breast2002-20062</v>
      </c>
      <c r="B24" s="3" t="s">
        <v>134</v>
      </c>
      <c r="C24" s="3" t="s">
        <v>115</v>
      </c>
      <c r="D24" s="3">
        <v>2</v>
      </c>
      <c r="E24" s="3">
        <v>0.44721959999999999</v>
      </c>
      <c r="F24" s="3">
        <v>-1.3208287999999999</v>
      </c>
      <c r="G24" s="3">
        <v>2.215268</v>
      </c>
      <c r="H24" s="3">
        <v>1.5711891999220386E-2</v>
      </c>
      <c r="I24" s="3">
        <v>0.47970000000000002</v>
      </c>
      <c r="J24" s="3"/>
      <c r="K24" s="3"/>
      <c r="L24" s="3">
        <v>0.618520406922491</v>
      </c>
      <c r="M24" s="6" t="s">
        <v>100</v>
      </c>
      <c r="N24" s="6" t="s">
        <v>3</v>
      </c>
    </row>
    <row r="25" spans="1:14" x14ac:dyDescent="0.2">
      <c r="A25" s="7" t="str">
        <f t="shared" si="0"/>
        <v>Breast - Breast2002-20063</v>
      </c>
      <c r="B25" s="3" t="s">
        <v>134</v>
      </c>
      <c r="C25" s="3" t="s">
        <v>115</v>
      </c>
      <c r="D25" s="3">
        <v>3</v>
      </c>
      <c r="E25" s="3">
        <v>0.67595079999999996</v>
      </c>
      <c r="F25" s="3">
        <v>-0.58007640000000016</v>
      </c>
      <c r="G25" s="3">
        <v>1.9319775999999997</v>
      </c>
      <c r="H25" s="3">
        <v>4.3933854016428568E-2</v>
      </c>
      <c r="I25" s="3">
        <v>0.18529999999999999</v>
      </c>
      <c r="J25" s="3"/>
      <c r="K25" s="3"/>
      <c r="L25" s="3"/>
      <c r="M25" s="6" t="s">
        <v>100</v>
      </c>
      <c r="N25" s="6" t="s">
        <v>3</v>
      </c>
    </row>
    <row r="26" spans="1:14" x14ac:dyDescent="0.2">
      <c r="A26" s="7" t="str">
        <f t="shared" si="0"/>
        <v>Breast - Breast2007-20111</v>
      </c>
      <c r="B26" s="3" t="s">
        <v>134</v>
      </c>
      <c r="C26" s="3" t="s">
        <v>116</v>
      </c>
      <c r="D26" s="3">
        <v>1</v>
      </c>
      <c r="E26" s="3">
        <v>5.6082399999999998E-2</v>
      </c>
      <c r="F26" s="3">
        <v>-2.40632E-2</v>
      </c>
      <c r="G26" s="3">
        <v>0.13622799999999999</v>
      </c>
      <c r="H26" s="3">
        <v>0.3543985435399285</v>
      </c>
      <c r="I26" s="3">
        <v>0.1123</v>
      </c>
      <c r="J26" s="3">
        <v>0.2109551660273532</v>
      </c>
      <c r="K26" s="3"/>
      <c r="L26" s="3"/>
      <c r="M26" s="6" t="s">
        <v>100</v>
      </c>
      <c r="N26" s="6" t="s">
        <v>3</v>
      </c>
    </row>
    <row r="27" spans="1:14" x14ac:dyDescent="0.2">
      <c r="A27" s="7" t="str">
        <f t="shared" si="0"/>
        <v>Breast - Breast2007-20112</v>
      </c>
      <c r="B27" s="3" t="s">
        <v>134</v>
      </c>
      <c r="C27" s="3" t="s">
        <v>116</v>
      </c>
      <c r="D27" s="3">
        <v>2</v>
      </c>
      <c r="E27" s="3">
        <v>1.5440924</v>
      </c>
      <c r="F27" s="3">
        <v>0.97653040000000002</v>
      </c>
      <c r="G27" s="3">
        <v>2.1116543999999999</v>
      </c>
      <c r="H27" s="3">
        <v>6.2513626719892815E-2</v>
      </c>
      <c r="I27" s="3">
        <v>3.2000000000000002E-3</v>
      </c>
      <c r="J27" s="3">
        <v>0.24695927007793195</v>
      </c>
      <c r="K27" s="3"/>
      <c r="L27" s="3">
        <v>3.615438965987039E-7</v>
      </c>
      <c r="M27" s="6" t="s">
        <v>100</v>
      </c>
      <c r="N27" s="6" t="s">
        <v>3</v>
      </c>
    </row>
    <row r="28" spans="1:14" x14ac:dyDescent="0.2">
      <c r="A28" s="7" t="str">
        <f t="shared" si="0"/>
        <v>Breast - Breast2007-20113</v>
      </c>
      <c r="B28" s="3" t="s">
        <v>134</v>
      </c>
      <c r="C28" s="3" t="s">
        <v>116</v>
      </c>
      <c r="D28" s="3">
        <v>3</v>
      </c>
      <c r="E28" s="3">
        <v>1.1943044</v>
      </c>
      <c r="F28" s="3">
        <v>0.732074</v>
      </c>
      <c r="G28" s="3">
        <v>1.6565352</v>
      </c>
      <c r="H28" s="3">
        <v>9.0274856256358962E-2</v>
      </c>
      <c r="I28" s="3">
        <v>3.8E-3</v>
      </c>
      <c r="J28" s="3">
        <v>0.4477888382427917</v>
      </c>
      <c r="K28" s="3"/>
      <c r="L28" s="3"/>
      <c r="M28" s="6" t="s">
        <v>100</v>
      </c>
      <c r="N28" s="6" t="s">
        <v>3</v>
      </c>
    </row>
    <row r="29" spans="1:14" x14ac:dyDescent="0.2">
      <c r="A29" s="7" t="str">
        <f t="shared" si="0"/>
        <v>CUP - Cancer of Unknown Primary2002-20061</v>
      </c>
      <c r="B29" s="3" t="s">
        <v>146</v>
      </c>
      <c r="C29" s="3" t="s">
        <v>115</v>
      </c>
      <c r="D29" s="3">
        <v>1</v>
      </c>
      <c r="E29" s="3">
        <v>8.8433279999999996</v>
      </c>
      <c r="F29" s="3">
        <v>5.421672</v>
      </c>
      <c r="G29" s="3">
        <v>12.264984</v>
      </c>
      <c r="H29" s="3">
        <v>0.69167004550164435</v>
      </c>
      <c r="I29" s="3">
        <v>3.8E-3</v>
      </c>
      <c r="J29" s="3"/>
      <c r="K29" s="3"/>
      <c r="L29" s="3"/>
      <c r="M29" s="6" t="s">
        <v>100</v>
      </c>
      <c r="N29" s="6" t="s">
        <v>203</v>
      </c>
    </row>
    <row r="30" spans="1:14" x14ac:dyDescent="0.2">
      <c r="A30" s="7" t="str">
        <f t="shared" si="0"/>
        <v>CUP - Cancer of Unknown Primary2002-20062</v>
      </c>
      <c r="B30" s="3" t="s">
        <v>146</v>
      </c>
      <c r="C30" s="3" t="s">
        <v>115</v>
      </c>
      <c r="D30" s="3">
        <v>2</v>
      </c>
      <c r="E30" s="3">
        <v>6.3956239999999998</v>
      </c>
      <c r="F30" s="3">
        <v>4.5103759999999999</v>
      </c>
      <c r="G30" s="3">
        <v>8.2808720000000005</v>
      </c>
      <c r="H30" s="3">
        <v>0.59904250595073572</v>
      </c>
      <c r="I30" s="3">
        <v>1.6999999999999999E-3</v>
      </c>
      <c r="J30" s="3"/>
      <c r="K30" s="3"/>
      <c r="L30" s="3">
        <v>0.21943375792288622</v>
      </c>
      <c r="M30" s="6" t="s">
        <v>100</v>
      </c>
      <c r="N30" s="6" t="s">
        <v>203</v>
      </c>
    </row>
    <row r="31" spans="1:14" x14ac:dyDescent="0.2">
      <c r="A31" s="7" t="str">
        <f t="shared" si="0"/>
        <v>CUP - Cancer of Unknown Primary2002-20063</v>
      </c>
      <c r="B31" s="3" t="s">
        <v>146</v>
      </c>
      <c r="C31" s="3" t="s">
        <v>115</v>
      </c>
      <c r="D31" s="3">
        <v>3</v>
      </c>
      <c r="E31" s="3">
        <v>7.3980600000000001</v>
      </c>
      <c r="F31" s="3">
        <v>4.868188</v>
      </c>
      <c r="G31" s="3">
        <v>9.9279279999999996</v>
      </c>
      <c r="H31" s="3">
        <v>0.64056937652965218</v>
      </c>
      <c r="I31" s="3">
        <v>2.5999999999999999E-3</v>
      </c>
      <c r="J31" s="3"/>
      <c r="K31" s="3"/>
      <c r="L31" s="3"/>
      <c r="M31" s="6" t="s">
        <v>100</v>
      </c>
      <c r="N31" s="6" t="s">
        <v>203</v>
      </c>
    </row>
    <row r="32" spans="1:14" x14ac:dyDescent="0.2">
      <c r="A32" s="7" t="str">
        <f t="shared" si="0"/>
        <v>CUP - Cancer of Unknown Primary2007-20111</v>
      </c>
      <c r="B32" s="3" t="s">
        <v>146</v>
      </c>
      <c r="C32" s="3" t="s">
        <v>116</v>
      </c>
      <c r="D32" s="3">
        <v>1</v>
      </c>
      <c r="E32" s="3">
        <v>6.7940759999999996</v>
      </c>
      <c r="F32" s="3">
        <v>3.8021384</v>
      </c>
      <c r="G32" s="3">
        <v>9.7860119999999995</v>
      </c>
      <c r="H32" s="3">
        <v>0.71631305123805633</v>
      </c>
      <c r="I32" s="3">
        <v>5.4999999999999997E-3</v>
      </c>
      <c r="J32" s="3">
        <v>0.37687189496415496</v>
      </c>
      <c r="K32" s="3"/>
      <c r="L32" s="3"/>
      <c r="M32" s="6" t="s">
        <v>100</v>
      </c>
      <c r="N32" s="6" t="s">
        <v>203</v>
      </c>
    </row>
    <row r="33" spans="1:14" x14ac:dyDescent="0.2">
      <c r="A33" s="7" t="str">
        <f t="shared" si="0"/>
        <v>CUP - Cancer of Unknown Primary2007-20112</v>
      </c>
      <c r="B33" s="3" t="s">
        <v>146</v>
      </c>
      <c r="C33" s="3" t="s">
        <v>116</v>
      </c>
      <c r="D33" s="3">
        <v>2</v>
      </c>
      <c r="E33" s="3">
        <v>5.03688</v>
      </c>
      <c r="F33" s="3">
        <v>3.5015627999999999</v>
      </c>
      <c r="G33" s="3">
        <v>6.5721959999999999</v>
      </c>
      <c r="H33" s="3">
        <v>0.59614255685799222</v>
      </c>
      <c r="I33" s="3">
        <v>1.9E-3</v>
      </c>
      <c r="J33" s="3">
        <v>0.27336649660890355</v>
      </c>
      <c r="K33" s="3"/>
      <c r="L33" s="3">
        <v>0.30576139334873709</v>
      </c>
      <c r="M33" s="6" t="s">
        <v>100</v>
      </c>
      <c r="N33" s="6" t="s">
        <v>203</v>
      </c>
    </row>
    <row r="34" spans="1:14" x14ac:dyDescent="0.2">
      <c r="A34" s="7" t="str">
        <f t="shared" si="0"/>
        <v>CUP - Cancer of Unknown Primary2007-20113</v>
      </c>
      <c r="B34" s="3" t="s">
        <v>146</v>
      </c>
      <c r="C34" s="3" t="s">
        <v>116</v>
      </c>
      <c r="D34" s="3">
        <v>3</v>
      </c>
      <c r="E34" s="3">
        <v>5.7720039999999999</v>
      </c>
      <c r="F34" s="3">
        <v>3.5720288</v>
      </c>
      <c r="G34" s="3">
        <v>7.9719759999999997</v>
      </c>
      <c r="H34" s="3">
        <v>0.64859370329667865</v>
      </c>
      <c r="I34" s="3">
        <v>3.5999999999999999E-3</v>
      </c>
      <c r="J34" s="3">
        <v>0.34179875713843355</v>
      </c>
      <c r="K34" s="3"/>
      <c r="L34" s="3"/>
      <c r="M34" s="6" t="s">
        <v>100</v>
      </c>
      <c r="N34" s="6" t="s">
        <v>203</v>
      </c>
    </row>
    <row r="35" spans="1:14" x14ac:dyDescent="0.2">
      <c r="A35" s="7" t="str">
        <f t="shared" si="0"/>
        <v>CNS - Central Nervous System, incl. brain2002-20061</v>
      </c>
      <c r="B35" s="3" t="s">
        <v>125</v>
      </c>
      <c r="C35" s="3" t="s">
        <v>115</v>
      </c>
      <c r="D35" s="3">
        <v>1</v>
      </c>
      <c r="E35" s="3">
        <v>-0.88260839999999996</v>
      </c>
      <c r="F35" s="3">
        <v>-1.7417655999999999</v>
      </c>
      <c r="G35" s="3">
        <v>-2.3451200000000005E-2</v>
      </c>
      <c r="H35" s="3">
        <v>-0.10945848342857614</v>
      </c>
      <c r="I35" s="3">
        <v>4.6800000000000001E-2</v>
      </c>
      <c r="J35" s="3"/>
      <c r="K35" s="3"/>
      <c r="L35" s="3"/>
      <c r="M35" s="6" t="s">
        <v>100</v>
      </c>
      <c r="N35" s="6" t="s">
        <v>171</v>
      </c>
    </row>
    <row r="36" spans="1:14" x14ac:dyDescent="0.2">
      <c r="A36" s="7" t="str">
        <f t="shared" si="0"/>
        <v>CNS - Central Nervous System, incl. brain2002-20062</v>
      </c>
      <c r="B36" s="3" t="s">
        <v>125</v>
      </c>
      <c r="C36" s="3" t="s">
        <v>115</v>
      </c>
      <c r="D36" s="3">
        <v>2</v>
      </c>
      <c r="E36" s="3">
        <v>-0.3179496</v>
      </c>
      <c r="F36" s="3">
        <v>-1.0591695999999999</v>
      </c>
      <c r="G36" s="3">
        <v>0.42327039999999999</v>
      </c>
      <c r="H36" s="3">
        <v>-6.0838340567546369E-2</v>
      </c>
      <c r="I36" s="3">
        <v>0.2656</v>
      </c>
      <c r="J36" s="3"/>
      <c r="K36" s="3"/>
      <c r="L36" s="3">
        <v>0.32938862279424663</v>
      </c>
      <c r="M36" s="6" t="s">
        <v>100</v>
      </c>
      <c r="N36" s="6" t="s">
        <v>171</v>
      </c>
    </row>
    <row r="37" spans="1:14" x14ac:dyDescent="0.2">
      <c r="A37" s="7" t="str">
        <f t="shared" si="0"/>
        <v>CNS - Central Nervous System, incl. brain2002-20063</v>
      </c>
      <c r="B37" s="3" t="s">
        <v>125</v>
      </c>
      <c r="C37" s="3" t="s">
        <v>115</v>
      </c>
      <c r="D37" s="3">
        <v>3</v>
      </c>
      <c r="E37" s="3">
        <v>-0.61628119999999997</v>
      </c>
      <c r="F37" s="3">
        <v>-1.2954288</v>
      </c>
      <c r="G37" s="3">
        <v>6.28668E-2</v>
      </c>
      <c r="H37" s="3">
        <v>-9.3581084728511746E-2</v>
      </c>
      <c r="I37" s="3">
        <v>6.3100000000000003E-2</v>
      </c>
      <c r="J37" s="3"/>
      <c r="K37" s="3"/>
      <c r="L37" s="3"/>
      <c r="M37" s="6" t="s">
        <v>100</v>
      </c>
      <c r="N37" s="6" t="s">
        <v>171</v>
      </c>
    </row>
    <row r="38" spans="1:14" x14ac:dyDescent="0.2">
      <c r="A38" s="7" t="str">
        <f t="shared" si="0"/>
        <v>CNS - Central Nervous System, incl. brain2007-20111</v>
      </c>
      <c r="B38" s="3" t="s">
        <v>125</v>
      </c>
      <c r="C38" s="3" t="s">
        <v>116</v>
      </c>
      <c r="D38" s="3">
        <v>1</v>
      </c>
      <c r="E38" s="3">
        <v>-0.36106159999999998</v>
      </c>
      <c r="F38" s="3">
        <v>-1.4627224000000001</v>
      </c>
      <c r="G38" s="3">
        <v>0.7405991999999999</v>
      </c>
      <c r="H38" s="3">
        <v>-4.8061958626485664E-2</v>
      </c>
      <c r="I38" s="3">
        <v>0.37359999999999999</v>
      </c>
      <c r="J38" s="3">
        <v>0.46435396168050058</v>
      </c>
      <c r="K38" s="3"/>
      <c r="L38" s="3"/>
      <c r="M38" s="6" t="s">
        <v>100</v>
      </c>
      <c r="N38" s="6" t="s">
        <v>171</v>
      </c>
    </row>
    <row r="39" spans="1:14" x14ac:dyDescent="0.2">
      <c r="A39" s="7" t="str">
        <f t="shared" si="0"/>
        <v>CNS - Central Nervous System, incl. brain2007-20112</v>
      </c>
      <c r="B39" s="3" t="s">
        <v>125</v>
      </c>
      <c r="C39" s="3" t="s">
        <v>116</v>
      </c>
      <c r="D39" s="3">
        <v>2</v>
      </c>
      <c r="E39" s="3">
        <v>-0.3349936</v>
      </c>
      <c r="F39" s="3">
        <v>-0.95058920000000002</v>
      </c>
      <c r="G39" s="3">
        <v>0.28060200000000002</v>
      </c>
      <c r="H39" s="3">
        <v>-6.4817900979806109E-2</v>
      </c>
      <c r="I39" s="3">
        <v>0.1817</v>
      </c>
      <c r="J39" s="3">
        <v>0.97234196839563225</v>
      </c>
      <c r="K39" s="3"/>
      <c r="L39" s="3">
        <v>0.96770540179792119</v>
      </c>
      <c r="M39" s="6" t="s">
        <v>100</v>
      </c>
      <c r="N39" s="6" t="s">
        <v>171</v>
      </c>
    </row>
    <row r="40" spans="1:14" x14ac:dyDescent="0.2">
      <c r="A40" s="7" t="str">
        <f t="shared" si="0"/>
        <v>CNS - Central Nervous System, incl. brain2007-20113</v>
      </c>
      <c r="B40" s="3" t="s">
        <v>125</v>
      </c>
      <c r="C40" s="3" t="s">
        <v>116</v>
      </c>
      <c r="D40" s="3">
        <v>3</v>
      </c>
      <c r="E40" s="3">
        <v>-0.37418439999999997</v>
      </c>
      <c r="F40" s="3">
        <v>-1.00952</v>
      </c>
      <c r="G40" s="3">
        <v>0.26115120000000003</v>
      </c>
      <c r="H40" s="3">
        <v>-5.9375868231743546E-2</v>
      </c>
      <c r="I40" s="3">
        <v>0.15759999999999999</v>
      </c>
      <c r="J40" s="3">
        <v>0.60989198912279208</v>
      </c>
      <c r="K40" s="3"/>
      <c r="L40" s="3"/>
      <c r="M40" s="6" t="s">
        <v>100</v>
      </c>
      <c r="N40" s="6" t="s">
        <v>171</v>
      </c>
    </row>
    <row r="41" spans="1:14" x14ac:dyDescent="0.2">
      <c r="A41" s="7" t="str">
        <f t="shared" si="0"/>
        <v>Gynae - Cervix2002-20061</v>
      </c>
      <c r="B41" s="3" t="s">
        <v>137</v>
      </c>
      <c r="C41" s="3" t="s">
        <v>115</v>
      </c>
      <c r="D41" s="3">
        <v>1</v>
      </c>
      <c r="E41" s="3">
        <v>0</v>
      </c>
      <c r="F41" s="3">
        <v>0</v>
      </c>
      <c r="G41" s="3">
        <v>0</v>
      </c>
      <c r="H41" s="3">
        <v>0</v>
      </c>
      <c r="I41" s="3">
        <v>0</v>
      </c>
      <c r="J41" s="3"/>
      <c r="K41" s="3"/>
      <c r="L41" s="3"/>
      <c r="M41" s="6" t="s">
        <v>154</v>
      </c>
      <c r="N41" s="6" t="s">
        <v>186</v>
      </c>
    </row>
    <row r="42" spans="1:14" x14ac:dyDescent="0.2">
      <c r="A42" s="7" t="str">
        <f t="shared" si="0"/>
        <v>Gynae - Cervix2002-20062</v>
      </c>
      <c r="B42" s="3" t="s">
        <v>137</v>
      </c>
      <c r="C42" s="3" t="s">
        <v>115</v>
      </c>
      <c r="D42" s="3">
        <v>2</v>
      </c>
      <c r="E42" s="3">
        <v>2.4859388</v>
      </c>
      <c r="F42" s="3">
        <v>1.3118392000000001</v>
      </c>
      <c r="G42" s="3">
        <v>3.6600388000000001</v>
      </c>
      <c r="H42" s="3">
        <v>1.8010353237654417</v>
      </c>
      <c r="I42" s="3">
        <v>6.7000000000000002E-3</v>
      </c>
      <c r="J42" s="3"/>
      <c r="K42" s="3"/>
      <c r="L42" s="3">
        <v>0</v>
      </c>
      <c r="M42" s="6" t="s">
        <v>154</v>
      </c>
      <c r="N42" s="6" t="s">
        <v>186</v>
      </c>
    </row>
    <row r="43" spans="1:14" x14ac:dyDescent="0.2">
      <c r="A43" s="7" t="str">
        <f t="shared" si="0"/>
        <v>Gynae - Cervix2002-20063</v>
      </c>
      <c r="B43" s="11" t="s">
        <v>137</v>
      </c>
      <c r="C43" s="11" t="s">
        <v>115</v>
      </c>
      <c r="D43" s="11">
        <v>3</v>
      </c>
      <c r="E43" s="11">
        <f>E42</f>
        <v>2.4859388</v>
      </c>
      <c r="F43" s="11">
        <f t="shared" ref="F43:I43" si="1">F42</f>
        <v>1.3118392000000001</v>
      </c>
      <c r="G43" s="11">
        <f t="shared" si="1"/>
        <v>3.6600388000000001</v>
      </c>
      <c r="H43" s="11">
        <f t="shared" si="1"/>
        <v>1.8010353237654417</v>
      </c>
      <c r="I43" s="11">
        <f t="shared" si="1"/>
        <v>6.7000000000000002E-3</v>
      </c>
      <c r="J43" s="11"/>
      <c r="K43" s="11"/>
      <c r="L43" s="11"/>
      <c r="M43" s="12" t="s">
        <v>154</v>
      </c>
      <c r="N43" s="12" t="s">
        <v>186</v>
      </c>
    </row>
    <row r="44" spans="1:14" x14ac:dyDescent="0.2">
      <c r="A44" s="7" t="str">
        <f t="shared" si="0"/>
        <v>Gynae - Cervix2007-20111</v>
      </c>
      <c r="B44" s="3" t="s">
        <v>137</v>
      </c>
      <c r="C44" s="3" t="s">
        <v>116</v>
      </c>
      <c r="D44" s="3">
        <v>1</v>
      </c>
      <c r="E44" s="3">
        <v>0</v>
      </c>
      <c r="F44" s="3">
        <v>0</v>
      </c>
      <c r="G44" s="3">
        <v>0</v>
      </c>
      <c r="H44" s="3">
        <v>0</v>
      </c>
      <c r="I44" s="3">
        <v>0</v>
      </c>
      <c r="J44" s="3">
        <v>0</v>
      </c>
      <c r="K44" s="3"/>
      <c r="L44" s="3"/>
      <c r="M44" s="6" t="s">
        <v>154</v>
      </c>
      <c r="N44" s="6" t="s">
        <v>186</v>
      </c>
    </row>
    <row r="45" spans="1:14" x14ac:dyDescent="0.2">
      <c r="A45" s="7" t="str">
        <f t="shared" si="0"/>
        <v>Gynae - Cervix2007-20112</v>
      </c>
      <c r="B45" s="3" t="s">
        <v>137</v>
      </c>
      <c r="C45" s="3" t="s">
        <v>116</v>
      </c>
      <c r="D45" s="3">
        <v>2</v>
      </c>
      <c r="E45" s="3">
        <v>1.9555084</v>
      </c>
      <c r="F45" s="3">
        <v>0.85467280000000012</v>
      </c>
      <c r="G45" s="3">
        <v>3.0563440000000002</v>
      </c>
      <c r="H45" s="3">
        <v>1.4783926527489442</v>
      </c>
      <c r="I45" s="3">
        <v>1.0999999999999999E-2</v>
      </c>
      <c r="J45" s="3">
        <v>0.5183055296132828</v>
      </c>
      <c r="K45" s="3"/>
      <c r="L45" s="3">
        <v>0</v>
      </c>
      <c r="M45" s="6" t="s">
        <v>154</v>
      </c>
      <c r="N45" s="6" t="s">
        <v>186</v>
      </c>
    </row>
    <row r="46" spans="1:14" x14ac:dyDescent="0.2">
      <c r="A46" s="7" t="str">
        <f t="shared" si="0"/>
        <v>Gynae - Cervix2007-20113</v>
      </c>
      <c r="B46" s="11" t="s">
        <v>137</v>
      </c>
      <c r="C46" s="11" t="s">
        <v>116</v>
      </c>
      <c r="D46" s="11">
        <v>3</v>
      </c>
      <c r="E46" s="11">
        <f>E45</f>
        <v>1.9555084</v>
      </c>
      <c r="F46" s="11">
        <f t="shared" ref="F46:J46" si="2">F45</f>
        <v>0.85467280000000012</v>
      </c>
      <c r="G46" s="11">
        <f t="shared" si="2"/>
        <v>3.0563440000000002</v>
      </c>
      <c r="H46" s="11">
        <f t="shared" si="2"/>
        <v>1.4783926527489442</v>
      </c>
      <c r="I46" s="11">
        <f t="shared" si="2"/>
        <v>1.0999999999999999E-2</v>
      </c>
      <c r="J46" s="11">
        <f t="shared" si="2"/>
        <v>0.5183055296132828</v>
      </c>
      <c r="K46" s="11"/>
      <c r="L46" s="11"/>
      <c r="M46" s="12" t="s">
        <v>154</v>
      </c>
      <c r="N46" s="12" t="s">
        <v>186</v>
      </c>
    </row>
    <row r="47" spans="1:14" x14ac:dyDescent="0.2">
      <c r="A47" s="7" t="str">
        <f t="shared" si="0"/>
        <v>LowerGI - Colorectum2002-20061</v>
      </c>
      <c r="B47" s="3" t="s">
        <v>159</v>
      </c>
      <c r="C47" s="3" t="s">
        <v>115</v>
      </c>
      <c r="D47" s="3">
        <v>1</v>
      </c>
      <c r="E47" s="3">
        <v>5.7133880000000001</v>
      </c>
      <c r="F47" s="3">
        <v>3.4572376</v>
      </c>
      <c r="G47" s="3">
        <v>7.9695400000000003</v>
      </c>
      <c r="H47" s="3">
        <v>0.28506453581468161</v>
      </c>
      <c r="I47" s="3">
        <v>4.0000000000000001E-3</v>
      </c>
      <c r="J47" s="3"/>
      <c r="K47" s="3"/>
      <c r="L47" s="3"/>
      <c r="M47" s="6" t="s">
        <v>100</v>
      </c>
      <c r="N47" s="6" t="s">
        <v>179</v>
      </c>
    </row>
    <row r="48" spans="1:14" x14ac:dyDescent="0.2">
      <c r="A48" s="7" t="str">
        <f t="shared" si="0"/>
        <v>LowerGI - Colorectum2002-20062</v>
      </c>
      <c r="B48" s="3" t="s">
        <v>159</v>
      </c>
      <c r="C48" s="3" t="s">
        <v>115</v>
      </c>
      <c r="D48" s="3">
        <v>2</v>
      </c>
      <c r="E48" s="3">
        <v>1.6862383999999999</v>
      </c>
      <c r="F48" s="3">
        <v>0.78461400000000003</v>
      </c>
      <c r="G48" s="3">
        <v>2.5878624000000001</v>
      </c>
      <c r="H48" s="3">
        <v>0.12858925291025122</v>
      </c>
      <c r="I48" s="3">
        <v>9.4999999999999998E-3</v>
      </c>
      <c r="J48" s="3"/>
      <c r="K48" s="3"/>
      <c r="L48" s="3">
        <v>1.1592562688045316E-3</v>
      </c>
      <c r="M48" s="6" t="s">
        <v>100</v>
      </c>
      <c r="N48" s="6" t="s">
        <v>179</v>
      </c>
    </row>
    <row r="49" spans="1:14" x14ac:dyDescent="0.2">
      <c r="A49" s="7" t="str">
        <f t="shared" si="0"/>
        <v>LowerGI - Colorectum2002-20063</v>
      </c>
      <c r="B49" s="3" t="s">
        <v>159</v>
      </c>
      <c r="C49" s="3" t="s">
        <v>115</v>
      </c>
      <c r="D49" s="3">
        <v>3</v>
      </c>
      <c r="E49" s="3">
        <v>3.2695523999999998</v>
      </c>
      <c r="F49" s="3">
        <v>2.5295899999999998</v>
      </c>
      <c r="G49" s="3">
        <v>4.0095159999999996</v>
      </c>
      <c r="H49" s="3">
        <v>0.20139026225839862</v>
      </c>
      <c r="I49" s="3">
        <v>8.0000000000000004E-4</v>
      </c>
      <c r="J49" s="3"/>
      <c r="K49" s="3"/>
      <c r="L49" s="3"/>
      <c r="M49" s="6" t="s">
        <v>100</v>
      </c>
      <c r="N49" s="6" t="s">
        <v>179</v>
      </c>
    </row>
    <row r="50" spans="1:14" x14ac:dyDescent="0.2">
      <c r="A50" s="7" t="str">
        <f t="shared" si="0"/>
        <v>LowerGI - Colorectum2007-20111</v>
      </c>
      <c r="B50" s="3" t="s">
        <v>159</v>
      </c>
      <c r="C50" s="3" t="s">
        <v>116</v>
      </c>
      <c r="D50" s="3">
        <v>1</v>
      </c>
      <c r="E50" s="3">
        <v>5.1381519999999998</v>
      </c>
      <c r="F50" s="3">
        <v>3.3797335999999998</v>
      </c>
      <c r="G50" s="3">
        <v>6.8965719999999999</v>
      </c>
      <c r="H50" s="3">
        <v>0.28011730778268029</v>
      </c>
      <c r="I50" s="3">
        <v>2.5999999999999999E-3</v>
      </c>
      <c r="J50" s="3">
        <v>0.69346746483688371</v>
      </c>
      <c r="K50" s="3"/>
      <c r="L50" s="3"/>
      <c r="M50" s="6" t="s">
        <v>100</v>
      </c>
      <c r="N50" s="6" t="s">
        <v>179</v>
      </c>
    </row>
    <row r="51" spans="1:14" x14ac:dyDescent="0.2">
      <c r="A51" s="7" t="str">
        <f t="shared" si="0"/>
        <v>LowerGI - Colorectum2007-20112</v>
      </c>
      <c r="B51" s="3" t="s">
        <v>159</v>
      </c>
      <c r="C51" s="3" t="s">
        <v>116</v>
      </c>
      <c r="D51" s="3">
        <v>2</v>
      </c>
      <c r="E51" s="3">
        <v>1.9251912</v>
      </c>
      <c r="F51" s="3">
        <v>1.0241340000000001</v>
      </c>
      <c r="G51" s="3">
        <v>2.8262488000000001</v>
      </c>
      <c r="H51" s="3">
        <v>0.16125962266248492</v>
      </c>
      <c r="I51" s="3">
        <v>6.4999999999999997E-3</v>
      </c>
      <c r="J51" s="3">
        <v>0.71330490184494755</v>
      </c>
      <c r="K51" s="3"/>
      <c r="L51" s="3">
        <v>1.4365502866582336E-3</v>
      </c>
      <c r="M51" s="6" t="s">
        <v>100</v>
      </c>
      <c r="N51" s="6" t="s">
        <v>179</v>
      </c>
    </row>
    <row r="52" spans="1:14" x14ac:dyDescent="0.2">
      <c r="A52" s="7" t="str">
        <f t="shared" si="0"/>
        <v>LowerGI - Colorectum2007-20113</v>
      </c>
      <c r="B52" s="3" t="s">
        <v>159</v>
      </c>
      <c r="C52" s="3" t="s">
        <v>116</v>
      </c>
      <c r="D52" s="3">
        <v>3</v>
      </c>
      <c r="E52" s="3">
        <v>3.1768424</v>
      </c>
      <c r="F52" s="3">
        <v>2.1347700000000001</v>
      </c>
      <c r="G52" s="3">
        <v>4.2189160000000001</v>
      </c>
      <c r="H52" s="3">
        <v>0.21332786313054086</v>
      </c>
      <c r="I52" s="3">
        <v>2.3E-3</v>
      </c>
      <c r="J52" s="3">
        <v>0.88694041699160708</v>
      </c>
      <c r="K52" s="3"/>
      <c r="L52" s="3"/>
      <c r="M52" s="6" t="s">
        <v>100</v>
      </c>
      <c r="N52" s="6" t="s">
        <v>179</v>
      </c>
    </row>
    <row r="53" spans="1:14" x14ac:dyDescent="0.2">
      <c r="A53" s="7" t="str">
        <f t="shared" si="0"/>
        <v>Head&amp;Neck - Larynx2002-20061</v>
      </c>
      <c r="B53" s="3" t="s">
        <v>123</v>
      </c>
      <c r="C53" s="3" t="s">
        <v>115</v>
      </c>
      <c r="D53" s="3">
        <v>1</v>
      </c>
      <c r="E53" s="3">
        <v>2.0777944000000002</v>
      </c>
      <c r="F53" s="3">
        <v>0.42828359999999988</v>
      </c>
      <c r="G53" s="3">
        <v>3.7273048000000002</v>
      </c>
      <c r="H53" s="3">
        <v>2.8694010243863839</v>
      </c>
      <c r="I53" s="3">
        <v>2.7799999999999998E-2</v>
      </c>
      <c r="J53" s="3"/>
      <c r="K53" s="3"/>
      <c r="L53" s="3"/>
      <c r="M53" s="6" t="s">
        <v>100</v>
      </c>
      <c r="N53" s="6" t="s">
        <v>165</v>
      </c>
    </row>
    <row r="54" spans="1:14" x14ac:dyDescent="0.2">
      <c r="A54" s="7" t="str">
        <f t="shared" si="0"/>
        <v>Head&amp;Neck - Larynx2002-20062</v>
      </c>
      <c r="B54" s="3" t="s">
        <v>123</v>
      </c>
      <c r="C54" s="3" t="s">
        <v>115</v>
      </c>
      <c r="D54" s="3">
        <v>2</v>
      </c>
      <c r="E54" s="3">
        <v>0.39954640000000002</v>
      </c>
      <c r="F54" s="3">
        <v>1.0974800000000007E-2</v>
      </c>
      <c r="G54" s="3">
        <v>0.7881184</v>
      </c>
      <c r="H54" s="3">
        <v>2.7778126171047499</v>
      </c>
      <c r="I54" s="3">
        <v>4.6699999999999998E-2</v>
      </c>
      <c r="J54" s="3"/>
      <c r="K54" s="3"/>
      <c r="L54" s="3">
        <v>5.2256108483766495E-2</v>
      </c>
      <c r="M54" s="6" t="s">
        <v>100</v>
      </c>
      <c r="N54" s="6" t="s">
        <v>165</v>
      </c>
    </row>
    <row r="55" spans="1:14" x14ac:dyDescent="0.2">
      <c r="A55" s="7" t="str">
        <f t="shared" si="0"/>
        <v>Head&amp;Neck - Larynx2002-20063</v>
      </c>
      <c r="B55" s="3" t="s">
        <v>123</v>
      </c>
      <c r="C55" s="3" t="s">
        <v>115</v>
      </c>
      <c r="D55" s="3">
        <v>3</v>
      </c>
      <c r="E55" s="3">
        <v>1.1593100000000001</v>
      </c>
      <c r="F55" s="3">
        <v>0.21077599999999996</v>
      </c>
      <c r="G55" s="3">
        <v>2.1078440000000001</v>
      </c>
      <c r="H55" s="3">
        <v>2.9025199354055307</v>
      </c>
      <c r="I55" s="3">
        <v>3.0099999999999998E-2</v>
      </c>
      <c r="J55" s="3"/>
      <c r="K55" s="3"/>
      <c r="L55" s="3"/>
      <c r="M55" s="6" t="s">
        <v>100</v>
      </c>
      <c r="N55" s="6" t="s">
        <v>165</v>
      </c>
    </row>
    <row r="56" spans="1:14" x14ac:dyDescent="0.2">
      <c r="A56" s="7" t="str">
        <f t="shared" si="0"/>
        <v>Head&amp;Neck - Larynx2007-20111</v>
      </c>
      <c r="B56" s="3" t="s">
        <v>123</v>
      </c>
      <c r="C56" s="3" t="s">
        <v>116</v>
      </c>
      <c r="D56" s="3">
        <v>1</v>
      </c>
      <c r="E56" s="3">
        <v>2.0308535999999999</v>
      </c>
      <c r="F56" s="3">
        <v>0.91327760000000002</v>
      </c>
      <c r="G56" s="3">
        <v>3.1484296000000001</v>
      </c>
      <c r="H56" s="3">
        <v>3.1736203288864027</v>
      </c>
      <c r="I56" s="3">
        <v>1.03E-2</v>
      </c>
      <c r="J56" s="3">
        <v>0.96316975569737062</v>
      </c>
      <c r="K56" s="3"/>
      <c r="L56" s="3"/>
      <c r="M56" s="6" t="s">
        <v>100</v>
      </c>
      <c r="N56" s="6" t="s">
        <v>165</v>
      </c>
    </row>
    <row r="57" spans="1:14" x14ac:dyDescent="0.2">
      <c r="A57" s="7" t="str">
        <f t="shared" si="0"/>
        <v>Head&amp;Neck - Larynx2007-20112</v>
      </c>
      <c r="B57" s="3" t="s">
        <v>123</v>
      </c>
      <c r="C57" s="3" t="s">
        <v>116</v>
      </c>
      <c r="D57" s="3">
        <v>2</v>
      </c>
      <c r="E57" s="3">
        <v>0.32100519999999999</v>
      </c>
      <c r="F57" s="3">
        <v>-3.3094000000000012E-2</v>
      </c>
      <c r="G57" s="3">
        <v>0.67510440000000005</v>
      </c>
      <c r="H57" s="3">
        <v>2.2621022270423246</v>
      </c>
      <c r="I57" s="3">
        <v>6.3299999999999995E-2</v>
      </c>
      <c r="J57" s="3">
        <v>0.76965759005546364</v>
      </c>
      <c r="K57" s="3"/>
      <c r="L57" s="3">
        <v>4.2542967496195239E-3</v>
      </c>
      <c r="M57" s="6" t="s">
        <v>100</v>
      </c>
      <c r="N57" s="6" t="s">
        <v>165</v>
      </c>
    </row>
    <row r="58" spans="1:14" x14ac:dyDescent="0.2">
      <c r="A58" s="7" t="str">
        <f t="shared" si="0"/>
        <v>Head&amp;Neck - Larynx2007-20113</v>
      </c>
      <c r="B58" s="3" t="s">
        <v>123</v>
      </c>
      <c r="C58" s="3" t="s">
        <v>116</v>
      </c>
      <c r="D58" s="3">
        <v>3</v>
      </c>
      <c r="E58" s="3">
        <v>1.1034691999999999</v>
      </c>
      <c r="F58" s="3">
        <v>0.41786879999999993</v>
      </c>
      <c r="G58" s="3">
        <v>1.7890695999999999</v>
      </c>
      <c r="H58" s="3">
        <v>3.0118202574106903</v>
      </c>
      <c r="I58" s="3">
        <v>1.44E-2</v>
      </c>
      <c r="J58" s="3">
        <v>0.92549384409156454</v>
      </c>
      <c r="K58" s="3"/>
      <c r="L58" s="3"/>
      <c r="M58" s="6" t="s">
        <v>100</v>
      </c>
      <c r="N58" s="6" t="s">
        <v>165</v>
      </c>
    </row>
    <row r="59" spans="1:14" x14ac:dyDescent="0.2">
      <c r="A59" s="7" t="str">
        <f t="shared" si="0"/>
        <v>Head&amp;Neck - Oral Cavity2002-20061</v>
      </c>
      <c r="B59" s="3" t="s">
        <v>121</v>
      </c>
      <c r="C59" s="3" t="s">
        <v>115</v>
      </c>
      <c r="D59" s="3">
        <v>1</v>
      </c>
      <c r="E59" s="3">
        <v>1.456186</v>
      </c>
      <c r="F59" s="3">
        <v>0.55770799999999998</v>
      </c>
      <c r="G59" s="3">
        <v>2.3546643999999999</v>
      </c>
      <c r="H59" s="3">
        <v>1.9278685329827958</v>
      </c>
      <c r="I59" s="3">
        <v>1.41E-2</v>
      </c>
      <c r="J59" s="3"/>
      <c r="K59" s="3"/>
      <c r="L59" s="3"/>
      <c r="M59" s="6" t="s">
        <v>100</v>
      </c>
      <c r="N59" s="6" t="s">
        <v>165</v>
      </c>
    </row>
    <row r="60" spans="1:14" x14ac:dyDescent="0.2">
      <c r="A60" s="7" t="str">
        <f t="shared" si="0"/>
        <v>Head&amp;Neck - Oral Cavity2002-20062</v>
      </c>
      <c r="B60" s="3" t="s">
        <v>121</v>
      </c>
      <c r="C60" s="3" t="s">
        <v>115</v>
      </c>
      <c r="D60" s="3">
        <v>2</v>
      </c>
      <c r="E60" s="3">
        <v>0.38391520000000001</v>
      </c>
      <c r="F60" s="3">
        <v>0.25135679999999999</v>
      </c>
      <c r="G60" s="3">
        <v>0.51647359999999998</v>
      </c>
      <c r="H60" s="3">
        <v>0.75899403959225897</v>
      </c>
      <c r="I60" s="3">
        <v>2.7000000000000001E-3</v>
      </c>
      <c r="J60" s="3"/>
      <c r="K60" s="3"/>
      <c r="L60" s="3">
        <v>2.0663688631846533E-2</v>
      </c>
      <c r="M60" s="6" t="s">
        <v>100</v>
      </c>
      <c r="N60" s="6" t="s">
        <v>165</v>
      </c>
    </row>
    <row r="61" spans="1:14" x14ac:dyDescent="0.2">
      <c r="A61" s="7" t="str">
        <f t="shared" ref="A61:A124" si="3">B61&amp;C61&amp;D61</f>
        <v>Head&amp;Neck - Oral Cavity2002-20063</v>
      </c>
      <c r="B61" s="3" t="s">
        <v>121</v>
      </c>
      <c r="C61" s="3" t="s">
        <v>115</v>
      </c>
      <c r="D61" s="3">
        <v>3</v>
      </c>
      <c r="E61" s="3">
        <v>0.89382360000000005</v>
      </c>
      <c r="F61" s="3">
        <v>0.42781760000000002</v>
      </c>
      <c r="G61" s="3">
        <v>1.3598296000000001</v>
      </c>
      <c r="H61" s="3">
        <v>1.4287911559874888</v>
      </c>
      <c r="I61" s="3">
        <v>8.8000000000000005E-3</v>
      </c>
      <c r="J61" s="3"/>
      <c r="K61" s="3"/>
      <c r="L61" s="3"/>
      <c r="M61" s="6" t="s">
        <v>100</v>
      </c>
      <c r="N61" s="6" t="s">
        <v>165</v>
      </c>
    </row>
    <row r="62" spans="1:14" x14ac:dyDescent="0.2">
      <c r="A62" s="7" t="str">
        <f t="shared" si="3"/>
        <v>Head&amp;Neck - Oral Cavity2007-20111</v>
      </c>
      <c r="B62" s="3" t="s">
        <v>121</v>
      </c>
      <c r="C62" s="3" t="s">
        <v>116</v>
      </c>
      <c r="D62" s="3">
        <v>1</v>
      </c>
      <c r="E62" s="3">
        <v>1.5790872</v>
      </c>
      <c r="F62" s="3">
        <v>0.58250279999999999</v>
      </c>
      <c r="G62" s="3">
        <v>2.5756716000000002</v>
      </c>
      <c r="H62" s="3">
        <v>2.2148884180075772</v>
      </c>
      <c r="I62" s="3">
        <v>1.4999999999999999E-2</v>
      </c>
      <c r="J62" s="3">
        <v>0.85752628453322233</v>
      </c>
      <c r="K62" s="3"/>
      <c r="L62" s="3"/>
      <c r="M62" s="6" t="s">
        <v>100</v>
      </c>
      <c r="N62" s="6" t="s">
        <v>165</v>
      </c>
    </row>
    <row r="63" spans="1:14" x14ac:dyDescent="0.2">
      <c r="A63" s="7" t="str">
        <f t="shared" si="3"/>
        <v>Head&amp;Neck - Oral Cavity2007-20112</v>
      </c>
      <c r="B63" s="3" t="s">
        <v>121</v>
      </c>
      <c r="C63" s="3" t="s">
        <v>116</v>
      </c>
      <c r="D63" s="3">
        <v>2</v>
      </c>
      <c r="E63" s="3">
        <v>0.32107279999999999</v>
      </c>
      <c r="F63" s="3">
        <v>0.13729440000000001</v>
      </c>
      <c r="G63" s="3">
        <v>0.50485080000000004</v>
      </c>
      <c r="H63" s="3">
        <v>0.54277582946841163</v>
      </c>
      <c r="I63" s="3">
        <v>1.15E-2</v>
      </c>
      <c r="J63" s="3">
        <v>0.58673820590855397</v>
      </c>
      <c r="K63" s="3"/>
      <c r="L63" s="3">
        <v>1.4968770180038948E-2</v>
      </c>
      <c r="M63" s="6" t="s">
        <v>100</v>
      </c>
      <c r="N63" s="6" t="s">
        <v>165</v>
      </c>
    </row>
    <row r="64" spans="1:14" x14ac:dyDescent="0.2">
      <c r="A64" s="7" t="str">
        <f t="shared" si="3"/>
        <v>Head&amp;Neck - Oral Cavity2007-20113</v>
      </c>
      <c r="B64" s="3" t="s">
        <v>121</v>
      </c>
      <c r="C64" s="3" t="s">
        <v>116</v>
      </c>
      <c r="D64" s="3">
        <v>3</v>
      </c>
      <c r="E64" s="3">
        <v>0.9323844</v>
      </c>
      <c r="F64" s="3">
        <v>0.39353840000000007</v>
      </c>
      <c r="G64" s="3">
        <v>1.4712304</v>
      </c>
      <c r="H64" s="3">
        <v>1.4306096671797555</v>
      </c>
      <c r="I64" s="3">
        <v>1.18E-2</v>
      </c>
      <c r="J64" s="3">
        <v>0.91551045489687</v>
      </c>
      <c r="K64" s="3"/>
      <c r="L64" s="3"/>
      <c r="M64" s="6" t="s">
        <v>100</v>
      </c>
      <c r="N64" s="6" t="s">
        <v>165</v>
      </c>
    </row>
    <row r="65" spans="1:14" x14ac:dyDescent="0.2">
      <c r="A65" s="7" t="str">
        <f t="shared" si="3"/>
        <v>Head&amp;Neck - Oropharynx2002-20061</v>
      </c>
      <c r="B65" s="3" t="s">
        <v>120</v>
      </c>
      <c r="C65" s="3" t="s">
        <v>115</v>
      </c>
      <c r="D65" s="3">
        <v>1</v>
      </c>
      <c r="E65" s="3">
        <v>0.94545040000000002</v>
      </c>
      <c r="F65" s="3">
        <v>0.34774840000000007</v>
      </c>
      <c r="G65" s="3">
        <v>1.5431524000000001</v>
      </c>
      <c r="H65" s="3">
        <v>2.7995867468812801</v>
      </c>
      <c r="I65" s="3">
        <v>1.5100000000000001E-2</v>
      </c>
      <c r="J65" s="3"/>
      <c r="K65" s="3"/>
      <c r="L65" s="3"/>
      <c r="M65" s="6" t="s">
        <v>100</v>
      </c>
      <c r="N65" s="6" t="s">
        <v>165</v>
      </c>
    </row>
    <row r="66" spans="1:14" x14ac:dyDescent="0.2">
      <c r="A66" s="7" t="str">
        <f t="shared" si="3"/>
        <v>Head&amp;Neck - Oropharynx2002-20062</v>
      </c>
      <c r="B66" s="3" t="s">
        <v>120</v>
      </c>
      <c r="C66" s="3" t="s">
        <v>115</v>
      </c>
      <c r="D66" s="3">
        <v>2</v>
      </c>
      <c r="E66" s="3">
        <v>0.23189119999999999</v>
      </c>
      <c r="F66" s="3">
        <v>0.15733040000000001</v>
      </c>
      <c r="G66" s="3">
        <v>0.306452</v>
      </c>
      <c r="H66" s="3">
        <v>1.854771999958408</v>
      </c>
      <c r="I66" s="3">
        <v>2.2000000000000001E-3</v>
      </c>
      <c r="J66" s="3"/>
      <c r="K66" s="3"/>
      <c r="L66" s="3">
        <v>2.0236954655425965E-2</v>
      </c>
      <c r="M66" s="6" t="s">
        <v>100</v>
      </c>
      <c r="N66" s="6" t="s">
        <v>165</v>
      </c>
    </row>
    <row r="67" spans="1:14" x14ac:dyDescent="0.2">
      <c r="A67" s="7" t="str">
        <f t="shared" si="3"/>
        <v>Head&amp;Neck - Oropharynx2002-20063</v>
      </c>
      <c r="B67" s="3" t="s">
        <v>120</v>
      </c>
      <c r="C67" s="3" t="s">
        <v>115</v>
      </c>
      <c r="D67" s="3">
        <v>3</v>
      </c>
      <c r="E67" s="3">
        <v>0.57510479999999997</v>
      </c>
      <c r="F67" s="3">
        <v>0.26926800000000001</v>
      </c>
      <c r="G67" s="3">
        <v>0.88094159999999999</v>
      </c>
      <c r="H67" s="3">
        <v>2.5453974101870811</v>
      </c>
      <c r="I67" s="3">
        <v>9.2999999999999992E-3</v>
      </c>
      <c r="J67" s="3"/>
      <c r="K67" s="3"/>
      <c r="L67" s="3"/>
      <c r="M67" s="6" t="s">
        <v>100</v>
      </c>
      <c r="N67" s="6" t="s">
        <v>165</v>
      </c>
    </row>
    <row r="68" spans="1:14" x14ac:dyDescent="0.2">
      <c r="A68" s="7" t="str">
        <f t="shared" si="3"/>
        <v>Head&amp;Neck - Oropharynx2007-20111</v>
      </c>
      <c r="B68" s="3" t="s">
        <v>120</v>
      </c>
      <c r="C68" s="3" t="s">
        <v>116</v>
      </c>
      <c r="D68" s="3">
        <v>1</v>
      </c>
      <c r="E68" s="3">
        <v>1.2277492000000001</v>
      </c>
      <c r="F68" s="3">
        <v>0.58425839999999996</v>
      </c>
      <c r="G68" s="3">
        <v>1.87124</v>
      </c>
      <c r="H68" s="3">
        <v>2.6304766548928074</v>
      </c>
      <c r="I68" s="3">
        <v>8.9999999999999993E-3</v>
      </c>
      <c r="J68" s="3">
        <v>0.528689857730539</v>
      </c>
      <c r="K68" s="3"/>
      <c r="L68" s="3"/>
      <c r="M68" s="6" t="s">
        <v>100</v>
      </c>
      <c r="N68" s="6" t="s">
        <v>165</v>
      </c>
    </row>
    <row r="69" spans="1:14" x14ac:dyDescent="0.2">
      <c r="A69" s="7" t="str">
        <f t="shared" si="3"/>
        <v>Head&amp;Neck - Oropharynx2007-20112</v>
      </c>
      <c r="B69" s="3" t="s">
        <v>120</v>
      </c>
      <c r="C69" s="3" t="s">
        <v>116</v>
      </c>
      <c r="D69" s="3">
        <v>2</v>
      </c>
      <c r="E69" s="3">
        <v>0.32749600000000001</v>
      </c>
      <c r="F69" s="3">
        <v>0.23492279999999999</v>
      </c>
      <c r="G69" s="3">
        <v>0.42006919999999998</v>
      </c>
      <c r="H69" s="3">
        <v>2.4064486262868225</v>
      </c>
      <c r="I69" s="3">
        <v>1.5E-3</v>
      </c>
      <c r="J69" s="3">
        <v>0.11492367065641607</v>
      </c>
      <c r="K69" s="3"/>
      <c r="L69" s="3">
        <v>6.6450639777275722E-3</v>
      </c>
      <c r="M69" s="6" t="s">
        <v>100</v>
      </c>
      <c r="N69" s="6" t="s">
        <v>165</v>
      </c>
    </row>
    <row r="70" spans="1:14" x14ac:dyDescent="0.2">
      <c r="A70" s="7" t="str">
        <f t="shared" si="3"/>
        <v>Head&amp;Neck - Oropharynx2007-20113</v>
      </c>
      <c r="B70" s="3" t="s">
        <v>120</v>
      </c>
      <c r="C70" s="3" t="s">
        <v>116</v>
      </c>
      <c r="D70" s="3">
        <v>3</v>
      </c>
      <c r="E70" s="3">
        <v>0.75761480000000003</v>
      </c>
      <c r="F70" s="3">
        <v>0.42000520000000002</v>
      </c>
      <c r="G70" s="3">
        <v>1.0952248</v>
      </c>
      <c r="H70" s="3">
        <v>2.5616193337620645</v>
      </c>
      <c r="I70" s="3">
        <v>5.7000000000000002E-3</v>
      </c>
      <c r="J70" s="3">
        <v>0.43229790123576861</v>
      </c>
      <c r="K70" s="3"/>
      <c r="L70" s="3"/>
      <c r="M70" s="6" t="s">
        <v>100</v>
      </c>
      <c r="N70" s="6" t="s">
        <v>165</v>
      </c>
    </row>
    <row r="71" spans="1:14" x14ac:dyDescent="0.2">
      <c r="A71" s="7" t="str">
        <f t="shared" si="3"/>
        <v>Head&amp;Neck - Salivary Glands2002-20061</v>
      </c>
      <c r="B71" s="3" t="s">
        <v>122</v>
      </c>
      <c r="C71" s="3" t="s">
        <v>115</v>
      </c>
      <c r="D71" s="3">
        <v>1</v>
      </c>
      <c r="E71" s="3">
        <v>0.12242840000000001</v>
      </c>
      <c r="F71" s="3">
        <v>2.26436E-2</v>
      </c>
      <c r="G71" s="3">
        <v>0.22221360000000001</v>
      </c>
      <c r="H71" s="3">
        <v>0.49313298411183148</v>
      </c>
      <c r="I71" s="3">
        <v>2.98E-2</v>
      </c>
      <c r="J71" s="3"/>
      <c r="K71" s="3"/>
      <c r="L71" s="3"/>
      <c r="M71" s="6" t="s">
        <v>100</v>
      </c>
      <c r="N71" s="6" t="s">
        <v>165</v>
      </c>
    </row>
    <row r="72" spans="1:14" x14ac:dyDescent="0.2">
      <c r="A72" s="7" t="str">
        <f t="shared" si="3"/>
        <v>Head&amp;Neck - Salivary Glands2002-20062</v>
      </c>
      <c r="B72" s="3" t="s">
        <v>122</v>
      </c>
      <c r="C72" s="3" t="s">
        <v>115</v>
      </c>
      <c r="D72" s="3">
        <v>2</v>
      </c>
      <c r="E72" s="3">
        <v>5.6598799999999998E-2</v>
      </c>
      <c r="F72" s="3">
        <v>1.8198800000000001E-2</v>
      </c>
      <c r="G72" s="3">
        <v>9.4998399999999997E-2</v>
      </c>
      <c r="H72" s="3">
        <v>0.41845839910391813</v>
      </c>
      <c r="I72" s="3">
        <v>1.83E-2</v>
      </c>
      <c r="J72" s="3"/>
      <c r="K72" s="3"/>
      <c r="L72" s="3">
        <v>0.22752082623613257</v>
      </c>
      <c r="M72" s="6" t="s">
        <v>100</v>
      </c>
      <c r="N72" s="6" t="s">
        <v>165</v>
      </c>
    </row>
    <row r="73" spans="1:14" x14ac:dyDescent="0.2">
      <c r="A73" s="7" t="str">
        <f t="shared" si="3"/>
        <v>Head&amp;Neck - Salivary Glands2002-20063</v>
      </c>
      <c r="B73" s="3" t="s">
        <v>122</v>
      </c>
      <c r="C73" s="3" t="s">
        <v>115</v>
      </c>
      <c r="D73" s="3">
        <v>3</v>
      </c>
      <c r="E73" s="3">
        <v>8.1464400000000006E-2</v>
      </c>
      <c r="F73" s="3">
        <v>2.9452800000000001E-2</v>
      </c>
      <c r="G73" s="3">
        <v>0.13347600000000001</v>
      </c>
      <c r="H73" s="3">
        <v>0.44476644198420856</v>
      </c>
      <c r="I73" s="3">
        <v>1.55E-2</v>
      </c>
      <c r="J73" s="3"/>
      <c r="K73" s="3"/>
      <c r="L73" s="3"/>
      <c r="M73" s="6" t="s">
        <v>100</v>
      </c>
      <c r="N73" s="6" t="s">
        <v>165</v>
      </c>
    </row>
    <row r="74" spans="1:14" x14ac:dyDescent="0.2">
      <c r="A74" s="7" t="str">
        <f t="shared" si="3"/>
        <v>Head&amp;Neck - Salivary Glands2007-20111</v>
      </c>
      <c r="B74" s="3" t="s">
        <v>122</v>
      </c>
      <c r="C74" s="3" t="s">
        <v>116</v>
      </c>
      <c r="D74" s="3">
        <v>1</v>
      </c>
      <c r="E74" s="3">
        <v>7.9346799999999995E-2</v>
      </c>
      <c r="F74" s="3">
        <v>5.2515999999999952E-3</v>
      </c>
      <c r="G74" s="3">
        <v>0.153442</v>
      </c>
      <c r="H74" s="3">
        <v>0.28595358103281876</v>
      </c>
      <c r="I74" s="3">
        <v>4.2200000000000001E-2</v>
      </c>
      <c r="J74" s="3">
        <v>0.49688563506917838</v>
      </c>
      <c r="K74" s="3"/>
      <c r="L74" s="3"/>
      <c r="M74" s="6" t="s">
        <v>100</v>
      </c>
      <c r="N74" s="6" t="s">
        <v>165</v>
      </c>
    </row>
    <row r="75" spans="1:14" x14ac:dyDescent="0.2">
      <c r="A75" s="7" t="str">
        <f t="shared" si="3"/>
        <v>Head&amp;Neck - Salivary Glands2007-20112</v>
      </c>
      <c r="B75" s="3" t="s">
        <v>122</v>
      </c>
      <c r="C75" s="3" t="s">
        <v>116</v>
      </c>
      <c r="D75" s="3">
        <v>2</v>
      </c>
      <c r="E75" s="3">
        <v>1.37888E-2</v>
      </c>
      <c r="F75" s="3">
        <v>-1.3265200000000001E-2</v>
      </c>
      <c r="G75" s="3">
        <v>4.0843200000000003E-2</v>
      </c>
      <c r="H75" s="3">
        <v>0.10588792718822736</v>
      </c>
      <c r="I75" s="3">
        <v>0.20319999999999999</v>
      </c>
      <c r="J75" s="3">
        <v>7.4052687110231386E-2</v>
      </c>
      <c r="K75" s="3"/>
      <c r="L75" s="3">
        <v>0.10331693674325448</v>
      </c>
      <c r="M75" s="6" t="s">
        <v>100</v>
      </c>
      <c r="N75" s="6" t="s">
        <v>165</v>
      </c>
    </row>
    <row r="76" spans="1:14" x14ac:dyDescent="0.2">
      <c r="A76" s="7" t="str">
        <f t="shared" si="3"/>
        <v>Head&amp;Neck - Salivary Glands2007-20113</v>
      </c>
      <c r="B76" s="3" t="s">
        <v>122</v>
      </c>
      <c r="C76" s="3" t="s">
        <v>116</v>
      </c>
      <c r="D76" s="3">
        <v>3</v>
      </c>
      <c r="E76" s="3">
        <v>3.8271600000000003E-2</v>
      </c>
      <c r="F76" s="3">
        <v>1.4315599999999998E-2</v>
      </c>
      <c r="G76" s="3">
        <v>6.2227999999999999E-2</v>
      </c>
      <c r="H76" s="3">
        <v>0.19416189188064845</v>
      </c>
      <c r="I76" s="3">
        <v>1.47E-2</v>
      </c>
      <c r="J76" s="3">
        <v>0.13930222154995264</v>
      </c>
      <c r="K76" s="3"/>
      <c r="L76" s="3"/>
      <c r="M76" s="6" t="s">
        <v>100</v>
      </c>
      <c r="N76" s="6" t="s">
        <v>165</v>
      </c>
    </row>
    <row r="77" spans="1:14" x14ac:dyDescent="0.2">
      <c r="A77" s="7" t="str">
        <f t="shared" si="3"/>
        <v>Head&amp;Neck - Thyroid2002-20061</v>
      </c>
      <c r="B77" s="3" t="s">
        <v>124</v>
      </c>
      <c r="C77" s="3" t="s">
        <v>115</v>
      </c>
      <c r="D77" s="3">
        <v>1</v>
      </c>
      <c r="E77" s="3">
        <v>-8.8880000000000003E-4</v>
      </c>
      <c r="F77" s="3">
        <v>-0.1555356</v>
      </c>
      <c r="G77" s="3">
        <v>0.15375800000000001</v>
      </c>
      <c r="H77" s="3">
        <v>-2.6608531854496117E-3</v>
      </c>
      <c r="I77" s="3">
        <v>0.98660000000000003</v>
      </c>
      <c r="J77" s="3"/>
      <c r="K77" s="3"/>
      <c r="L77" s="3"/>
      <c r="M77" s="6" t="s">
        <v>100</v>
      </c>
      <c r="N77" s="6" t="s">
        <v>165</v>
      </c>
    </row>
    <row r="78" spans="1:14" x14ac:dyDescent="0.2">
      <c r="A78" s="7" t="str">
        <f t="shared" si="3"/>
        <v>Head&amp;Neck - Thyroid2002-20062</v>
      </c>
      <c r="B78" s="3" t="s">
        <v>124</v>
      </c>
      <c r="C78" s="3" t="s">
        <v>115</v>
      </c>
      <c r="D78" s="3">
        <v>2</v>
      </c>
      <c r="E78" s="3">
        <v>9.8519599999999999E-2</v>
      </c>
      <c r="F78" s="3">
        <v>-0.12334199999999999</v>
      </c>
      <c r="G78" s="3">
        <v>0.32038159999999999</v>
      </c>
      <c r="H78" s="3">
        <v>0.26208169043908708</v>
      </c>
      <c r="I78" s="3">
        <v>0.2525</v>
      </c>
      <c r="J78" s="3"/>
      <c r="K78" s="3"/>
      <c r="L78" s="3">
        <v>0.47124473884648133</v>
      </c>
      <c r="M78" s="6" t="s">
        <v>100</v>
      </c>
      <c r="N78" s="6" t="s">
        <v>165</v>
      </c>
    </row>
    <row r="79" spans="1:14" x14ac:dyDescent="0.2">
      <c r="A79" s="7" t="str">
        <f t="shared" si="3"/>
        <v>Head&amp;Neck - Thyroid2002-20063</v>
      </c>
      <c r="B79" s="3" t="s">
        <v>124</v>
      </c>
      <c r="C79" s="3" t="s">
        <v>115</v>
      </c>
      <c r="D79" s="3">
        <v>3</v>
      </c>
      <c r="E79" s="3">
        <v>5.3834E-2</v>
      </c>
      <c r="F79" s="3">
        <v>-8.5885600000000006E-2</v>
      </c>
      <c r="G79" s="3">
        <v>0.19355359999999999</v>
      </c>
      <c r="H79" s="3">
        <v>0.14919255494952413</v>
      </c>
      <c r="I79" s="3">
        <v>0.30759999999999998</v>
      </c>
      <c r="J79" s="3"/>
      <c r="K79" s="3"/>
      <c r="L79" s="3"/>
      <c r="M79" s="6" t="s">
        <v>100</v>
      </c>
      <c r="N79" s="6" t="s">
        <v>165</v>
      </c>
    </row>
    <row r="80" spans="1:14" x14ac:dyDescent="0.2">
      <c r="A80" s="7" t="str">
        <f t="shared" si="3"/>
        <v>Head&amp;Neck - Thyroid2007-20111</v>
      </c>
      <c r="B80" s="3" t="s">
        <v>124</v>
      </c>
      <c r="C80" s="3" t="s">
        <v>116</v>
      </c>
      <c r="D80" s="3">
        <v>1</v>
      </c>
      <c r="E80" s="3">
        <v>-1.6629600000000001E-2</v>
      </c>
      <c r="F80" s="3">
        <v>-0.13653560000000001</v>
      </c>
      <c r="G80" s="3">
        <v>0.10327600000000001</v>
      </c>
      <c r="H80" s="3">
        <v>-4.8338811185457194E-2</v>
      </c>
      <c r="I80" s="3">
        <v>0.68879999999999997</v>
      </c>
      <c r="J80" s="3">
        <v>0.87472438072084113</v>
      </c>
      <c r="K80" s="3"/>
      <c r="L80" s="3"/>
      <c r="M80" s="6" t="s">
        <v>100</v>
      </c>
      <c r="N80" s="6" t="s">
        <v>165</v>
      </c>
    </row>
    <row r="81" spans="1:14" x14ac:dyDescent="0.2">
      <c r="A81" s="7" t="str">
        <f t="shared" si="3"/>
        <v>Head&amp;Neck - Thyroid2007-20112</v>
      </c>
      <c r="B81" s="3" t="s">
        <v>124</v>
      </c>
      <c r="C81" s="3" t="s">
        <v>116</v>
      </c>
      <c r="D81" s="3">
        <v>2</v>
      </c>
      <c r="E81" s="3">
        <v>4.4480800000000001E-2</v>
      </c>
      <c r="F81" s="3">
        <v>-9.3535599999999983E-2</v>
      </c>
      <c r="G81" s="3">
        <v>0.18249679999999996</v>
      </c>
      <c r="H81" s="3">
        <v>0.1219517745336484</v>
      </c>
      <c r="I81" s="3">
        <v>0.3805</v>
      </c>
      <c r="J81" s="3">
        <v>0.68521123617995316</v>
      </c>
      <c r="K81" s="3"/>
      <c r="L81" s="3">
        <v>0.51238244117933607</v>
      </c>
      <c r="M81" s="6" t="s">
        <v>100</v>
      </c>
      <c r="N81" s="6" t="s">
        <v>165</v>
      </c>
    </row>
    <row r="82" spans="1:14" x14ac:dyDescent="0.2">
      <c r="A82" s="7" t="str">
        <f t="shared" si="3"/>
        <v>Head&amp;Neck - Thyroid2007-20113</v>
      </c>
      <c r="B82" s="3" t="s">
        <v>124</v>
      </c>
      <c r="C82" s="3" t="s">
        <v>116</v>
      </c>
      <c r="D82" s="3">
        <v>3</v>
      </c>
      <c r="E82" s="3">
        <v>1.44072E-2</v>
      </c>
      <c r="F82" s="3">
        <v>-9.4414799999999993E-2</v>
      </c>
      <c r="G82" s="3">
        <v>0.1232288</v>
      </c>
      <c r="H82" s="3">
        <v>4.0072394656012734E-2</v>
      </c>
      <c r="I82" s="3">
        <v>0.70189999999999997</v>
      </c>
      <c r="J82" s="3">
        <v>0.66258403276190414</v>
      </c>
      <c r="K82" s="3"/>
      <c r="L82" s="3"/>
      <c r="M82" s="6" t="s">
        <v>100</v>
      </c>
      <c r="N82" s="6" t="s">
        <v>165</v>
      </c>
    </row>
    <row r="83" spans="1:14" x14ac:dyDescent="0.2">
      <c r="A83" s="7" t="str">
        <f t="shared" si="3"/>
        <v>Haematology - Hodgkin Lymphoma2002-20061</v>
      </c>
      <c r="B83" s="3" t="s">
        <v>147</v>
      </c>
      <c r="C83" s="3" t="s">
        <v>115</v>
      </c>
      <c r="D83" s="3">
        <v>1</v>
      </c>
      <c r="E83" s="3">
        <v>0.13538639999999999</v>
      </c>
      <c r="F83" s="3">
        <v>1.0854799999999998E-2</v>
      </c>
      <c r="G83" s="3">
        <v>0.25991839999999999</v>
      </c>
      <c r="H83" s="3">
        <v>0.29768429366317306</v>
      </c>
      <c r="I83" s="3">
        <v>4.0599999999999997E-2</v>
      </c>
      <c r="J83" s="3"/>
      <c r="K83" s="3"/>
      <c r="L83" s="3"/>
      <c r="M83" s="6" t="s">
        <v>100</v>
      </c>
      <c r="N83" s="6" t="s">
        <v>205</v>
      </c>
    </row>
    <row r="84" spans="1:14" x14ac:dyDescent="0.2">
      <c r="A84" s="7" t="str">
        <f t="shared" si="3"/>
        <v>Haematology - Hodgkin Lymphoma2002-20062</v>
      </c>
      <c r="B84" s="3" t="s">
        <v>147</v>
      </c>
      <c r="C84" s="3" t="s">
        <v>115</v>
      </c>
      <c r="D84" s="3">
        <v>2</v>
      </c>
      <c r="E84" s="3">
        <v>5.3862E-2</v>
      </c>
      <c r="F84" s="3">
        <v>-7.545360000000001E-2</v>
      </c>
      <c r="G84" s="3">
        <v>0.18317800000000001</v>
      </c>
      <c r="H84" s="3">
        <v>0.17551537396974898</v>
      </c>
      <c r="I84" s="3">
        <v>0.27689999999999998</v>
      </c>
      <c r="J84" s="3"/>
      <c r="K84" s="3"/>
      <c r="L84" s="3">
        <v>0.37344477447158919</v>
      </c>
      <c r="M84" s="6" t="s">
        <v>100</v>
      </c>
      <c r="N84" s="6" t="s">
        <v>205</v>
      </c>
    </row>
    <row r="85" spans="1:14" x14ac:dyDescent="0.2">
      <c r="A85" s="7" t="str">
        <f t="shared" si="3"/>
        <v>Haematology - Hodgkin Lymphoma2002-20063</v>
      </c>
      <c r="B85" s="3" t="s">
        <v>147</v>
      </c>
      <c r="C85" s="3" t="s">
        <v>115</v>
      </c>
      <c r="D85" s="3">
        <v>3</v>
      </c>
      <c r="E85" s="3">
        <v>8.4126800000000002E-2</v>
      </c>
      <c r="F85" s="3">
        <v>-3.9730399999999999E-2</v>
      </c>
      <c r="G85" s="3">
        <v>0.20798440000000001</v>
      </c>
      <c r="H85" s="3">
        <v>0.22253194538091761</v>
      </c>
      <c r="I85" s="3">
        <v>0.11940000000000001</v>
      </c>
      <c r="J85" s="3"/>
      <c r="K85" s="3"/>
      <c r="L85" s="3"/>
      <c r="M85" s="6" t="s">
        <v>100</v>
      </c>
      <c r="N85" s="6" t="s">
        <v>205</v>
      </c>
    </row>
    <row r="86" spans="1:14" x14ac:dyDescent="0.2">
      <c r="A86" s="7" t="str">
        <f t="shared" si="3"/>
        <v>Haematology - Hodgkin Lymphoma2007-20111</v>
      </c>
      <c r="B86" s="3" t="s">
        <v>147</v>
      </c>
      <c r="C86" s="3" t="s">
        <v>116</v>
      </c>
      <c r="D86" s="3">
        <v>1</v>
      </c>
      <c r="E86" s="3">
        <v>0.18382039999999999</v>
      </c>
      <c r="F86" s="3">
        <v>2.9101199999999994E-2</v>
      </c>
      <c r="G86" s="3">
        <v>0.33853919999999998</v>
      </c>
      <c r="H86" s="3">
        <v>0.47132529502637777</v>
      </c>
      <c r="I86" s="3">
        <v>3.2399999999999998E-2</v>
      </c>
      <c r="J86" s="3">
        <v>0.63266884902260134</v>
      </c>
      <c r="K86" s="3"/>
      <c r="L86" s="3"/>
      <c r="M86" s="6" t="s">
        <v>100</v>
      </c>
      <c r="N86" s="6" t="s">
        <v>205</v>
      </c>
    </row>
    <row r="87" spans="1:14" x14ac:dyDescent="0.2">
      <c r="A87" s="7" t="str">
        <f t="shared" si="3"/>
        <v>Haematology - Hodgkin Lymphoma2007-20112</v>
      </c>
      <c r="B87" s="3" t="s">
        <v>147</v>
      </c>
      <c r="C87" s="3" t="s">
        <v>116</v>
      </c>
      <c r="D87" s="3">
        <v>2</v>
      </c>
      <c r="E87" s="3">
        <v>7.1030399999999994E-2</v>
      </c>
      <c r="F87" s="3">
        <v>-7.089040000000002E-2</v>
      </c>
      <c r="G87" s="3">
        <v>0.21295159999999999</v>
      </c>
      <c r="H87" s="3">
        <v>0.25549216945909198</v>
      </c>
      <c r="I87" s="3">
        <v>0.20949999999999999</v>
      </c>
      <c r="J87" s="3">
        <v>0.86087482208002508</v>
      </c>
      <c r="K87" s="3"/>
      <c r="L87" s="3">
        <v>0.29236349628114144</v>
      </c>
      <c r="M87" s="6" t="s">
        <v>100</v>
      </c>
      <c r="N87" s="6" t="s">
        <v>205</v>
      </c>
    </row>
    <row r="88" spans="1:14" x14ac:dyDescent="0.2">
      <c r="A88" s="7" t="str">
        <f t="shared" si="3"/>
        <v>Haematology - Hodgkin Lymphoma2007-20113</v>
      </c>
      <c r="B88" s="3" t="s">
        <v>147</v>
      </c>
      <c r="C88" s="3" t="s">
        <v>116</v>
      </c>
      <c r="D88" s="3">
        <v>3</v>
      </c>
      <c r="E88" s="3">
        <v>0.122836</v>
      </c>
      <c r="F88" s="3">
        <v>-2.5434399999999996E-2</v>
      </c>
      <c r="G88" s="3">
        <v>0.27110640000000003</v>
      </c>
      <c r="H88" s="3">
        <v>0.370408342962736</v>
      </c>
      <c r="I88" s="3">
        <v>7.7899999999999997E-2</v>
      </c>
      <c r="J88" s="3">
        <v>0.69453365575144432</v>
      </c>
      <c r="K88" s="3"/>
      <c r="L88" s="3"/>
      <c r="M88" s="6" t="s">
        <v>100</v>
      </c>
      <c r="N88" s="6" t="s">
        <v>205</v>
      </c>
    </row>
    <row r="89" spans="1:14" x14ac:dyDescent="0.2">
      <c r="A89" s="7" t="str">
        <f t="shared" si="3"/>
        <v>Urology - Kidney and unsp. urinary organs2002-20061</v>
      </c>
      <c r="B89" s="3" t="s">
        <v>156</v>
      </c>
      <c r="C89" s="3" t="s">
        <v>115</v>
      </c>
      <c r="D89" s="3">
        <v>1</v>
      </c>
      <c r="E89" s="3">
        <v>1.4142056000000001</v>
      </c>
      <c r="F89" s="3">
        <v>0.94435880000000005</v>
      </c>
      <c r="G89" s="3">
        <v>1.8840524000000001</v>
      </c>
      <c r="H89" s="3">
        <v>0.25884801120696532</v>
      </c>
      <c r="I89" s="3">
        <v>2.3999999999999998E-3</v>
      </c>
      <c r="J89" s="3"/>
      <c r="K89" s="3"/>
      <c r="L89" s="3"/>
      <c r="M89" s="6" t="s">
        <v>100</v>
      </c>
      <c r="N89" s="6" t="s">
        <v>192</v>
      </c>
    </row>
    <row r="90" spans="1:14" x14ac:dyDescent="0.2">
      <c r="A90" s="7" t="str">
        <f t="shared" si="3"/>
        <v>Urology - Kidney and unsp. urinary organs2002-20062</v>
      </c>
      <c r="B90" s="3" t="s">
        <v>156</v>
      </c>
      <c r="C90" s="3" t="s">
        <v>115</v>
      </c>
      <c r="D90" s="3">
        <v>2</v>
      </c>
      <c r="E90" s="3">
        <v>0.7319232</v>
      </c>
      <c r="F90" s="3">
        <v>0.41010799999999997</v>
      </c>
      <c r="G90" s="3">
        <v>1.0537384000000001</v>
      </c>
      <c r="H90" s="3">
        <v>0.29397164755623678</v>
      </c>
      <c r="I90" s="3">
        <v>5.4000000000000003E-3</v>
      </c>
      <c r="J90" s="3"/>
      <c r="K90" s="3"/>
      <c r="L90" s="3">
        <v>1.8865047496945841E-2</v>
      </c>
      <c r="M90" s="6" t="s">
        <v>100</v>
      </c>
      <c r="N90" s="6" t="s">
        <v>192</v>
      </c>
    </row>
    <row r="91" spans="1:14" x14ac:dyDescent="0.2">
      <c r="A91" s="7" t="str">
        <f t="shared" si="3"/>
        <v>Urology - Kidney and unsp. urinary organs2002-20063</v>
      </c>
      <c r="B91" s="3" t="s">
        <v>156</v>
      </c>
      <c r="C91" s="3" t="s">
        <v>115</v>
      </c>
      <c r="D91" s="3">
        <v>3</v>
      </c>
      <c r="E91" s="3">
        <v>1.0022808000000001</v>
      </c>
      <c r="F91" s="3">
        <v>0.66369239999999996</v>
      </c>
      <c r="G91" s="3">
        <v>1.3408692</v>
      </c>
      <c r="H91" s="3">
        <v>0.26086088813291081</v>
      </c>
      <c r="I91" s="3">
        <v>2.5000000000000001E-3</v>
      </c>
      <c r="J91" s="3"/>
      <c r="K91" s="3"/>
      <c r="L91" s="3"/>
      <c r="M91" s="6" t="s">
        <v>100</v>
      </c>
      <c r="N91" s="6" t="s">
        <v>192</v>
      </c>
    </row>
    <row r="92" spans="1:14" x14ac:dyDescent="0.2">
      <c r="A92" s="7" t="str">
        <f t="shared" si="3"/>
        <v>Urology - Kidney and unsp. urinary organs2007-20111</v>
      </c>
      <c r="B92" s="3" t="s">
        <v>156</v>
      </c>
      <c r="C92" s="3" t="s">
        <v>116</v>
      </c>
      <c r="D92" s="3">
        <v>1</v>
      </c>
      <c r="E92" s="3">
        <v>1.4658431999999999</v>
      </c>
      <c r="F92" s="3">
        <v>0.7415176</v>
      </c>
      <c r="G92" s="3">
        <v>2.1901687999999999</v>
      </c>
      <c r="H92" s="3">
        <v>0.27231508821519013</v>
      </c>
      <c r="I92" s="3">
        <v>7.6E-3</v>
      </c>
      <c r="J92" s="3">
        <v>0.90668044330643216</v>
      </c>
      <c r="K92" s="3"/>
      <c r="L92" s="3"/>
      <c r="M92" s="6" t="s">
        <v>100</v>
      </c>
      <c r="N92" s="6" t="s">
        <v>192</v>
      </c>
    </row>
    <row r="93" spans="1:14" x14ac:dyDescent="0.2">
      <c r="A93" s="7" t="str">
        <f t="shared" si="3"/>
        <v>Urology - Kidney and unsp. urinary organs2007-20112</v>
      </c>
      <c r="B93" s="3" t="s">
        <v>156</v>
      </c>
      <c r="C93" s="3" t="s">
        <v>116</v>
      </c>
      <c r="D93" s="3">
        <v>2</v>
      </c>
      <c r="E93" s="3">
        <v>1.0351851999999999</v>
      </c>
      <c r="F93" s="3">
        <v>0.7482356</v>
      </c>
      <c r="G93" s="3">
        <v>1.3221347999999999</v>
      </c>
      <c r="H93" s="3">
        <v>0.41560128171790311</v>
      </c>
      <c r="I93" s="3">
        <v>1.4E-3</v>
      </c>
      <c r="J93" s="3">
        <v>0.16802776749398918</v>
      </c>
      <c r="K93" s="3"/>
      <c r="L93" s="3">
        <v>0.27862003296715798</v>
      </c>
      <c r="M93" s="6" t="s">
        <v>100</v>
      </c>
      <c r="N93" s="6" t="s">
        <v>192</v>
      </c>
    </row>
    <row r="94" spans="1:14" x14ac:dyDescent="0.2">
      <c r="A94" s="7" t="str">
        <f t="shared" si="3"/>
        <v>Urology - Kidney and unsp. urinary organs2007-20113</v>
      </c>
      <c r="B94" s="3" t="s">
        <v>156</v>
      </c>
      <c r="C94" s="3" t="s">
        <v>116</v>
      </c>
      <c r="D94" s="3">
        <v>3</v>
      </c>
      <c r="E94" s="3">
        <v>1.1938272000000001</v>
      </c>
      <c r="F94" s="3">
        <v>0.89375159999999998</v>
      </c>
      <c r="G94" s="3">
        <v>1.4939024000000001</v>
      </c>
      <c r="H94" s="3">
        <v>0.31240900163339769</v>
      </c>
      <c r="I94" s="3">
        <v>1.1000000000000001E-3</v>
      </c>
      <c r="J94" s="3">
        <v>0.40663997968701859</v>
      </c>
      <c r="K94" s="3"/>
      <c r="L94" s="3"/>
      <c r="M94" s="6" t="s">
        <v>100</v>
      </c>
      <c r="N94" s="6" t="s">
        <v>192</v>
      </c>
    </row>
    <row r="95" spans="1:14" x14ac:dyDescent="0.2">
      <c r="A95" s="7" t="str">
        <f t="shared" si="3"/>
        <v>Haematology - Acute Lymphoblastic Leukaemia2002-20061</v>
      </c>
      <c r="B95" s="3" t="s">
        <v>150</v>
      </c>
      <c r="C95" s="3" t="s">
        <v>115</v>
      </c>
      <c r="D95" s="3">
        <v>1</v>
      </c>
      <c r="E95" s="3">
        <v>1.6803999999999999E-2</v>
      </c>
      <c r="F95" s="3">
        <v>-6.2554399999999996E-2</v>
      </c>
      <c r="G95" s="3">
        <v>9.6162800000000007E-2</v>
      </c>
      <c r="H95" s="3">
        <v>3.3247260573327289E-2</v>
      </c>
      <c r="I95" s="3">
        <v>0.54869999999999997</v>
      </c>
      <c r="J95" s="3"/>
      <c r="K95" s="3"/>
      <c r="L95" s="3"/>
      <c r="M95" s="6" t="s">
        <v>100</v>
      </c>
      <c r="N95" s="6" t="s">
        <v>205</v>
      </c>
    </row>
    <row r="96" spans="1:14" x14ac:dyDescent="0.2">
      <c r="A96" s="7" t="str">
        <f t="shared" si="3"/>
        <v>Haematology - Acute Lymphoblastic Leukaemia2002-20062</v>
      </c>
      <c r="B96" s="3" t="s">
        <v>150</v>
      </c>
      <c r="C96" s="3" t="s">
        <v>115</v>
      </c>
      <c r="D96" s="3">
        <v>2</v>
      </c>
      <c r="E96" s="3">
        <v>4.7619599999999998E-2</v>
      </c>
      <c r="F96" s="3">
        <v>-5.67632E-2</v>
      </c>
      <c r="G96" s="3">
        <v>0.15200240000000001</v>
      </c>
      <c r="H96" s="3">
        <v>0.14104103493356918</v>
      </c>
      <c r="I96" s="3">
        <v>0.24249999999999999</v>
      </c>
      <c r="J96" s="3"/>
      <c r="K96" s="3"/>
      <c r="L96" s="3">
        <v>0.64507015531560996</v>
      </c>
      <c r="M96" s="6" t="s">
        <v>100</v>
      </c>
      <c r="N96" s="6" t="s">
        <v>205</v>
      </c>
    </row>
    <row r="97" spans="1:14" x14ac:dyDescent="0.2">
      <c r="A97" s="7" t="str">
        <f t="shared" si="3"/>
        <v>Haematology - Acute Lymphoblastic Leukaemia2002-20063</v>
      </c>
      <c r="B97" s="3" t="s">
        <v>150</v>
      </c>
      <c r="C97" s="3" t="s">
        <v>115</v>
      </c>
      <c r="D97" s="3">
        <v>3</v>
      </c>
      <c r="E97" s="3">
        <v>3.3253999999999999E-2</v>
      </c>
      <c r="F97" s="3">
        <v>-7.0003199999999988E-2</v>
      </c>
      <c r="G97" s="3">
        <v>0.1365112</v>
      </c>
      <c r="H97" s="3">
        <v>7.9473250131861933E-2</v>
      </c>
      <c r="I97" s="3">
        <v>0.38080000000000003</v>
      </c>
      <c r="J97" s="3"/>
      <c r="K97" s="3"/>
      <c r="L97" s="3"/>
      <c r="M97" s="6" t="s">
        <v>100</v>
      </c>
      <c r="N97" s="6" t="s">
        <v>205</v>
      </c>
    </row>
    <row r="98" spans="1:14" x14ac:dyDescent="0.2">
      <c r="A98" s="7" t="str">
        <f t="shared" si="3"/>
        <v>Haematology - Acute Lymphoblastic Leukaemia2007-20111</v>
      </c>
      <c r="B98" s="3" t="s">
        <v>150</v>
      </c>
      <c r="C98" s="3" t="s">
        <v>116</v>
      </c>
      <c r="D98" s="3">
        <v>1</v>
      </c>
      <c r="E98" s="3">
        <v>-6.2665200000000004E-2</v>
      </c>
      <c r="F98" s="3">
        <v>-0.1400344</v>
      </c>
      <c r="G98" s="3">
        <v>1.4703999999999995E-2</v>
      </c>
      <c r="H98" s="3">
        <v>-0.14130125719723149</v>
      </c>
      <c r="I98" s="3">
        <v>8.1900000000000001E-2</v>
      </c>
      <c r="J98" s="3">
        <v>0.1599124645167902</v>
      </c>
      <c r="K98" s="3"/>
      <c r="L98" s="3"/>
      <c r="M98" s="6" t="s">
        <v>100</v>
      </c>
      <c r="N98" s="6" t="s">
        <v>205</v>
      </c>
    </row>
    <row r="99" spans="1:14" x14ac:dyDescent="0.2">
      <c r="A99" s="7" t="str">
        <f t="shared" si="3"/>
        <v>Haematology - Acute Lymphoblastic Leukaemia2007-20112</v>
      </c>
      <c r="B99" s="3" t="s">
        <v>150</v>
      </c>
      <c r="C99" s="3" t="s">
        <v>116</v>
      </c>
      <c r="D99" s="3">
        <v>2</v>
      </c>
      <c r="E99" s="3">
        <v>6.8104799999999993E-2</v>
      </c>
      <c r="F99" s="3">
        <v>-0.14326159999999999</v>
      </c>
      <c r="G99" s="3">
        <v>0.27947119999999998</v>
      </c>
      <c r="H99" s="3">
        <v>0.25878918755421931</v>
      </c>
      <c r="I99" s="3">
        <v>0.38059999999999999</v>
      </c>
      <c r="J99" s="3">
        <v>0.86475710233527092</v>
      </c>
      <c r="K99" s="3"/>
      <c r="L99" s="3">
        <v>0.25481212460396963</v>
      </c>
      <c r="M99" s="6" t="s">
        <v>100</v>
      </c>
      <c r="N99" s="6" t="s">
        <v>205</v>
      </c>
    </row>
    <row r="100" spans="1:14" x14ac:dyDescent="0.2">
      <c r="A100" s="7" t="str">
        <f t="shared" si="3"/>
        <v>Haematology - Acute Lymphoblastic Leukaemia2007-20113</v>
      </c>
      <c r="B100" s="3" t="s">
        <v>150</v>
      </c>
      <c r="C100" s="3" t="s">
        <v>116</v>
      </c>
      <c r="D100" s="3">
        <v>3</v>
      </c>
      <c r="E100" s="3">
        <v>4.1472000000000002E-3</v>
      </c>
      <c r="F100" s="3">
        <v>-9.5291600000000004E-2</v>
      </c>
      <c r="G100" s="3">
        <v>0.1035856</v>
      </c>
      <c r="H100" s="3">
        <v>1.1705988649662049E-2</v>
      </c>
      <c r="I100" s="3">
        <v>0.90280000000000005</v>
      </c>
      <c r="J100" s="3">
        <v>0.69065704731937361</v>
      </c>
      <c r="K100" s="3"/>
      <c r="L100" s="3"/>
      <c r="M100" s="6" t="s">
        <v>100</v>
      </c>
      <c r="N100" s="6" t="s">
        <v>205</v>
      </c>
    </row>
    <row r="101" spans="1:14" x14ac:dyDescent="0.2">
      <c r="A101" s="7" t="str">
        <f t="shared" si="3"/>
        <v>Haematology - Acute Myeloid Leukaemia2002-20061</v>
      </c>
      <c r="B101" s="3" t="s">
        <v>151</v>
      </c>
      <c r="C101" s="3" t="s">
        <v>115</v>
      </c>
      <c r="D101" s="3">
        <v>1</v>
      </c>
      <c r="E101" s="3">
        <v>7.4174000000000004E-2</v>
      </c>
      <c r="F101" s="3">
        <v>-0.34108880000000003</v>
      </c>
      <c r="G101" s="3">
        <v>0.48943680000000001</v>
      </c>
      <c r="H101" s="3">
        <v>2.325769893517968E-2</v>
      </c>
      <c r="I101" s="3">
        <v>0.60950000000000004</v>
      </c>
      <c r="J101" s="3"/>
      <c r="K101" s="3"/>
      <c r="L101" s="3"/>
      <c r="M101" s="6" t="s">
        <v>100</v>
      </c>
      <c r="N101" s="6" t="s">
        <v>205</v>
      </c>
    </row>
    <row r="102" spans="1:14" x14ac:dyDescent="0.2">
      <c r="A102" s="7" t="str">
        <f t="shared" si="3"/>
        <v>Haematology - Acute Myeloid Leukaemia2002-20062</v>
      </c>
      <c r="B102" s="3" t="s">
        <v>151</v>
      </c>
      <c r="C102" s="3" t="s">
        <v>115</v>
      </c>
      <c r="D102" s="3">
        <v>2</v>
      </c>
      <c r="E102" s="3">
        <v>-7.3582800000000004E-2</v>
      </c>
      <c r="F102" s="3">
        <v>-0.6008960000000001</v>
      </c>
      <c r="G102" s="3">
        <v>0.45373040000000003</v>
      </c>
      <c r="H102" s="3">
        <v>-3.4454420404631592E-2</v>
      </c>
      <c r="I102" s="3">
        <v>0.68710000000000004</v>
      </c>
      <c r="J102" s="3"/>
      <c r="K102" s="3"/>
      <c r="L102" s="3">
        <v>0.66612349287781303</v>
      </c>
      <c r="M102" s="6" t="s">
        <v>100</v>
      </c>
      <c r="N102" s="6" t="s">
        <v>205</v>
      </c>
    </row>
    <row r="103" spans="1:14" x14ac:dyDescent="0.2">
      <c r="A103" s="7" t="str">
        <f t="shared" si="3"/>
        <v>Haematology - Acute Myeloid Leukaemia2002-20063</v>
      </c>
      <c r="B103" s="3" t="s">
        <v>151</v>
      </c>
      <c r="C103" s="3" t="s">
        <v>115</v>
      </c>
      <c r="D103" s="3">
        <v>3</v>
      </c>
      <c r="E103" s="3">
        <v>-2.8062400000000001E-2</v>
      </c>
      <c r="F103" s="3">
        <v>-0.38993</v>
      </c>
      <c r="G103" s="3">
        <v>0.33380520000000002</v>
      </c>
      <c r="H103" s="3">
        <v>-1.075838436228134E-2</v>
      </c>
      <c r="I103" s="3">
        <v>0.82099999999999995</v>
      </c>
      <c r="J103" s="3"/>
      <c r="K103" s="3"/>
      <c r="L103" s="3"/>
      <c r="M103" s="6" t="s">
        <v>100</v>
      </c>
      <c r="N103" s="6" t="s">
        <v>205</v>
      </c>
    </row>
    <row r="104" spans="1:14" x14ac:dyDescent="0.2">
      <c r="A104" s="7" t="str">
        <f t="shared" si="3"/>
        <v>Haematology - Acute Myeloid Leukaemia2007-20111</v>
      </c>
      <c r="B104" s="3" t="s">
        <v>151</v>
      </c>
      <c r="C104" s="3" t="s">
        <v>116</v>
      </c>
      <c r="D104" s="3">
        <v>1</v>
      </c>
      <c r="E104" s="3">
        <v>0.31910119999999997</v>
      </c>
      <c r="F104" s="3">
        <v>-7.3023999999999978E-2</v>
      </c>
      <c r="G104" s="3">
        <v>0.71122640000000004</v>
      </c>
      <c r="H104" s="3">
        <v>0.10331131428171078</v>
      </c>
      <c r="I104" s="3">
        <v>8.1100000000000005E-2</v>
      </c>
      <c r="J104" s="3">
        <v>0.4006174489606833</v>
      </c>
      <c r="K104" s="3"/>
      <c r="L104" s="3"/>
      <c r="M104" s="6" t="s">
        <v>100</v>
      </c>
      <c r="N104" s="6" t="s">
        <v>205</v>
      </c>
    </row>
    <row r="105" spans="1:14" x14ac:dyDescent="0.2">
      <c r="A105" s="7" t="str">
        <f t="shared" si="3"/>
        <v>Haematology - Acute Myeloid Leukaemia2007-20112</v>
      </c>
      <c r="B105" s="3" t="s">
        <v>151</v>
      </c>
      <c r="C105" s="3" t="s">
        <v>116</v>
      </c>
      <c r="D105" s="3">
        <v>2</v>
      </c>
      <c r="E105" s="3">
        <v>0.1812068</v>
      </c>
      <c r="F105" s="3">
        <v>-0.14929000000000003</v>
      </c>
      <c r="G105" s="3">
        <v>0.51170360000000004</v>
      </c>
      <c r="H105" s="3">
        <v>8.9835232403006754E-2</v>
      </c>
      <c r="I105" s="3">
        <v>0.17929999999999999</v>
      </c>
      <c r="J105" s="3">
        <v>0.42228935226901254</v>
      </c>
      <c r="K105" s="3"/>
      <c r="L105" s="3">
        <v>0.59817486870827974</v>
      </c>
      <c r="M105" s="6" t="s">
        <v>100</v>
      </c>
      <c r="N105" s="6" t="s">
        <v>205</v>
      </c>
    </row>
    <row r="106" spans="1:14" x14ac:dyDescent="0.2">
      <c r="A106" s="7" t="str">
        <f t="shared" si="3"/>
        <v>Haematology - Acute Myeloid Leukaemia2007-20113</v>
      </c>
      <c r="B106" s="3" t="s">
        <v>151</v>
      </c>
      <c r="C106" s="3" t="s">
        <v>116</v>
      </c>
      <c r="D106" s="3">
        <v>3</v>
      </c>
      <c r="E106" s="3">
        <v>0.2211996</v>
      </c>
      <c r="F106" s="3">
        <v>-8.722160000000001E-2</v>
      </c>
      <c r="G106" s="3">
        <v>0.52962039999999999</v>
      </c>
      <c r="H106" s="3">
        <v>8.8114871725906152E-2</v>
      </c>
      <c r="I106" s="3">
        <v>0.1067</v>
      </c>
      <c r="J106" s="3">
        <v>0.30417715370044451</v>
      </c>
      <c r="K106" s="3"/>
      <c r="L106" s="3"/>
      <c r="M106" s="6" t="s">
        <v>100</v>
      </c>
      <c r="N106" s="6" t="s">
        <v>205</v>
      </c>
    </row>
    <row r="107" spans="1:14" x14ac:dyDescent="0.2">
      <c r="A107" s="7" t="str">
        <f t="shared" si="3"/>
        <v>Haematology - Chronic Lymphocytic Leukaemia2002-20061</v>
      </c>
      <c r="B107" s="3" t="s">
        <v>152</v>
      </c>
      <c r="C107" s="3" t="s">
        <v>115</v>
      </c>
      <c r="D107" s="3">
        <v>1</v>
      </c>
      <c r="E107" s="3">
        <v>0.18285999999999999</v>
      </c>
      <c r="F107" s="3">
        <v>-8.2791599999999993E-2</v>
      </c>
      <c r="G107" s="3">
        <v>0.44851200000000002</v>
      </c>
      <c r="H107" s="3">
        <v>0.11495040461461188</v>
      </c>
      <c r="I107" s="3">
        <v>0.1162</v>
      </c>
      <c r="J107" s="3"/>
      <c r="K107" s="3"/>
      <c r="L107" s="3"/>
      <c r="M107" s="6" t="s">
        <v>100</v>
      </c>
      <c r="N107" s="6" t="s">
        <v>205</v>
      </c>
    </row>
    <row r="108" spans="1:14" x14ac:dyDescent="0.2">
      <c r="A108" s="7" t="str">
        <f t="shared" si="3"/>
        <v>Haematology - Chronic Lymphocytic Leukaemia2002-20062</v>
      </c>
      <c r="B108" s="3" t="s">
        <v>152</v>
      </c>
      <c r="C108" s="3" t="s">
        <v>115</v>
      </c>
      <c r="D108" s="3">
        <v>2</v>
      </c>
      <c r="E108" s="3">
        <v>-2.2184000000000001E-3</v>
      </c>
      <c r="F108" s="3">
        <v>-0.11865680000000001</v>
      </c>
      <c r="G108" s="3">
        <v>0.11422</v>
      </c>
      <c r="H108" s="3">
        <v>-3.0194567400619872E-3</v>
      </c>
      <c r="I108" s="3">
        <v>0.95550000000000002</v>
      </c>
      <c r="J108" s="3"/>
      <c r="K108" s="3"/>
      <c r="L108" s="3">
        <v>0.21105799611620779</v>
      </c>
      <c r="M108" s="6" t="s">
        <v>100</v>
      </c>
      <c r="N108" s="6" t="s">
        <v>205</v>
      </c>
    </row>
    <row r="109" spans="1:14" x14ac:dyDescent="0.2">
      <c r="A109" s="7" t="str">
        <f t="shared" si="3"/>
        <v>Haematology - Chronic Lymphocytic Leukaemia2002-20063</v>
      </c>
      <c r="B109" s="3" t="s">
        <v>152</v>
      </c>
      <c r="C109" s="3" t="s">
        <v>115</v>
      </c>
      <c r="D109" s="3">
        <v>3</v>
      </c>
      <c r="E109" s="3">
        <v>4.1724400000000002E-2</v>
      </c>
      <c r="F109" s="3">
        <v>-2.8095599999999991E-2</v>
      </c>
      <c r="G109" s="3">
        <v>0.11154439999999999</v>
      </c>
      <c r="H109" s="3">
        <v>3.7323673854473244E-2</v>
      </c>
      <c r="I109" s="3">
        <v>0.15340000000000001</v>
      </c>
      <c r="J109" s="3"/>
      <c r="K109" s="3"/>
      <c r="L109" s="3"/>
      <c r="M109" s="6" t="s">
        <v>100</v>
      </c>
      <c r="N109" s="6" t="s">
        <v>205</v>
      </c>
    </row>
    <row r="110" spans="1:14" x14ac:dyDescent="0.2">
      <c r="A110" s="7" t="str">
        <f t="shared" si="3"/>
        <v>Haematology - Chronic Lymphocytic Leukaemia2007-20111</v>
      </c>
      <c r="B110" s="3" t="s">
        <v>152</v>
      </c>
      <c r="C110" s="3" t="s">
        <v>116</v>
      </c>
      <c r="D110" s="3">
        <v>1</v>
      </c>
      <c r="E110" s="3">
        <v>0.1267944</v>
      </c>
      <c r="F110" s="3">
        <v>-0.15993399999999999</v>
      </c>
      <c r="G110" s="3">
        <v>0.41352279999999997</v>
      </c>
      <c r="H110" s="3">
        <v>8.2019974686534672E-2</v>
      </c>
      <c r="I110" s="3">
        <v>0.254</v>
      </c>
      <c r="J110" s="3">
        <v>0.77860747033403621</v>
      </c>
      <c r="K110" s="3"/>
      <c r="L110" s="3"/>
      <c r="M110" s="6" t="s">
        <v>100</v>
      </c>
      <c r="N110" s="6" t="s">
        <v>205</v>
      </c>
    </row>
    <row r="111" spans="1:14" x14ac:dyDescent="0.2">
      <c r="A111" s="7" t="str">
        <f t="shared" si="3"/>
        <v>Haematology - Chronic Lymphocytic Leukaemia2007-20112</v>
      </c>
      <c r="B111" s="3" t="s">
        <v>152</v>
      </c>
      <c r="C111" s="3" t="s">
        <v>116</v>
      </c>
      <c r="D111" s="3">
        <v>2</v>
      </c>
      <c r="E111" s="3">
        <v>-4.6073599999999999E-2</v>
      </c>
      <c r="F111" s="3">
        <v>-0.11740639999999999</v>
      </c>
      <c r="G111" s="3">
        <v>2.52596E-2</v>
      </c>
      <c r="H111" s="3">
        <v>-6.4827986392111278E-2</v>
      </c>
      <c r="I111" s="3">
        <v>0.1321</v>
      </c>
      <c r="J111" s="3">
        <v>0.52903556551498032</v>
      </c>
      <c r="K111" s="3"/>
      <c r="L111" s="3">
        <v>0.25149481831992904</v>
      </c>
      <c r="M111" s="6" t="s">
        <v>100</v>
      </c>
      <c r="N111" s="6" t="s">
        <v>205</v>
      </c>
    </row>
    <row r="112" spans="1:14" x14ac:dyDescent="0.2">
      <c r="A112" s="7" t="str">
        <f t="shared" si="3"/>
        <v>Haematology - Chronic Lymphocytic Leukaemia2007-20113</v>
      </c>
      <c r="B112" s="3" t="s">
        <v>152</v>
      </c>
      <c r="C112" s="3" t="s">
        <v>116</v>
      </c>
      <c r="D112" s="3">
        <v>3</v>
      </c>
      <c r="E112" s="3">
        <v>-3.8256000000000002E-3</v>
      </c>
      <c r="F112" s="3">
        <v>-0.15141479999999999</v>
      </c>
      <c r="G112" s="3">
        <v>0.14376320000000001</v>
      </c>
      <c r="H112" s="3">
        <v>-3.494220050736338E-3</v>
      </c>
      <c r="I112" s="3">
        <v>0.93940000000000001</v>
      </c>
      <c r="J112" s="3">
        <v>0.58451007281233203</v>
      </c>
      <c r="K112" s="3"/>
      <c r="L112" s="3"/>
      <c r="M112" s="6" t="s">
        <v>100</v>
      </c>
      <c r="N112" s="6" t="s">
        <v>205</v>
      </c>
    </row>
    <row r="113" spans="1:14" x14ac:dyDescent="0.2">
      <c r="A113" s="7" t="str">
        <f t="shared" si="3"/>
        <v>Haematology - Chronic Myeloid Leukaemia2002-20061</v>
      </c>
      <c r="B113" s="3" t="s">
        <v>153</v>
      </c>
      <c r="C113" s="3" t="s">
        <v>115</v>
      </c>
      <c r="D113" s="3">
        <v>1</v>
      </c>
      <c r="E113" s="3">
        <v>0.1828748</v>
      </c>
      <c r="F113" s="3">
        <v>-2.8571600000000003E-2</v>
      </c>
      <c r="G113" s="3">
        <v>0.39432119999999998</v>
      </c>
      <c r="H113" s="3">
        <v>0.52186171355746136</v>
      </c>
      <c r="I113" s="3">
        <v>7.0599999999999996E-2</v>
      </c>
      <c r="J113" s="3"/>
      <c r="K113" s="3"/>
      <c r="L113" s="3"/>
      <c r="M113" s="6" t="s">
        <v>100</v>
      </c>
      <c r="N113" s="6" t="s">
        <v>205</v>
      </c>
    </row>
    <row r="114" spans="1:14" x14ac:dyDescent="0.2">
      <c r="A114" s="7" t="str">
        <f t="shared" si="3"/>
        <v>Haematology - Chronic Myeloid Leukaemia2002-20062</v>
      </c>
      <c r="B114" s="3" t="s">
        <v>153</v>
      </c>
      <c r="C114" s="3" t="s">
        <v>115</v>
      </c>
      <c r="D114" s="3">
        <v>2</v>
      </c>
      <c r="E114" s="3">
        <v>5.7671600000000003E-2</v>
      </c>
      <c r="F114" s="3">
        <v>-0.14953959999999999</v>
      </c>
      <c r="G114" s="3">
        <v>0.26488279999999997</v>
      </c>
      <c r="H114" s="3">
        <v>0.23856861149639633</v>
      </c>
      <c r="I114" s="3">
        <v>0.441</v>
      </c>
      <c r="J114" s="3"/>
      <c r="K114" s="3"/>
      <c r="L114" s="3">
        <v>0.40715758437276484</v>
      </c>
      <c r="M114" s="6" t="s">
        <v>100</v>
      </c>
      <c r="N114" s="6" t="s">
        <v>205</v>
      </c>
    </row>
    <row r="115" spans="1:14" x14ac:dyDescent="0.2">
      <c r="A115" s="7" t="str">
        <f t="shared" si="3"/>
        <v>Haematology - Chronic Myeloid Leukaemia2002-20063</v>
      </c>
      <c r="B115" s="3" t="s">
        <v>153</v>
      </c>
      <c r="C115" s="3" t="s">
        <v>115</v>
      </c>
      <c r="D115" s="3">
        <v>3</v>
      </c>
      <c r="E115" s="3">
        <v>0.1003252</v>
      </c>
      <c r="F115" s="3">
        <v>1.2324399999999999E-2</v>
      </c>
      <c r="G115" s="3">
        <v>0.1883264</v>
      </c>
      <c r="H115" s="3">
        <v>0.33542192198969245</v>
      </c>
      <c r="I115" s="3">
        <v>3.5999999999999997E-2</v>
      </c>
      <c r="J115" s="3"/>
      <c r="K115" s="3"/>
      <c r="L115" s="3"/>
      <c r="M115" s="6" t="s">
        <v>100</v>
      </c>
      <c r="N115" s="6" t="s">
        <v>205</v>
      </c>
    </row>
    <row r="116" spans="1:14" x14ac:dyDescent="0.2">
      <c r="A116" s="7" t="str">
        <f t="shared" si="3"/>
        <v>Haematology - Chronic Myeloid Leukaemia2007-20111</v>
      </c>
      <c r="B116" s="3" t="s">
        <v>153</v>
      </c>
      <c r="C116" s="3" t="s">
        <v>116</v>
      </c>
      <c r="D116" s="3">
        <v>1</v>
      </c>
      <c r="E116" s="3">
        <v>0.105792</v>
      </c>
      <c r="F116" s="3">
        <v>4.5142399999999999E-2</v>
      </c>
      <c r="G116" s="3">
        <v>0.1664416</v>
      </c>
      <c r="H116" s="3">
        <v>0.39707076238472155</v>
      </c>
      <c r="I116" s="3">
        <v>1.15E-2</v>
      </c>
      <c r="J116" s="3">
        <v>0.49219418125053993</v>
      </c>
      <c r="K116" s="3"/>
      <c r="L116" s="3"/>
      <c r="M116" s="6" t="s">
        <v>100</v>
      </c>
      <c r="N116" s="6" t="s">
        <v>205</v>
      </c>
    </row>
    <row r="117" spans="1:14" x14ac:dyDescent="0.2">
      <c r="A117" s="7" t="str">
        <f t="shared" si="3"/>
        <v>Haematology - Chronic Myeloid Leukaemia2007-20112</v>
      </c>
      <c r="B117" s="3" t="s">
        <v>153</v>
      </c>
      <c r="C117" s="3" t="s">
        <v>116</v>
      </c>
      <c r="D117" s="3">
        <v>2</v>
      </c>
      <c r="E117" s="3">
        <v>1.4925600000000001E-2</v>
      </c>
      <c r="F117" s="3">
        <v>-3.8278400000000004E-2</v>
      </c>
      <c r="G117" s="3">
        <v>6.8129200000000001E-2</v>
      </c>
      <c r="H117" s="3">
        <v>8.4758939366147881E-2</v>
      </c>
      <c r="I117" s="3">
        <v>0.43780000000000002</v>
      </c>
      <c r="J117" s="3">
        <v>0.69533249801381758</v>
      </c>
      <c r="K117" s="3"/>
      <c r="L117" s="3">
        <v>2.7279067319180061E-2</v>
      </c>
      <c r="M117" s="6" t="s">
        <v>100</v>
      </c>
      <c r="N117" s="6" t="s">
        <v>205</v>
      </c>
    </row>
    <row r="118" spans="1:14" x14ac:dyDescent="0.2">
      <c r="A118" s="7" t="str">
        <f t="shared" si="3"/>
        <v>Haematology - Chronic Myeloid Leukaemia2007-20113</v>
      </c>
      <c r="B118" s="3" t="s">
        <v>153</v>
      </c>
      <c r="C118" s="3" t="s">
        <v>116</v>
      </c>
      <c r="D118" s="3">
        <v>3</v>
      </c>
      <c r="E118" s="3">
        <v>5.07284E-2</v>
      </c>
      <c r="F118" s="3">
        <v>1.7828799999999999E-2</v>
      </c>
      <c r="G118" s="3">
        <v>8.3627999999999994E-2</v>
      </c>
      <c r="H118" s="3">
        <v>0.23057871036391495</v>
      </c>
      <c r="I118" s="3">
        <v>1.6199999999999999E-2</v>
      </c>
      <c r="J118" s="3">
        <v>0.30080857548259488</v>
      </c>
      <c r="K118" s="3"/>
      <c r="L118" s="3"/>
      <c r="M118" s="6" t="s">
        <v>100</v>
      </c>
      <c r="N118" s="6" t="s">
        <v>205</v>
      </c>
    </row>
    <row r="119" spans="1:14" x14ac:dyDescent="0.2">
      <c r="A119" s="7" t="str">
        <f t="shared" si="3"/>
        <v>UpperGI - Liver2002-20061</v>
      </c>
      <c r="B119" s="3" t="s">
        <v>129</v>
      </c>
      <c r="C119" s="3" t="s">
        <v>115</v>
      </c>
      <c r="D119" s="3">
        <v>1</v>
      </c>
      <c r="E119" s="3">
        <v>2.28071</v>
      </c>
      <c r="F119" s="3">
        <v>0.16981039999999981</v>
      </c>
      <c r="G119" s="3">
        <v>4.3916079999999997</v>
      </c>
      <c r="H119" s="3">
        <v>0.68065199890473027</v>
      </c>
      <c r="I119" s="3">
        <v>4.1300000000000003E-2</v>
      </c>
      <c r="J119" s="3"/>
      <c r="K119" s="3"/>
      <c r="L119" s="3"/>
      <c r="M119" s="6" t="s">
        <v>100</v>
      </c>
      <c r="N119" s="6" t="s">
        <v>173</v>
      </c>
    </row>
    <row r="120" spans="1:14" x14ac:dyDescent="0.2">
      <c r="A120" s="7" t="str">
        <f t="shared" si="3"/>
        <v>UpperGI - Liver2002-20062</v>
      </c>
      <c r="B120" s="3" t="s">
        <v>129</v>
      </c>
      <c r="C120" s="3" t="s">
        <v>115</v>
      </c>
      <c r="D120" s="3">
        <v>2</v>
      </c>
      <c r="E120" s="3">
        <v>1.0943056</v>
      </c>
      <c r="F120" s="3">
        <v>0.445044</v>
      </c>
      <c r="G120" s="3">
        <v>1.7435676</v>
      </c>
      <c r="H120" s="3">
        <v>0.66031357704691029</v>
      </c>
      <c r="I120" s="3">
        <v>1.2699999999999999E-2</v>
      </c>
      <c r="J120" s="3"/>
      <c r="K120" s="3"/>
      <c r="L120" s="3">
        <v>0.2923803509741949</v>
      </c>
      <c r="M120" s="6" t="s">
        <v>100</v>
      </c>
      <c r="N120" s="6" t="s">
        <v>173</v>
      </c>
    </row>
    <row r="121" spans="1:14" x14ac:dyDescent="0.2">
      <c r="A121" s="7" t="str">
        <f t="shared" si="3"/>
        <v>UpperGI - Liver2002-20063</v>
      </c>
      <c r="B121" s="3" t="s">
        <v>129</v>
      </c>
      <c r="C121" s="3" t="s">
        <v>115</v>
      </c>
      <c r="D121" s="3">
        <v>3</v>
      </c>
      <c r="E121" s="3">
        <v>1.6168648000000001</v>
      </c>
      <c r="F121" s="3">
        <v>0.23715960000000003</v>
      </c>
      <c r="G121" s="3">
        <v>2.9965695999999999</v>
      </c>
      <c r="H121" s="3">
        <v>0.6649869919806638</v>
      </c>
      <c r="I121" s="3">
        <v>3.3599999999999998E-2</v>
      </c>
      <c r="J121" s="3"/>
      <c r="K121" s="3"/>
      <c r="L121" s="3"/>
      <c r="M121" s="6" t="s">
        <v>100</v>
      </c>
      <c r="N121" s="6" t="s">
        <v>173</v>
      </c>
    </row>
    <row r="122" spans="1:14" x14ac:dyDescent="0.2">
      <c r="A122" s="7" t="str">
        <f t="shared" si="3"/>
        <v>UpperGI - Liver2007-20111</v>
      </c>
      <c r="B122" s="3" t="s">
        <v>129</v>
      </c>
      <c r="C122" s="3" t="s">
        <v>116</v>
      </c>
      <c r="D122" s="3">
        <v>1</v>
      </c>
      <c r="E122" s="3">
        <v>3.5560391999999998</v>
      </c>
      <c r="F122" s="3">
        <v>1.5904056</v>
      </c>
      <c r="G122" s="3">
        <v>5.5216719999999997</v>
      </c>
      <c r="H122" s="3">
        <v>0.94342044188095386</v>
      </c>
      <c r="I122" s="3">
        <v>1.04E-2</v>
      </c>
      <c r="J122" s="3">
        <v>0.38615231205220435</v>
      </c>
      <c r="K122" s="3"/>
      <c r="L122" s="3"/>
      <c r="M122" s="6" t="s">
        <v>100</v>
      </c>
      <c r="N122" s="6" t="s">
        <v>173</v>
      </c>
    </row>
    <row r="123" spans="1:14" x14ac:dyDescent="0.2">
      <c r="A123" s="7" t="str">
        <f t="shared" si="3"/>
        <v>UpperGI - Liver2007-20112</v>
      </c>
      <c r="B123" s="3" t="s">
        <v>129</v>
      </c>
      <c r="C123" s="3" t="s">
        <v>116</v>
      </c>
      <c r="D123" s="3">
        <v>2</v>
      </c>
      <c r="E123" s="3">
        <v>1.3879303999999999</v>
      </c>
      <c r="F123" s="3">
        <v>0.55817640000000002</v>
      </c>
      <c r="G123" s="3">
        <v>2.2176847999999998</v>
      </c>
      <c r="H123" s="3">
        <v>0.63440428096267543</v>
      </c>
      <c r="I123" s="3">
        <v>1.2999999999999999E-2</v>
      </c>
      <c r="J123" s="3">
        <v>0.58490314115395892</v>
      </c>
      <c r="K123" s="3"/>
      <c r="L123" s="3">
        <v>4.6402870096967419E-2</v>
      </c>
      <c r="M123" s="6" t="s">
        <v>100</v>
      </c>
      <c r="N123" s="6" t="s">
        <v>173</v>
      </c>
    </row>
    <row r="124" spans="1:14" x14ac:dyDescent="0.2">
      <c r="A124" s="7" t="str">
        <f t="shared" si="3"/>
        <v>UpperGI - Liver2007-20113</v>
      </c>
      <c r="B124" s="3" t="s">
        <v>129</v>
      </c>
      <c r="C124" s="3" t="s">
        <v>116</v>
      </c>
      <c r="D124" s="3">
        <v>3</v>
      </c>
      <c r="E124" s="3">
        <v>2.3773620000000002</v>
      </c>
      <c r="F124" s="3">
        <v>1.0304219999999999</v>
      </c>
      <c r="G124" s="3">
        <v>3.7243016</v>
      </c>
      <c r="H124" s="3">
        <v>0.81464702148274371</v>
      </c>
      <c r="I124" s="3">
        <v>1.12E-2</v>
      </c>
      <c r="J124" s="3">
        <v>0.43949161006036919</v>
      </c>
      <c r="K124" s="3"/>
      <c r="L124" s="3"/>
      <c r="M124" s="6" t="s">
        <v>100</v>
      </c>
      <c r="N124" s="6" t="s">
        <v>173</v>
      </c>
    </row>
    <row r="125" spans="1:14" x14ac:dyDescent="0.2">
      <c r="A125" s="7" t="str">
        <f t="shared" ref="A125:A188" si="4">B125&amp;C125&amp;D125</f>
        <v>Respiratory - Lung2002-20061</v>
      </c>
      <c r="B125" s="3" t="s">
        <v>132</v>
      </c>
      <c r="C125" s="3" t="s">
        <v>115</v>
      </c>
      <c r="D125" s="3">
        <v>1</v>
      </c>
      <c r="E125" s="3">
        <v>46.186599999999999</v>
      </c>
      <c r="F125" s="3">
        <v>24.85322</v>
      </c>
      <c r="G125" s="3">
        <v>67.52</v>
      </c>
      <c r="H125" s="3">
        <v>1.5015003104651123</v>
      </c>
      <c r="I125" s="3">
        <v>6.3E-3</v>
      </c>
      <c r="J125" s="3"/>
      <c r="K125" s="3"/>
      <c r="L125" s="3"/>
      <c r="M125" s="6" t="s">
        <v>100</v>
      </c>
      <c r="N125" s="6" t="s">
        <v>182</v>
      </c>
    </row>
    <row r="126" spans="1:14" x14ac:dyDescent="0.2">
      <c r="A126" s="7" t="str">
        <f t="shared" si="4"/>
        <v>Respiratory - Lung2002-20062</v>
      </c>
      <c r="B126" s="3" t="s">
        <v>132</v>
      </c>
      <c r="C126" s="3" t="s">
        <v>115</v>
      </c>
      <c r="D126" s="3">
        <v>2</v>
      </c>
      <c r="E126" s="3">
        <v>26.406987999999998</v>
      </c>
      <c r="F126" s="3">
        <v>11.850339999999999</v>
      </c>
      <c r="G126" s="3">
        <v>40.963639999999998</v>
      </c>
      <c r="H126" s="3">
        <v>1.6595146060541046</v>
      </c>
      <c r="I126" s="3">
        <v>1.03E-2</v>
      </c>
      <c r="J126" s="3"/>
      <c r="K126" s="3"/>
      <c r="L126" s="3">
        <v>0.13333118800440169</v>
      </c>
      <c r="M126" s="6" t="s">
        <v>100</v>
      </c>
      <c r="N126" s="6" t="s">
        <v>182</v>
      </c>
    </row>
    <row r="127" spans="1:14" x14ac:dyDescent="0.2">
      <c r="A127" s="7" t="str">
        <f t="shared" si="4"/>
        <v>Respiratory - Lung2002-20063</v>
      </c>
      <c r="B127" s="3" t="s">
        <v>132</v>
      </c>
      <c r="C127" s="3" t="s">
        <v>115</v>
      </c>
      <c r="D127" s="3">
        <v>3</v>
      </c>
      <c r="E127" s="3">
        <v>34.608204000000001</v>
      </c>
      <c r="F127" s="3">
        <v>16.716808</v>
      </c>
      <c r="G127" s="3">
        <v>52.499600000000001</v>
      </c>
      <c r="H127" s="3">
        <v>1.5432061050457522</v>
      </c>
      <c r="I127" s="3">
        <v>8.6E-3</v>
      </c>
      <c r="J127" s="3"/>
      <c r="K127" s="3"/>
      <c r="L127" s="3"/>
      <c r="M127" s="6" t="s">
        <v>100</v>
      </c>
      <c r="N127" s="6" t="s">
        <v>182</v>
      </c>
    </row>
    <row r="128" spans="1:14" x14ac:dyDescent="0.2">
      <c r="A128" s="7" t="str">
        <f t="shared" si="4"/>
        <v>Respiratory - Lung2007-20111</v>
      </c>
      <c r="B128" s="3" t="s">
        <v>132</v>
      </c>
      <c r="C128" s="3" t="s">
        <v>116</v>
      </c>
      <c r="D128" s="3">
        <v>1</v>
      </c>
      <c r="E128" s="3">
        <v>44.863639999999997</v>
      </c>
      <c r="F128" s="3">
        <v>24.865264</v>
      </c>
      <c r="G128" s="3">
        <v>64.862039999999993</v>
      </c>
      <c r="H128" s="3">
        <v>1.6635182521646044</v>
      </c>
      <c r="I128" s="3">
        <v>5.7000000000000002E-3</v>
      </c>
      <c r="J128" s="3">
        <v>0.9293391785250571</v>
      </c>
      <c r="K128" s="3"/>
      <c r="L128" s="3"/>
      <c r="M128" s="6" t="s">
        <v>100</v>
      </c>
      <c r="N128" s="6" t="s">
        <v>182</v>
      </c>
    </row>
    <row r="129" spans="1:14" x14ac:dyDescent="0.2">
      <c r="A129" s="7" t="str">
        <f t="shared" si="4"/>
        <v>Respiratory - Lung2007-20112</v>
      </c>
      <c r="B129" s="3" t="s">
        <v>132</v>
      </c>
      <c r="C129" s="3" t="s">
        <v>116</v>
      </c>
      <c r="D129" s="3">
        <v>2</v>
      </c>
      <c r="E129" s="3">
        <v>27.754532000000001</v>
      </c>
      <c r="F129" s="3">
        <v>12.09834</v>
      </c>
      <c r="G129" s="3">
        <v>43.410719999999998</v>
      </c>
      <c r="H129" s="3">
        <v>1.6551657098985588</v>
      </c>
      <c r="I129" s="3">
        <v>1.0999999999999999E-2</v>
      </c>
      <c r="J129" s="3">
        <v>0.90167331580726695</v>
      </c>
      <c r="K129" s="3"/>
      <c r="L129" s="3">
        <v>0.18672101827980958</v>
      </c>
      <c r="M129" s="6" t="s">
        <v>100</v>
      </c>
      <c r="N129" s="6" t="s">
        <v>182</v>
      </c>
    </row>
    <row r="130" spans="1:14" x14ac:dyDescent="0.2">
      <c r="A130" s="7" t="str">
        <f t="shared" si="4"/>
        <v>Respiratory - Lung2007-20113</v>
      </c>
      <c r="B130" s="3" t="s">
        <v>132</v>
      </c>
      <c r="C130" s="3" t="s">
        <v>116</v>
      </c>
      <c r="D130" s="3">
        <v>3</v>
      </c>
      <c r="E130" s="3">
        <v>35.035080000000001</v>
      </c>
      <c r="F130" s="3">
        <v>17.376204000000001</v>
      </c>
      <c r="G130" s="3">
        <v>52.693959999999997</v>
      </c>
      <c r="H130" s="3">
        <v>1.6442434948459996</v>
      </c>
      <c r="I130" s="3">
        <v>8.0000000000000002E-3</v>
      </c>
      <c r="J130" s="3">
        <v>0.97344902484477736</v>
      </c>
      <c r="K130" s="3"/>
      <c r="L130" s="3"/>
      <c r="M130" s="6" t="s">
        <v>100</v>
      </c>
      <c r="N130" s="6" t="s">
        <v>182</v>
      </c>
    </row>
    <row r="131" spans="1:14" x14ac:dyDescent="0.2">
      <c r="A131" s="7" t="str">
        <f t="shared" si="4"/>
        <v>Skin - Melanoma2002-20061</v>
      </c>
      <c r="B131" s="3" t="s">
        <v>145</v>
      </c>
      <c r="C131" s="3" t="s">
        <v>115</v>
      </c>
      <c r="D131" s="3">
        <v>1</v>
      </c>
      <c r="E131" s="3">
        <v>-1.3175847999999999</v>
      </c>
      <c r="F131" s="3">
        <v>-1.649294</v>
      </c>
      <c r="G131" s="3">
        <v>-0.98587599999999997</v>
      </c>
      <c r="H131" s="3">
        <v>-0.37988940984929437</v>
      </c>
      <c r="I131" s="3">
        <v>1.1000000000000001E-3</v>
      </c>
      <c r="J131" s="3"/>
      <c r="K131" s="3"/>
      <c r="L131" s="3"/>
      <c r="M131" s="6" t="s">
        <v>100</v>
      </c>
      <c r="N131" s="6" t="s">
        <v>201</v>
      </c>
    </row>
    <row r="132" spans="1:14" x14ac:dyDescent="0.2">
      <c r="A132" s="7" t="str">
        <f t="shared" si="4"/>
        <v>Skin - Melanoma2002-20062</v>
      </c>
      <c r="B132" s="3" t="s">
        <v>145</v>
      </c>
      <c r="C132" s="3" t="s">
        <v>115</v>
      </c>
      <c r="D132" s="3">
        <v>2</v>
      </c>
      <c r="E132" s="3">
        <v>-0.7363828</v>
      </c>
      <c r="F132" s="3">
        <v>-0.96692920000000004</v>
      </c>
      <c r="G132" s="3">
        <v>-0.50583639999999996</v>
      </c>
      <c r="H132" s="3">
        <v>-0.32380611405426551</v>
      </c>
      <c r="I132" s="3">
        <v>2E-3</v>
      </c>
      <c r="J132" s="3"/>
      <c r="K132" s="3"/>
      <c r="L132" s="3">
        <v>4.8026476335540913E-3</v>
      </c>
      <c r="M132" s="6" t="s">
        <v>100</v>
      </c>
      <c r="N132" s="6" t="s">
        <v>201</v>
      </c>
    </row>
    <row r="133" spans="1:14" x14ac:dyDescent="0.2">
      <c r="A133" s="7" t="str">
        <f t="shared" si="4"/>
        <v>Skin - Melanoma2002-20063</v>
      </c>
      <c r="B133" s="3" t="s">
        <v>145</v>
      </c>
      <c r="C133" s="3" t="s">
        <v>115</v>
      </c>
      <c r="D133" s="3">
        <v>3</v>
      </c>
      <c r="E133" s="3">
        <v>-1.0276356</v>
      </c>
      <c r="F133" s="3">
        <v>-1.316368</v>
      </c>
      <c r="G133" s="3">
        <v>-0.73890279999999997</v>
      </c>
      <c r="H133" s="3">
        <v>-0.3621676739473263</v>
      </c>
      <c r="I133" s="3">
        <v>1.5E-3</v>
      </c>
      <c r="J133" s="3"/>
      <c r="K133" s="3"/>
      <c r="L133" s="3"/>
      <c r="M133" s="6" t="s">
        <v>100</v>
      </c>
      <c r="N133" s="6" t="s">
        <v>201</v>
      </c>
    </row>
    <row r="134" spans="1:14" x14ac:dyDescent="0.2">
      <c r="A134" s="7" t="str">
        <f t="shared" si="4"/>
        <v>Skin - Melanoma2007-20111</v>
      </c>
      <c r="B134" s="3" t="s">
        <v>145</v>
      </c>
      <c r="C134" s="3" t="s">
        <v>116</v>
      </c>
      <c r="D134" s="3">
        <v>1</v>
      </c>
      <c r="E134" s="3">
        <v>-1.2809888</v>
      </c>
      <c r="F134" s="3">
        <v>-2.2030956000000002</v>
      </c>
      <c r="G134" s="3">
        <v>-0.35888239999999993</v>
      </c>
      <c r="H134" s="3">
        <v>-0.33947859448166756</v>
      </c>
      <c r="I134" s="3">
        <v>2.1499999999999998E-2</v>
      </c>
      <c r="J134" s="3">
        <v>0.94165066216907434</v>
      </c>
      <c r="K134" s="3"/>
      <c r="L134" s="3"/>
      <c r="M134" s="6" t="s">
        <v>100</v>
      </c>
      <c r="N134" s="6" t="s">
        <v>201</v>
      </c>
    </row>
    <row r="135" spans="1:14" x14ac:dyDescent="0.2">
      <c r="A135" s="7" t="str">
        <f t="shared" si="4"/>
        <v>Skin - Melanoma2007-20112</v>
      </c>
      <c r="B135" s="3" t="s">
        <v>145</v>
      </c>
      <c r="C135" s="3" t="s">
        <v>116</v>
      </c>
      <c r="D135" s="3">
        <v>2</v>
      </c>
      <c r="E135" s="3">
        <v>-0.77297199999999999</v>
      </c>
      <c r="F135" s="3">
        <v>-1.2647752000000001</v>
      </c>
      <c r="G135" s="3">
        <v>-0.28116920000000001</v>
      </c>
      <c r="H135" s="3">
        <v>-0.31736201437336592</v>
      </c>
      <c r="I135" s="3">
        <v>1.54E-2</v>
      </c>
      <c r="J135" s="3">
        <v>0.89495836541407048</v>
      </c>
      <c r="K135" s="3"/>
      <c r="L135" s="3">
        <v>0.34070143568382361</v>
      </c>
      <c r="M135" s="6" t="s">
        <v>100</v>
      </c>
      <c r="N135" s="6" t="s">
        <v>201</v>
      </c>
    </row>
    <row r="136" spans="1:14" x14ac:dyDescent="0.2">
      <c r="A136" s="7" t="str">
        <f t="shared" si="4"/>
        <v>Skin - Melanoma2007-20113</v>
      </c>
      <c r="B136" s="3" t="s">
        <v>145</v>
      </c>
      <c r="C136" s="3" t="s">
        <v>116</v>
      </c>
      <c r="D136" s="3">
        <v>3</v>
      </c>
      <c r="E136" s="3">
        <v>-1.0182876000000001</v>
      </c>
      <c r="F136" s="3">
        <v>-1.687192</v>
      </c>
      <c r="G136" s="3">
        <v>-0.34938279999999999</v>
      </c>
      <c r="H136" s="3">
        <v>-0.33302653180742992</v>
      </c>
      <c r="I136" s="3">
        <v>1.6799999999999999E-2</v>
      </c>
      <c r="J136" s="3">
        <v>0.97993663332043091</v>
      </c>
      <c r="K136" s="3"/>
      <c r="L136" s="3"/>
      <c r="M136" s="6" t="s">
        <v>100</v>
      </c>
      <c r="N136" s="6" t="s">
        <v>201</v>
      </c>
    </row>
    <row r="137" spans="1:14" x14ac:dyDescent="0.2">
      <c r="A137" s="7" t="str">
        <f t="shared" si="4"/>
        <v>Respiratory - Mesothelioma2002-20061</v>
      </c>
      <c r="B137" s="3" t="s">
        <v>133</v>
      </c>
      <c r="C137" s="3" t="s">
        <v>115</v>
      </c>
      <c r="D137" s="3">
        <v>1</v>
      </c>
      <c r="E137" s="3">
        <v>0.29884240000000001</v>
      </c>
      <c r="F137" s="3">
        <v>-0.44427359999999999</v>
      </c>
      <c r="G137" s="3">
        <v>1.0419584</v>
      </c>
      <c r="H137" s="3">
        <v>6.684183542394681E-2</v>
      </c>
      <c r="I137" s="3">
        <v>0.29060000000000002</v>
      </c>
      <c r="J137" s="3"/>
      <c r="K137" s="3"/>
      <c r="L137" s="3"/>
      <c r="M137" s="6" t="s">
        <v>100</v>
      </c>
      <c r="N137" s="6" t="s">
        <v>182</v>
      </c>
    </row>
    <row r="138" spans="1:14" x14ac:dyDescent="0.2">
      <c r="A138" s="7" t="str">
        <f t="shared" si="4"/>
        <v>Respiratory - Mesothelioma2002-20062</v>
      </c>
      <c r="B138" s="3" t="s">
        <v>133</v>
      </c>
      <c r="C138" s="3" t="s">
        <v>115</v>
      </c>
      <c r="D138" s="3">
        <v>2</v>
      </c>
      <c r="E138" s="3">
        <v>2.4457599999999999E-2</v>
      </c>
      <c r="F138" s="3">
        <v>-0.15650439999999999</v>
      </c>
      <c r="G138" s="3">
        <v>0.20541960000000001</v>
      </c>
      <c r="H138" s="3">
        <v>3.6514982241615847E-2</v>
      </c>
      <c r="I138" s="3">
        <v>0.69610000000000005</v>
      </c>
      <c r="J138" s="3"/>
      <c r="K138" s="3"/>
      <c r="L138" s="3">
        <v>0.48196040948664853</v>
      </c>
      <c r="M138" s="6" t="s">
        <v>100</v>
      </c>
      <c r="N138" s="6" t="s">
        <v>182</v>
      </c>
    </row>
    <row r="139" spans="1:14" x14ac:dyDescent="0.2">
      <c r="A139" s="7" t="str">
        <f t="shared" si="4"/>
        <v>Respiratory - Mesothelioma2002-20063</v>
      </c>
      <c r="B139" s="3" t="s">
        <v>133</v>
      </c>
      <c r="C139" s="3" t="s">
        <v>115</v>
      </c>
      <c r="D139" s="3">
        <v>3</v>
      </c>
      <c r="E139" s="3">
        <v>5.1486400000000002E-2</v>
      </c>
      <c r="F139" s="3">
        <v>-0.3404664</v>
      </c>
      <c r="G139" s="3">
        <v>0.44343919999999998</v>
      </c>
      <c r="H139" s="3">
        <v>2.1151134333020599E-2</v>
      </c>
      <c r="I139" s="3">
        <v>0.70399999999999996</v>
      </c>
      <c r="J139" s="3"/>
      <c r="K139" s="3"/>
      <c r="L139" s="3"/>
      <c r="M139" s="6" t="s">
        <v>100</v>
      </c>
      <c r="N139" s="6" t="s">
        <v>182</v>
      </c>
    </row>
    <row r="140" spans="1:14" x14ac:dyDescent="0.2">
      <c r="A140" s="7" t="str">
        <f t="shared" si="4"/>
        <v>Respiratory - Mesothelioma2007-20111</v>
      </c>
      <c r="B140" s="3" t="s">
        <v>133</v>
      </c>
      <c r="C140" s="3" t="s">
        <v>116</v>
      </c>
      <c r="D140" s="3">
        <v>1</v>
      </c>
      <c r="E140" s="3">
        <v>0.23810039999999999</v>
      </c>
      <c r="F140" s="3">
        <v>-0.6400344</v>
      </c>
      <c r="G140" s="3">
        <v>1.1162348</v>
      </c>
      <c r="H140" s="3">
        <v>5.0858069890148676E-2</v>
      </c>
      <c r="I140" s="3">
        <v>0.45169999999999999</v>
      </c>
      <c r="J140" s="3">
        <v>0.9175720612818461</v>
      </c>
      <c r="K140" s="3"/>
      <c r="L140" s="3"/>
      <c r="M140" s="6" t="s">
        <v>100</v>
      </c>
      <c r="N140" s="6" t="s">
        <v>182</v>
      </c>
    </row>
    <row r="141" spans="1:14" x14ac:dyDescent="0.2">
      <c r="A141" s="7" t="str">
        <f t="shared" si="4"/>
        <v>Respiratory - Mesothelioma2007-20112</v>
      </c>
      <c r="B141" s="3" t="s">
        <v>133</v>
      </c>
      <c r="C141" s="3" t="s">
        <v>116</v>
      </c>
      <c r="D141" s="3">
        <v>2</v>
      </c>
      <c r="E141" s="3">
        <v>5.3342399999999998E-2</v>
      </c>
      <c r="F141" s="3">
        <v>-0.18410799999999999</v>
      </c>
      <c r="G141" s="3">
        <v>0.29079240000000001</v>
      </c>
      <c r="H141" s="3">
        <v>6.9188074141789999E-2</v>
      </c>
      <c r="I141" s="3">
        <v>0.52629999999999999</v>
      </c>
      <c r="J141" s="3">
        <v>0.8495968224474888</v>
      </c>
      <c r="K141" s="3"/>
      <c r="L141" s="3">
        <v>0.69056846890394374</v>
      </c>
      <c r="M141" s="6" t="s">
        <v>100</v>
      </c>
      <c r="N141" s="6" t="s">
        <v>182</v>
      </c>
    </row>
    <row r="142" spans="1:14" x14ac:dyDescent="0.2">
      <c r="A142" s="7" t="str">
        <f t="shared" si="4"/>
        <v>Respiratory - Mesothelioma2007-20113</v>
      </c>
      <c r="B142" s="3" t="s">
        <v>133</v>
      </c>
      <c r="C142" s="3" t="s">
        <v>116</v>
      </c>
      <c r="D142" s="3">
        <v>3</v>
      </c>
      <c r="E142" s="3">
        <v>4.2307600000000001E-2</v>
      </c>
      <c r="F142" s="3">
        <v>-0.39579039999999999</v>
      </c>
      <c r="G142" s="3">
        <v>0.48040559999999999</v>
      </c>
      <c r="H142" s="3">
        <v>1.6390862143557464E-2</v>
      </c>
      <c r="I142" s="3">
        <v>0.77869999999999995</v>
      </c>
      <c r="J142" s="3">
        <v>0.97558512569857125</v>
      </c>
      <c r="K142" s="3"/>
      <c r="L142" s="3"/>
      <c r="M142" s="6" t="s">
        <v>100</v>
      </c>
      <c r="N142" s="6" t="s">
        <v>182</v>
      </c>
    </row>
    <row r="143" spans="1:14" x14ac:dyDescent="0.2">
      <c r="A143" s="7" t="str">
        <f t="shared" si="4"/>
        <v>Haematology - Multiple Myeloma2002-20061</v>
      </c>
      <c r="B143" s="3" t="s">
        <v>149</v>
      </c>
      <c r="C143" s="3" t="s">
        <v>115</v>
      </c>
      <c r="D143" s="3">
        <v>1</v>
      </c>
      <c r="E143" s="3">
        <v>0.17525160000000001</v>
      </c>
      <c r="F143" s="3">
        <v>-2.6559999999999917E-3</v>
      </c>
      <c r="G143" s="3">
        <v>0.35315960000000002</v>
      </c>
      <c r="H143" s="3">
        <v>4.9189442574046421E-2</v>
      </c>
      <c r="I143" s="3">
        <v>5.1900000000000002E-2</v>
      </c>
      <c r="J143" s="3"/>
      <c r="K143" s="3"/>
      <c r="L143" s="3"/>
      <c r="M143" s="6" t="s">
        <v>100</v>
      </c>
      <c r="N143" s="6" t="s">
        <v>205</v>
      </c>
    </row>
    <row r="144" spans="1:14" x14ac:dyDescent="0.2">
      <c r="A144" s="7" t="str">
        <f t="shared" si="4"/>
        <v>Haematology - Multiple Myeloma2002-20062</v>
      </c>
      <c r="B144" s="3" t="s">
        <v>149</v>
      </c>
      <c r="C144" s="3" t="s">
        <v>115</v>
      </c>
      <c r="D144" s="3">
        <v>2</v>
      </c>
      <c r="E144" s="3">
        <v>3.6051600000000003E-2</v>
      </c>
      <c r="F144" s="3">
        <v>-0.4954268</v>
      </c>
      <c r="G144" s="3">
        <v>0.56752999999999998</v>
      </c>
      <c r="H144" s="3">
        <v>1.4962274951744136E-2</v>
      </c>
      <c r="I144" s="3">
        <v>0.84289999999999998</v>
      </c>
      <c r="J144" s="3"/>
      <c r="K144" s="3"/>
      <c r="L144" s="3">
        <v>0.62640272088518167</v>
      </c>
      <c r="M144" s="6" t="s">
        <v>100</v>
      </c>
      <c r="N144" s="6" t="s">
        <v>205</v>
      </c>
    </row>
    <row r="145" spans="1:14" x14ac:dyDescent="0.2">
      <c r="A145" s="7" t="str">
        <f t="shared" si="4"/>
        <v>Haematology - Multiple Myeloma2002-20063</v>
      </c>
      <c r="B145" s="3" t="s">
        <v>149</v>
      </c>
      <c r="C145" s="3" t="s">
        <v>115</v>
      </c>
      <c r="D145" s="3">
        <v>3</v>
      </c>
      <c r="E145" s="3">
        <v>7.2327199999999994E-2</v>
      </c>
      <c r="F145" s="3">
        <v>-0.26434639999999998</v>
      </c>
      <c r="G145" s="3">
        <v>0.4090008</v>
      </c>
      <c r="H145" s="3">
        <v>2.477608173210322E-2</v>
      </c>
      <c r="I145" s="3">
        <v>0.54320000000000002</v>
      </c>
      <c r="J145" s="3"/>
      <c r="K145" s="3"/>
      <c r="L145" s="3"/>
      <c r="M145" s="6" t="s">
        <v>100</v>
      </c>
      <c r="N145" s="6" t="s">
        <v>205</v>
      </c>
    </row>
    <row r="146" spans="1:14" x14ac:dyDescent="0.2">
      <c r="A146" s="7" t="str">
        <f t="shared" si="4"/>
        <v>Haematology - Multiple Myeloma2007-20111</v>
      </c>
      <c r="B146" s="3" t="s">
        <v>149</v>
      </c>
      <c r="C146" s="3" t="s">
        <v>116</v>
      </c>
      <c r="D146" s="3">
        <v>1</v>
      </c>
      <c r="E146" s="3">
        <v>0.12436800000000001</v>
      </c>
      <c r="F146" s="3">
        <v>-0.24931439999999996</v>
      </c>
      <c r="G146" s="3">
        <v>0.4980504</v>
      </c>
      <c r="H146" s="3">
        <v>3.7089192637272783E-2</v>
      </c>
      <c r="I146" s="3">
        <v>0.36730000000000002</v>
      </c>
      <c r="J146" s="3">
        <v>0.80957606195093557</v>
      </c>
      <c r="K146" s="3"/>
      <c r="L146" s="3"/>
      <c r="M146" s="6" t="s">
        <v>100</v>
      </c>
      <c r="N146" s="6" t="s">
        <v>205</v>
      </c>
    </row>
    <row r="147" spans="1:14" x14ac:dyDescent="0.2">
      <c r="A147" s="7" t="str">
        <f t="shared" si="4"/>
        <v>Haematology - Multiple Myeloma2007-20112</v>
      </c>
      <c r="B147" s="3" t="s">
        <v>149</v>
      </c>
      <c r="C147" s="3" t="s">
        <v>116</v>
      </c>
      <c r="D147" s="3">
        <v>2</v>
      </c>
      <c r="E147" s="3">
        <v>0.1859276</v>
      </c>
      <c r="F147" s="3">
        <v>-0.30903199999999997</v>
      </c>
      <c r="G147" s="3">
        <v>0.68088720000000003</v>
      </c>
      <c r="H147" s="3">
        <v>8.2676271639324936E-2</v>
      </c>
      <c r="I147" s="3">
        <v>0.31780000000000003</v>
      </c>
      <c r="J147" s="3">
        <v>0.68586067485506219</v>
      </c>
      <c r="K147" s="3"/>
      <c r="L147" s="3">
        <v>0.84574430429962666</v>
      </c>
      <c r="M147" s="6" t="s">
        <v>100</v>
      </c>
      <c r="N147" s="6" t="s">
        <v>205</v>
      </c>
    </row>
    <row r="148" spans="1:14" x14ac:dyDescent="0.2">
      <c r="A148" s="7" t="str">
        <f t="shared" si="4"/>
        <v>Haematology - Multiple Myeloma2007-20113</v>
      </c>
      <c r="B148" s="3" t="s">
        <v>149</v>
      </c>
      <c r="C148" s="3" t="s">
        <v>116</v>
      </c>
      <c r="D148" s="3">
        <v>3</v>
      </c>
      <c r="E148" s="3">
        <v>0.1229228</v>
      </c>
      <c r="F148" s="3">
        <v>-7.0582000000000006E-2</v>
      </c>
      <c r="G148" s="3">
        <v>0.31642799999999999</v>
      </c>
      <c r="H148" s="3">
        <v>4.4690656771540077E-2</v>
      </c>
      <c r="I148" s="3">
        <v>0.13639999999999999</v>
      </c>
      <c r="J148" s="3">
        <v>0.79843368960128913</v>
      </c>
      <c r="K148" s="3"/>
      <c r="L148" s="3"/>
      <c r="M148" s="6" t="s">
        <v>100</v>
      </c>
      <c r="N148" s="6" t="s">
        <v>205</v>
      </c>
    </row>
    <row r="149" spans="1:14" x14ac:dyDescent="0.2">
      <c r="A149" s="7" t="str">
        <f t="shared" si="4"/>
        <v>Haematology - Non-Hodgkin Lymphoma2002-20061</v>
      </c>
      <c r="B149" s="3" t="s">
        <v>148</v>
      </c>
      <c r="C149" s="3" t="s">
        <v>115</v>
      </c>
      <c r="D149" s="3">
        <v>1</v>
      </c>
      <c r="E149" s="3">
        <v>0.54366040000000004</v>
      </c>
      <c r="F149" s="3">
        <v>-1.1609199999999986E-2</v>
      </c>
      <c r="G149" s="3">
        <v>1.0989304</v>
      </c>
      <c r="H149" s="3">
        <v>8.2515901708373571E-2</v>
      </c>
      <c r="I149" s="3">
        <v>5.2600000000000001E-2</v>
      </c>
      <c r="J149" s="3"/>
      <c r="K149" s="3"/>
      <c r="L149" s="3"/>
      <c r="M149" s="6" t="s">
        <v>100</v>
      </c>
      <c r="N149" s="6" t="s">
        <v>205</v>
      </c>
    </row>
    <row r="150" spans="1:14" x14ac:dyDescent="0.2">
      <c r="A150" s="7" t="str">
        <f t="shared" si="4"/>
        <v>Haematology - Non-Hodgkin Lymphoma2002-20062</v>
      </c>
      <c r="B150" s="3" t="s">
        <v>148</v>
      </c>
      <c r="C150" s="3" t="s">
        <v>115</v>
      </c>
      <c r="D150" s="3">
        <v>2</v>
      </c>
      <c r="E150" s="3">
        <v>0.640204</v>
      </c>
      <c r="F150" s="3">
        <v>0.1506748</v>
      </c>
      <c r="G150" s="3">
        <v>1.1297336</v>
      </c>
      <c r="H150" s="3">
        <v>0.15573534012220358</v>
      </c>
      <c r="I150" s="3">
        <v>2.52E-2</v>
      </c>
      <c r="J150" s="3"/>
      <c r="K150" s="3"/>
      <c r="L150" s="3">
        <v>0.79824016156144517</v>
      </c>
      <c r="M150" s="6" t="s">
        <v>100</v>
      </c>
      <c r="N150" s="6" t="s">
        <v>205</v>
      </c>
    </row>
    <row r="151" spans="1:14" x14ac:dyDescent="0.2">
      <c r="A151" s="7" t="str">
        <f t="shared" si="4"/>
        <v>Haematology - Non-Hodgkin Lymphoma2002-20063</v>
      </c>
      <c r="B151" s="3" t="s">
        <v>148</v>
      </c>
      <c r="C151" s="3" t="s">
        <v>115</v>
      </c>
      <c r="D151" s="3">
        <v>3</v>
      </c>
      <c r="E151" s="3">
        <v>0.55640800000000001</v>
      </c>
      <c r="F151" s="3">
        <v>7.4542400000000009E-2</v>
      </c>
      <c r="G151" s="3">
        <v>1.0382735999999999</v>
      </c>
      <c r="H151" s="3">
        <v>0.10604325412412562</v>
      </c>
      <c r="I151" s="3">
        <v>3.49E-2</v>
      </c>
      <c r="J151" s="3"/>
      <c r="K151" s="3"/>
      <c r="L151" s="3"/>
      <c r="M151" s="6" t="s">
        <v>100</v>
      </c>
      <c r="N151" s="6" t="s">
        <v>205</v>
      </c>
    </row>
    <row r="152" spans="1:14" x14ac:dyDescent="0.2">
      <c r="A152" s="7" t="str">
        <f t="shared" si="4"/>
        <v>Haematology - Non-Hodgkin Lymphoma2007-20111</v>
      </c>
      <c r="B152" s="3" t="s">
        <v>148</v>
      </c>
      <c r="C152" s="3" t="s">
        <v>116</v>
      </c>
      <c r="D152" s="3">
        <v>1</v>
      </c>
      <c r="E152" s="3">
        <v>0.53620400000000001</v>
      </c>
      <c r="F152" s="3">
        <v>-0.27239160000000007</v>
      </c>
      <c r="G152" s="3">
        <v>1.3447996</v>
      </c>
      <c r="H152" s="3">
        <v>9.0895221408394164E-2</v>
      </c>
      <c r="I152" s="3">
        <v>0.12529999999999999</v>
      </c>
      <c r="J152" s="3">
        <v>0.98811258003168234</v>
      </c>
      <c r="K152" s="3"/>
      <c r="L152" s="3"/>
      <c r="M152" s="6" t="s">
        <v>100</v>
      </c>
      <c r="N152" s="6" t="s">
        <v>205</v>
      </c>
    </row>
    <row r="153" spans="1:14" x14ac:dyDescent="0.2">
      <c r="A153" s="7" t="str">
        <f t="shared" si="4"/>
        <v>Haematology - Non-Hodgkin Lymphoma2007-20112</v>
      </c>
      <c r="B153" s="3" t="s">
        <v>148</v>
      </c>
      <c r="C153" s="3" t="s">
        <v>116</v>
      </c>
      <c r="D153" s="3">
        <v>2</v>
      </c>
      <c r="E153" s="3">
        <v>0.84994239999999999</v>
      </c>
      <c r="F153" s="3">
        <v>0.69432919999999998</v>
      </c>
      <c r="G153" s="3">
        <v>1.0055559999999999</v>
      </c>
      <c r="H153" s="3">
        <v>0.23913722894208986</v>
      </c>
      <c r="I153" s="3">
        <v>4.0000000000000002E-4</v>
      </c>
      <c r="J153" s="3">
        <v>0.42353795059246901</v>
      </c>
      <c r="K153" s="3"/>
      <c r="L153" s="3">
        <v>0.45519359588984343</v>
      </c>
      <c r="M153" s="6" t="s">
        <v>100</v>
      </c>
      <c r="N153" s="6" t="s">
        <v>205</v>
      </c>
    </row>
    <row r="154" spans="1:14" x14ac:dyDescent="0.2">
      <c r="A154" s="7" t="str">
        <f t="shared" si="4"/>
        <v>Haematology - Non-Hodgkin Lymphoma2007-20113</v>
      </c>
      <c r="B154" s="3" t="s">
        <v>148</v>
      </c>
      <c r="C154" s="3" t="s">
        <v>116</v>
      </c>
      <c r="D154" s="3">
        <v>3</v>
      </c>
      <c r="E154" s="3">
        <v>0.6618792</v>
      </c>
      <c r="F154" s="3">
        <v>0.34023720000000002</v>
      </c>
      <c r="G154" s="3">
        <v>0.98352079999999997</v>
      </c>
      <c r="H154" s="3">
        <v>0.1430413831574727</v>
      </c>
      <c r="I154" s="3">
        <v>7.1999999999999998E-3</v>
      </c>
      <c r="J154" s="3">
        <v>0.72122735209074151</v>
      </c>
      <c r="K154" s="3"/>
      <c r="L154" s="3"/>
      <c r="M154" s="6" t="s">
        <v>100</v>
      </c>
      <c r="N154" s="6" t="s">
        <v>205</v>
      </c>
    </row>
    <row r="155" spans="1:14" x14ac:dyDescent="0.2">
      <c r="A155" s="7" t="str">
        <f t="shared" si="4"/>
        <v>UpperGI - Oesophagus2002-20061</v>
      </c>
      <c r="B155" s="3" t="s">
        <v>126</v>
      </c>
      <c r="C155" s="3" t="s">
        <v>115</v>
      </c>
      <c r="D155" s="3">
        <v>1</v>
      </c>
      <c r="E155" s="3">
        <v>5.0563799999999999</v>
      </c>
      <c r="F155" s="3">
        <v>4.2838120000000002</v>
      </c>
      <c r="G155" s="3">
        <v>5.8289479999999996</v>
      </c>
      <c r="H155" s="3">
        <v>0.47009719477379713</v>
      </c>
      <c r="I155" s="3">
        <v>2.0000000000000001E-4</v>
      </c>
      <c r="J155" s="3"/>
      <c r="K155" s="3"/>
      <c r="L155" s="3"/>
      <c r="M155" s="6" t="s">
        <v>100</v>
      </c>
      <c r="N155" s="6" t="s">
        <v>173</v>
      </c>
    </row>
    <row r="156" spans="1:14" x14ac:dyDescent="0.2">
      <c r="A156" s="7" t="str">
        <f t="shared" si="4"/>
        <v>UpperGI - Oesophagus2002-20062</v>
      </c>
      <c r="B156" s="3" t="s">
        <v>126</v>
      </c>
      <c r="C156" s="3" t="s">
        <v>115</v>
      </c>
      <c r="D156" s="3">
        <v>2</v>
      </c>
      <c r="E156" s="3">
        <v>1.770618</v>
      </c>
      <c r="F156" s="3">
        <v>1.1565036</v>
      </c>
      <c r="G156" s="3">
        <v>2.3847328000000001</v>
      </c>
      <c r="H156" s="3">
        <v>0.44043673587111298</v>
      </c>
      <c r="I156" s="3">
        <v>2.7000000000000001E-3</v>
      </c>
      <c r="J156" s="3"/>
      <c r="K156" s="3"/>
      <c r="L156" s="3">
        <v>6.7779115653365807E-11</v>
      </c>
      <c r="M156" s="6" t="s">
        <v>100</v>
      </c>
      <c r="N156" s="6" t="s">
        <v>173</v>
      </c>
    </row>
    <row r="157" spans="1:14" x14ac:dyDescent="0.2">
      <c r="A157" s="7" t="str">
        <f t="shared" si="4"/>
        <v>UpperGI - Oesophagus2002-20063</v>
      </c>
      <c r="B157" s="3" t="s">
        <v>126</v>
      </c>
      <c r="C157" s="3" t="s">
        <v>115</v>
      </c>
      <c r="D157" s="3">
        <v>3</v>
      </c>
      <c r="E157" s="3">
        <v>3.2129743999999998</v>
      </c>
      <c r="F157" s="3">
        <v>2.5629279999999999</v>
      </c>
      <c r="G157" s="3">
        <v>3.8630203999999999</v>
      </c>
      <c r="H157" s="3">
        <v>0.45184705098751371</v>
      </c>
      <c r="I157" s="3">
        <v>5.9999999999999995E-4</v>
      </c>
      <c r="J157" s="3"/>
      <c r="K157" s="3"/>
      <c r="L157" s="3"/>
      <c r="M157" s="6" t="s">
        <v>100</v>
      </c>
      <c r="N157" s="6" t="s">
        <v>173</v>
      </c>
    </row>
    <row r="158" spans="1:14" x14ac:dyDescent="0.2">
      <c r="A158" s="7" t="str">
        <f t="shared" si="4"/>
        <v>UpperGI - Oesophagus2007-20111</v>
      </c>
      <c r="B158" s="3" t="s">
        <v>126</v>
      </c>
      <c r="C158" s="3" t="s">
        <v>116</v>
      </c>
      <c r="D158" s="3">
        <v>1</v>
      </c>
      <c r="E158" s="3">
        <v>5.9029720000000001</v>
      </c>
      <c r="F158" s="3">
        <v>4.5578640000000004</v>
      </c>
      <c r="G158" s="3">
        <v>7.2480799999999999</v>
      </c>
      <c r="H158" s="3">
        <v>0.58632793577319631</v>
      </c>
      <c r="I158" s="3">
        <v>8.0000000000000004E-4</v>
      </c>
      <c r="J158" s="3">
        <v>0.28474941554807454</v>
      </c>
      <c r="K158" s="3"/>
      <c r="L158" s="3"/>
      <c r="M158" s="6" t="s">
        <v>100</v>
      </c>
      <c r="N158" s="6" t="s">
        <v>173</v>
      </c>
    </row>
    <row r="159" spans="1:14" x14ac:dyDescent="0.2">
      <c r="A159" s="7" t="str">
        <f t="shared" si="4"/>
        <v>UpperGI - Oesophagus2007-20112</v>
      </c>
      <c r="B159" s="3" t="s">
        <v>126</v>
      </c>
      <c r="C159" s="3" t="s">
        <v>116</v>
      </c>
      <c r="D159" s="3">
        <v>2</v>
      </c>
      <c r="E159" s="3">
        <v>1.8268252</v>
      </c>
      <c r="F159" s="3">
        <v>1.0701992</v>
      </c>
      <c r="G159" s="3">
        <v>2.5834516000000001</v>
      </c>
      <c r="H159" s="3">
        <v>0.50853033392539504</v>
      </c>
      <c r="I159" s="3">
        <v>4.5999999999999999E-3</v>
      </c>
      <c r="J159" s="3">
        <v>0.9099903646734151</v>
      </c>
      <c r="K159" s="3"/>
      <c r="L159" s="3">
        <v>2.2583934122799576E-7</v>
      </c>
      <c r="M159" s="6" t="s">
        <v>100</v>
      </c>
      <c r="N159" s="6" t="s">
        <v>173</v>
      </c>
    </row>
    <row r="160" spans="1:14" x14ac:dyDescent="0.2">
      <c r="A160" s="7" t="str">
        <f t="shared" si="4"/>
        <v>UpperGI - Oesophagus2007-20113</v>
      </c>
      <c r="B160" s="3" t="s">
        <v>126</v>
      </c>
      <c r="C160" s="3" t="s">
        <v>116</v>
      </c>
      <c r="D160" s="3">
        <v>3</v>
      </c>
      <c r="E160" s="3">
        <v>3.6307364</v>
      </c>
      <c r="F160" s="3">
        <v>2.7033116000000001</v>
      </c>
      <c r="G160" s="3">
        <v>4.55816</v>
      </c>
      <c r="H160" s="3">
        <v>0.54838838159322723</v>
      </c>
      <c r="I160" s="3">
        <v>1.1000000000000001E-3</v>
      </c>
      <c r="J160" s="3">
        <v>0.46969211648105436</v>
      </c>
      <c r="K160" s="3"/>
      <c r="L160" s="3"/>
      <c r="M160" s="6" t="s">
        <v>100</v>
      </c>
      <c r="N160" s="6" t="s">
        <v>173</v>
      </c>
    </row>
    <row r="161" spans="1:14" x14ac:dyDescent="0.2">
      <c r="A161" s="7" t="str">
        <f t="shared" si="4"/>
        <v>Gynae - Ovary2002-20061</v>
      </c>
      <c r="B161" s="3" t="s">
        <v>139</v>
      </c>
      <c r="C161" s="3" t="s">
        <v>115</v>
      </c>
      <c r="D161" s="3">
        <v>1</v>
      </c>
      <c r="E161" s="3">
        <v>0</v>
      </c>
      <c r="F161" s="3">
        <v>0</v>
      </c>
      <c r="G161" s="3">
        <v>0</v>
      </c>
      <c r="H161" s="3">
        <v>0</v>
      </c>
      <c r="I161" s="3">
        <v>0</v>
      </c>
      <c r="J161" s="3"/>
      <c r="K161" s="3"/>
      <c r="L161" s="3"/>
      <c r="M161" s="6" t="s">
        <v>154</v>
      </c>
      <c r="N161" s="6" t="s">
        <v>186</v>
      </c>
    </row>
    <row r="162" spans="1:14" x14ac:dyDescent="0.2">
      <c r="A162" s="7" t="str">
        <f t="shared" si="4"/>
        <v>Gynae - Ovary2002-20062</v>
      </c>
      <c r="B162" s="3" t="s">
        <v>139</v>
      </c>
      <c r="C162" s="3" t="s">
        <v>115</v>
      </c>
      <c r="D162" s="3">
        <v>2</v>
      </c>
      <c r="E162" s="3">
        <v>-0.116824</v>
      </c>
      <c r="F162" s="3">
        <v>-1.2944195999999999</v>
      </c>
      <c r="G162" s="3">
        <v>1.0607716</v>
      </c>
      <c r="H162" s="3">
        <v>-1.0930160146344238E-2</v>
      </c>
      <c r="I162" s="3">
        <v>0.77290000000000003</v>
      </c>
      <c r="J162" s="3"/>
      <c r="K162" s="3"/>
      <c r="L162" s="3">
        <v>0</v>
      </c>
      <c r="M162" s="6" t="s">
        <v>154</v>
      </c>
      <c r="N162" s="6" t="s">
        <v>186</v>
      </c>
    </row>
    <row r="163" spans="1:14" x14ac:dyDescent="0.2">
      <c r="A163" s="7" t="str">
        <f t="shared" si="4"/>
        <v>Gynae - Ovary2002-20063</v>
      </c>
      <c r="B163" s="11" t="s">
        <v>139</v>
      </c>
      <c r="C163" s="11" t="s">
        <v>115</v>
      </c>
      <c r="D163" s="11">
        <v>3</v>
      </c>
      <c r="E163" s="11">
        <f>E162</f>
        <v>-0.116824</v>
      </c>
      <c r="F163" s="11">
        <f t="shared" ref="F163:I163" si="5">F162</f>
        <v>-1.2944195999999999</v>
      </c>
      <c r="G163" s="11">
        <f t="shared" si="5"/>
        <v>1.0607716</v>
      </c>
      <c r="H163" s="11">
        <f t="shared" si="5"/>
        <v>-1.0930160146344238E-2</v>
      </c>
      <c r="I163" s="11">
        <f t="shared" si="5"/>
        <v>0.77290000000000003</v>
      </c>
      <c r="J163" s="11"/>
      <c r="K163" s="11"/>
      <c r="L163" s="11"/>
      <c r="M163" s="12" t="s">
        <v>154</v>
      </c>
      <c r="N163" s="12" t="s">
        <v>186</v>
      </c>
    </row>
    <row r="164" spans="1:14" x14ac:dyDescent="0.2">
      <c r="A164" s="7" t="str">
        <f t="shared" si="4"/>
        <v>Gynae - Ovary2007-20111</v>
      </c>
      <c r="B164" s="3" t="s">
        <v>139</v>
      </c>
      <c r="C164" s="3" t="s">
        <v>116</v>
      </c>
      <c r="D164" s="3">
        <v>1</v>
      </c>
      <c r="E164" s="3">
        <v>0</v>
      </c>
      <c r="F164" s="3">
        <v>0</v>
      </c>
      <c r="G164" s="3">
        <v>0</v>
      </c>
      <c r="H164" s="3">
        <v>0</v>
      </c>
      <c r="I164" s="3">
        <v>0</v>
      </c>
      <c r="J164" s="3">
        <v>0</v>
      </c>
      <c r="K164" s="3"/>
      <c r="L164" s="3"/>
      <c r="M164" s="6" t="s">
        <v>154</v>
      </c>
      <c r="N164" s="6" t="s">
        <v>186</v>
      </c>
    </row>
    <row r="165" spans="1:14" x14ac:dyDescent="0.2">
      <c r="A165" s="7" t="str">
        <f t="shared" si="4"/>
        <v>Gynae - Ovary2007-20112</v>
      </c>
      <c r="B165" s="3" t="s">
        <v>139</v>
      </c>
      <c r="C165" s="3" t="s">
        <v>116</v>
      </c>
      <c r="D165" s="3">
        <v>2</v>
      </c>
      <c r="E165" s="3">
        <v>3.2540800000000002E-2</v>
      </c>
      <c r="F165" s="3">
        <v>-1.2506512000000001</v>
      </c>
      <c r="G165" s="3">
        <v>1.3157327999999999</v>
      </c>
      <c r="H165" s="3">
        <v>3.498137271572898E-3</v>
      </c>
      <c r="I165" s="3">
        <v>0.94079999999999997</v>
      </c>
      <c r="J165" s="3">
        <v>0.8665113085452798</v>
      </c>
      <c r="K165" s="3"/>
      <c r="L165" s="3">
        <v>0</v>
      </c>
      <c r="M165" s="6" t="s">
        <v>154</v>
      </c>
      <c r="N165" s="6" t="s">
        <v>186</v>
      </c>
    </row>
    <row r="166" spans="1:14" x14ac:dyDescent="0.2">
      <c r="A166" s="7" t="str">
        <f t="shared" si="4"/>
        <v>Gynae - Ovary2007-20113</v>
      </c>
      <c r="B166" s="11" t="s">
        <v>139</v>
      </c>
      <c r="C166" s="11" t="s">
        <v>116</v>
      </c>
      <c r="D166" s="11">
        <v>3</v>
      </c>
      <c r="E166" s="11">
        <f>E165</f>
        <v>3.2540800000000002E-2</v>
      </c>
      <c r="F166" s="11">
        <f t="shared" ref="F166:J166" si="6">F165</f>
        <v>-1.2506512000000001</v>
      </c>
      <c r="G166" s="11">
        <f t="shared" si="6"/>
        <v>1.3157327999999999</v>
      </c>
      <c r="H166" s="11">
        <f t="shared" si="6"/>
        <v>3.498137271572898E-3</v>
      </c>
      <c r="I166" s="11">
        <f t="shared" si="6"/>
        <v>0.94079999999999997</v>
      </c>
      <c r="J166" s="11">
        <f t="shared" si="6"/>
        <v>0.8665113085452798</v>
      </c>
      <c r="K166" s="11"/>
      <c r="L166" s="11"/>
      <c r="M166" s="12" t="s">
        <v>154</v>
      </c>
      <c r="N166" s="12" t="s">
        <v>186</v>
      </c>
    </row>
    <row r="167" spans="1:14" x14ac:dyDescent="0.2">
      <c r="A167" s="7" t="str">
        <f t="shared" si="4"/>
        <v>UpperGI - Pancreas2002-20061</v>
      </c>
      <c r="B167" s="3" t="s">
        <v>130</v>
      </c>
      <c r="C167" s="3" t="s">
        <v>115</v>
      </c>
      <c r="D167" s="3">
        <v>1</v>
      </c>
      <c r="E167" s="3">
        <v>1.9401048000000001</v>
      </c>
      <c r="F167" s="3">
        <v>1.6042936000000001</v>
      </c>
      <c r="G167" s="3">
        <v>2.2759163999999998</v>
      </c>
      <c r="H167" s="3">
        <v>0.22041465209278882</v>
      </c>
      <c r="I167" s="3">
        <v>4.0000000000000002E-4</v>
      </c>
      <c r="J167" s="3"/>
      <c r="K167" s="3"/>
      <c r="L167" s="3"/>
      <c r="M167" s="6" t="s">
        <v>100</v>
      </c>
      <c r="N167" s="6" t="s">
        <v>173</v>
      </c>
    </row>
    <row r="168" spans="1:14" x14ac:dyDescent="0.2">
      <c r="A168" s="7" t="str">
        <f t="shared" si="4"/>
        <v>UpperGI - Pancreas2002-20062</v>
      </c>
      <c r="B168" s="3" t="s">
        <v>130</v>
      </c>
      <c r="C168" s="3" t="s">
        <v>115</v>
      </c>
      <c r="D168" s="3">
        <v>2</v>
      </c>
      <c r="E168" s="3">
        <v>1.3222043999999999</v>
      </c>
      <c r="F168" s="3">
        <v>0.3590044</v>
      </c>
      <c r="G168" s="3">
        <v>2.2854044</v>
      </c>
      <c r="H168" s="3">
        <v>0.19392742817430547</v>
      </c>
      <c r="I168" s="3">
        <v>2.2200000000000001E-2</v>
      </c>
      <c r="J168" s="3"/>
      <c r="K168" s="3"/>
      <c r="L168" s="3">
        <v>0.23512207806362651</v>
      </c>
      <c r="M168" s="6" t="s">
        <v>100</v>
      </c>
      <c r="N168" s="6" t="s">
        <v>173</v>
      </c>
    </row>
    <row r="169" spans="1:14" x14ac:dyDescent="0.2">
      <c r="A169" s="7" t="str">
        <f t="shared" si="4"/>
        <v>UpperGI - Pancreas2002-20063</v>
      </c>
      <c r="B169" s="3" t="s">
        <v>130</v>
      </c>
      <c r="C169" s="3" t="s">
        <v>115</v>
      </c>
      <c r="D169" s="3">
        <v>3</v>
      </c>
      <c r="E169" s="3">
        <v>1.5807891999999999</v>
      </c>
      <c r="F169" s="3">
        <v>1.1734880000000001</v>
      </c>
      <c r="G169" s="3">
        <v>1.9880899999999999</v>
      </c>
      <c r="H169" s="3">
        <v>0.20405264909276175</v>
      </c>
      <c r="I169" s="3">
        <v>1.1000000000000001E-3</v>
      </c>
      <c r="J169" s="3"/>
      <c r="K169" s="3"/>
      <c r="L169" s="3"/>
      <c r="M169" s="6" t="s">
        <v>100</v>
      </c>
      <c r="N169" s="6" t="s">
        <v>173</v>
      </c>
    </row>
    <row r="170" spans="1:14" x14ac:dyDescent="0.2">
      <c r="A170" s="7" t="str">
        <f t="shared" si="4"/>
        <v>UpperGI - Pancreas2007-20111</v>
      </c>
      <c r="B170" s="3" t="s">
        <v>130</v>
      </c>
      <c r="C170" s="3" t="s">
        <v>116</v>
      </c>
      <c r="D170" s="3">
        <v>1</v>
      </c>
      <c r="E170" s="3">
        <v>1.8658668</v>
      </c>
      <c r="F170" s="3">
        <v>1.4802976000000001</v>
      </c>
      <c r="G170" s="3">
        <v>2.251436</v>
      </c>
      <c r="H170" s="3">
        <v>0.20436378048593357</v>
      </c>
      <c r="I170" s="3">
        <v>5.9999999999999995E-4</v>
      </c>
      <c r="J170" s="3">
        <v>0.77596696622095074</v>
      </c>
      <c r="K170" s="3"/>
      <c r="L170" s="3"/>
      <c r="M170" s="6" t="s">
        <v>100</v>
      </c>
      <c r="N170" s="6" t="s">
        <v>173</v>
      </c>
    </row>
    <row r="171" spans="1:14" x14ac:dyDescent="0.2">
      <c r="A171" s="7" t="str">
        <f t="shared" si="4"/>
        <v>UpperGI - Pancreas2007-20112</v>
      </c>
      <c r="B171" s="3" t="s">
        <v>130</v>
      </c>
      <c r="C171" s="3" t="s">
        <v>116</v>
      </c>
      <c r="D171" s="3">
        <v>2</v>
      </c>
      <c r="E171" s="3">
        <v>1.6914412000000001</v>
      </c>
      <c r="F171" s="3">
        <v>1.3367012</v>
      </c>
      <c r="G171" s="3">
        <v>2.0461808000000001</v>
      </c>
      <c r="H171" s="3">
        <v>0.23929337146485161</v>
      </c>
      <c r="I171" s="3">
        <v>5.9999999999999995E-4</v>
      </c>
      <c r="J171" s="3">
        <v>0.48077473353344935</v>
      </c>
      <c r="K171" s="3"/>
      <c r="L171" s="3">
        <v>0.51406764414079698</v>
      </c>
      <c r="M171" s="6" t="s">
        <v>100</v>
      </c>
      <c r="N171" s="6" t="s">
        <v>173</v>
      </c>
    </row>
    <row r="172" spans="1:14" x14ac:dyDescent="0.2">
      <c r="A172" s="7" t="str">
        <f t="shared" si="4"/>
        <v>UpperGI - Pancreas2007-20113</v>
      </c>
      <c r="B172" s="3" t="s">
        <v>130</v>
      </c>
      <c r="C172" s="3" t="s">
        <v>116</v>
      </c>
      <c r="D172" s="3">
        <v>3</v>
      </c>
      <c r="E172" s="3">
        <v>1.7612148000000001</v>
      </c>
      <c r="F172" s="3">
        <v>1.4909171999999999</v>
      </c>
      <c r="G172" s="3">
        <v>2.0315127999999998</v>
      </c>
      <c r="H172" s="3">
        <v>0.21897957841115739</v>
      </c>
      <c r="I172" s="3">
        <v>2.0000000000000001E-4</v>
      </c>
      <c r="J172" s="3">
        <v>0.46941615568079897</v>
      </c>
      <c r="K172" s="3"/>
      <c r="L172" s="3"/>
      <c r="M172" s="6" t="s">
        <v>100</v>
      </c>
      <c r="N172" s="6" t="s">
        <v>173</v>
      </c>
    </row>
    <row r="173" spans="1:14" x14ac:dyDescent="0.2">
      <c r="A173" s="7" t="str">
        <f t="shared" si="4"/>
        <v>Urology - Penis2002-20061</v>
      </c>
      <c r="B173" s="3" t="s">
        <v>140</v>
      </c>
      <c r="C173" s="3" t="s">
        <v>115</v>
      </c>
      <c r="D173" s="3">
        <v>1</v>
      </c>
      <c r="E173" s="3">
        <v>0.15733240000000001</v>
      </c>
      <c r="F173" s="3">
        <v>2.6662800000000014E-2</v>
      </c>
      <c r="G173" s="3">
        <v>0.28800160000000002</v>
      </c>
      <c r="H173" s="3">
        <v>0.72225922802578291</v>
      </c>
      <c r="I173" s="3">
        <v>3.1300000000000001E-2</v>
      </c>
      <c r="J173" s="3"/>
      <c r="K173" s="3"/>
      <c r="L173" s="3"/>
      <c r="M173" s="6" t="s">
        <v>155</v>
      </c>
      <c r="N173" s="6" t="s">
        <v>192</v>
      </c>
    </row>
    <row r="174" spans="1:14" x14ac:dyDescent="0.2">
      <c r="A174" s="7" t="str">
        <f t="shared" si="4"/>
        <v>Urology - Penis2002-20062</v>
      </c>
      <c r="B174" s="3" t="s">
        <v>140</v>
      </c>
      <c r="C174" s="3" t="s">
        <v>115</v>
      </c>
      <c r="D174" s="3">
        <v>2</v>
      </c>
      <c r="E174" s="3">
        <v>0</v>
      </c>
      <c r="F174" s="3">
        <v>0</v>
      </c>
      <c r="G174" s="3">
        <v>0</v>
      </c>
      <c r="H174" s="3">
        <v>0</v>
      </c>
      <c r="I174" s="3">
        <v>0</v>
      </c>
      <c r="J174" s="3"/>
      <c r="K174" s="3"/>
      <c r="L174" s="3">
        <v>0</v>
      </c>
      <c r="M174" s="6" t="s">
        <v>155</v>
      </c>
      <c r="N174" s="6" t="s">
        <v>192</v>
      </c>
    </row>
    <row r="175" spans="1:14" x14ac:dyDescent="0.2">
      <c r="A175" s="7" t="str">
        <f t="shared" si="4"/>
        <v>Urology - Penis2002-20063</v>
      </c>
      <c r="B175" s="11" t="s">
        <v>140</v>
      </c>
      <c r="C175" s="11" t="s">
        <v>115</v>
      </c>
      <c r="D175" s="11">
        <v>3</v>
      </c>
      <c r="E175" s="11">
        <f>E173</f>
        <v>0.15733240000000001</v>
      </c>
      <c r="F175" s="11">
        <f t="shared" ref="F175:I175" si="7">F173</f>
        <v>2.6662800000000014E-2</v>
      </c>
      <c r="G175" s="11">
        <f t="shared" si="7"/>
        <v>0.28800160000000002</v>
      </c>
      <c r="H175" s="11">
        <f t="shared" si="7"/>
        <v>0.72225922802578291</v>
      </c>
      <c r="I175" s="11">
        <f t="shared" si="7"/>
        <v>3.1300000000000001E-2</v>
      </c>
      <c r="J175" s="11"/>
      <c r="K175" s="11"/>
      <c r="L175" s="11"/>
      <c r="M175" s="12" t="s">
        <v>155</v>
      </c>
      <c r="N175" s="12" t="s">
        <v>192</v>
      </c>
    </row>
    <row r="176" spans="1:14" x14ac:dyDescent="0.2">
      <c r="A176" s="7" t="str">
        <f t="shared" si="4"/>
        <v>Urology - Penis2007-20111</v>
      </c>
      <c r="B176" s="3" t="s">
        <v>140</v>
      </c>
      <c r="C176" s="3" t="s">
        <v>116</v>
      </c>
      <c r="D176" s="3">
        <v>1</v>
      </c>
      <c r="E176" s="3">
        <v>0.21964719999999999</v>
      </c>
      <c r="F176" s="3">
        <v>8.4212400000000021E-2</v>
      </c>
      <c r="G176" s="3">
        <v>0.35508240000000002</v>
      </c>
      <c r="H176" s="3">
        <v>1.3065706499981857</v>
      </c>
      <c r="I176" s="3">
        <v>1.41E-2</v>
      </c>
      <c r="J176" s="3">
        <v>0.51634233561129705</v>
      </c>
      <c r="K176" s="3"/>
      <c r="L176" s="3"/>
      <c r="M176" s="6" t="s">
        <v>155</v>
      </c>
      <c r="N176" s="6" t="s">
        <v>192</v>
      </c>
    </row>
    <row r="177" spans="1:14" x14ac:dyDescent="0.2">
      <c r="A177" s="7" t="str">
        <f t="shared" si="4"/>
        <v>Urology - Penis2007-20112</v>
      </c>
      <c r="B177" s="3" t="s">
        <v>140</v>
      </c>
      <c r="C177" s="3" t="s">
        <v>116</v>
      </c>
      <c r="D177" s="3">
        <v>2</v>
      </c>
      <c r="E177" s="3">
        <v>0</v>
      </c>
      <c r="F177" s="3">
        <v>0</v>
      </c>
      <c r="G177" s="3">
        <v>0</v>
      </c>
      <c r="H177" s="3">
        <v>0</v>
      </c>
      <c r="I177" s="3">
        <v>0</v>
      </c>
      <c r="J177" s="3">
        <v>0</v>
      </c>
      <c r="K177" s="3"/>
      <c r="L177" s="3">
        <v>0</v>
      </c>
      <c r="M177" s="6" t="s">
        <v>155</v>
      </c>
      <c r="N177" s="6" t="s">
        <v>192</v>
      </c>
    </row>
    <row r="178" spans="1:14" x14ac:dyDescent="0.2">
      <c r="A178" s="7" t="str">
        <f t="shared" si="4"/>
        <v>Urology - Penis2007-20113</v>
      </c>
      <c r="B178" s="11" t="s">
        <v>140</v>
      </c>
      <c r="C178" s="11" t="s">
        <v>116</v>
      </c>
      <c r="D178" s="11">
        <v>3</v>
      </c>
      <c r="E178" s="11">
        <f>E176</f>
        <v>0.21964719999999999</v>
      </c>
      <c r="F178" s="11">
        <f t="shared" ref="F178:J178" si="8">F176</f>
        <v>8.4212400000000021E-2</v>
      </c>
      <c r="G178" s="11">
        <f t="shared" si="8"/>
        <v>0.35508240000000002</v>
      </c>
      <c r="H178" s="11">
        <f t="shared" si="8"/>
        <v>1.3065706499981857</v>
      </c>
      <c r="I178" s="11">
        <f t="shared" si="8"/>
        <v>1.41E-2</v>
      </c>
      <c r="J178" s="11">
        <f t="shared" si="8"/>
        <v>0.51634233561129705</v>
      </c>
      <c r="K178" s="11"/>
      <c r="L178" s="11"/>
      <c r="M178" s="12" t="s">
        <v>155</v>
      </c>
      <c r="N178" s="12" t="s">
        <v>192</v>
      </c>
    </row>
    <row r="179" spans="1:14" x14ac:dyDescent="0.2">
      <c r="A179" s="7" t="str">
        <f t="shared" si="4"/>
        <v>Urology - Prostate2002-20061</v>
      </c>
      <c r="B179" s="3" t="s">
        <v>141</v>
      </c>
      <c r="C179" s="3" t="s">
        <v>115</v>
      </c>
      <c r="D179" s="3">
        <v>1</v>
      </c>
      <c r="E179" s="3">
        <v>-1.4051404000000001</v>
      </c>
      <c r="F179" s="3">
        <v>-3.6112448000000001</v>
      </c>
      <c r="G179" s="3">
        <v>0.80096440000000024</v>
      </c>
      <c r="H179" s="3">
        <v>-5.2181862365361924E-2</v>
      </c>
      <c r="I179" s="3">
        <v>0.13569999999999999</v>
      </c>
      <c r="J179" s="3"/>
      <c r="K179" s="3"/>
      <c r="L179" s="3"/>
      <c r="M179" s="6" t="s">
        <v>155</v>
      </c>
      <c r="N179" s="6" t="s">
        <v>192</v>
      </c>
    </row>
    <row r="180" spans="1:14" x14ac:dyDescent="0.2">
      <c r="A180" s="7" t="str">
        <f t="shared" si="4"/>
        <v>Urology - Prostate2002-20062</v>
      </c>
      <c r="B180" s="3" t="s">
        <v>141</v>
      </c>
      <c r="C180" s="3" t="s">
        <v>115</v>
      </c>
      <c r="D180" s="3">
        <v>2</v>
      </c>
      <c r="E180" s="3">
        <v>0</v>
      </c>
      <c r="F180" s="3">
        <v>0</v>
      </c>
      <c r="G180" s="3">
        <v>0</v>
      </c>
      <c r="H180" s="3">
        <v>0</v>
      </c>
      <c r="I180" s="3">
        <v>0</v>
      </c>
      <c r="J180" s="3"/>
      <c r="K180" s="3"/>
      <c r="L180" s="3">
        <v>0</v>
      </c>
      <c r="M180" s="6" t="s">
        <v>155</v>
      </c>
      <c r="N180" s="6" t="s">
        <v>192</v>
      </c>
    </row>
    <row r="181" spans="1:14" x14ac:dyDescent="0.2">
      <c r="A181" s="7" t="str">
        <f t="shared" si="4"/>
        <v>Urology - Prostate2002-20063</v>
      </c>
      <c r="B181" s="11" t="s">
        <v>141</v>
      </c>
      <c r="C181" s="11" t="s">
        <v>115</v>
      </c>
      <c r="D181" s="11">
        <v>3</v>
      </c>
      <c r="E181" s="11">
        <f>E179</f>
        <v>-1.4051404000000001</v>
      </c>
      <c r="F181" s="11">
        <f t="shared" ref="F181:I181" si="9">F179</f>
        <v>-3.6112448000000001</v>
      </c>
      <c r="G181" s="11">
        <f t="shared" si="9"/>
        <v>0.80096440000000024</v>
      </c>
      <c r="H181" s="11">
        <f t="shared" si="9"/>
        <v>-5.2181862365361924E-2</v>
      </c>
      <c r="I181" s="11">
        <f t="shared" si="9"/>
        <v>0.13569999999999999</v>
      </c>
      <c r="J181" s="11"/>
      <c r="K181" s="11"/>
      <c r="L181" s="11"/>
      <c r="M181" s="12" t="s">
        <v>155</v>
      </c>
      <c r="N181" s="12" t="s">
        <v>192</v>
      </c>
    </row>
    <row r="182" spans="1:14" x14ac:dyDescent="0.2">
      <c r="A182" s="7" t="str">
        <f t="shared" si="4"/>
        <v>Urology - Prostate2007-20111</v>
      </c>
      <c r="B182" s="3" t="s">
        <v>141</v>
      </c>
      <c r="C182" s="3" t="s">
        <v>116</v>
      </c>
      <c r="D182" s="3">
        <v>1</v>
      </c>
      <c r="E182" s="3">
        <v>0.66530520000000004</v>
      </c>
      <c r="F182" s="3">
        <v>-1.727268</v>
      </c>
      <c r="G182" s="3">
        <v>3.0578783999999999</v>
      </c>
      <c r="H182" s="3">
        <v>2.7974373924592299E-2</v>
      </c>
      <c r="I182" s="3">
        <v>0.44140000000000001</v>
      </c>
      <c r="J182" s="3">
        <v>0.21241987804435269</v>
      </c>
      <c r="K182" s="3"/>
      <c r="L182" s="3"/>
      <c r="M182" s="6" t="s">
        <v>155</v>
      </c>
      <c r="N182" s="6" t="s">
        <v>192</v>
      </c>
    </row>
    <row r="183" spans="1:14" x14ac:dyDescent="0.2">
      <c r="A183" s="7" t="str">
        <f t="shared" si="4"/>
        <v>Urology - Prostate2007-20112</v>
      </c>
      <c r="B183" s="3" t="s">
        <v>141</v>
      </c>
      <c r="C183" s="3" t="s">
        <v>116</v>
      </c>
      <c r="D183" s="3">
        <v>2</v>
      </c>
      <c r="E183" s="3">
        <v>0</v>
      </c>
      <c r="F183" s="3">
        <v>0</v>
      </c>
      <c r="G183" s="3">
        <v>0</v>
      </c>
      <c r="H183" s="3">
        <v>0</v>
      </c>
      <c r="I183" s="3">
        <v>0</v>
      </c>
      <c r="J183" s="3">
        <v>0</v>
      </c>
      <c r="K183" s="3"/>
      <c r="L183" s="3">
        <v>0</v>
      </c>
      <c r="M183" s="6" t="s">
        <v>155</v>
      </c>
      <c r="N183" s="6" t="s">
        <v>192</v>
      </c>
    </row>
    <row r="184" spans="1:14" x14ac:dyDescent="0.2">
      <c r="A184" s="7" t="str">
        <f t="shared" si="4"/>
        <v>Urology - Prostate2007-20113</v>
      </c>
      <c r="B184" s="11" t="s">
        <v>141</v>
      </c>
      <c r="C184" s="11" t="s">
        <v>116</v>
      </c>
      <c r="D184" s="11">
        <v>3</v>
      </c>
      <c r="E184" s="11">
        <f>E182</f>
        <v>0.66530520000000004</v>
      </c>
      <c r="F184" s="11">
        <f t="shared" ref="F184:J184" si="10">F182</f>
        <v>-1.727268</v>
      </c>
      <c r="G184" s="11">
        <f t="shared" si="10"/>
        <v>3.0578783999999999</v>
      </c>
      <c r="H184" s="11">
        <f t="shared" si="10"/>
        <v>2.7974373924592299E-2</v>
      </c>
      <c r="I184" s="11">
        <f t="shared" si="10"/>
        <v>0.44140000000000001</v>
      </c>
      <c r="J184" s="11">
        <f t="shared" si="10"/>
        <v>0.21241987804435269</v>
      </c>
      <c r="K184" s="11"/>
      <c r="L184" s="11"/>
      <c r="M184" s="12" t="s">
        <v>155</v>
      </c>
      <c r="N184" s="12" t="s">
        <v>192</v>
      </c>
    </row>
    <row r="185" spans="1:14" x14ac:dyDescent="0.2">
      <c r="A185" s="7" t="str">
        <f t="shared" si="4"/>
        <v>Sarcoma - Bone Sarcoma2002-20061</v>
      </c>
      <c r="B185" s="3" t="s">
        <v>144</v>
      </c>
      <c r="C185" s="3" t="s">
        <v>115</v>
      </c>
      <c r="D185" s="3">
        <v>1</v>
      </c>
      <c r="E185" s="3">
        <v>0.13033800000000001</v>
      </c>
      <c r="F185" s="3">
        <v>-0.15774519999999997</v>
      </c>
      <c r="G185" s="3">
        <v>0.41842119999999999</v>
      </c>
      <c r="H185" s="3">
        <v>0.27335319162679944</v>
      </c>
      <c r="I185" s="3">
        <v>0.2455</v>
      </c>
      <c r="J185" s="3"/>
      <c r="K185" s="3"/>
      <c r="L185" s="3"/>
      <c r="M185" s="6" t="s">
        <v>100</v>
      </c>
      <c r="N185" s="6" t="s">
        <v>198</v>
      </c>
    </row>
    <row r="186" spans="1:14" x14ac:dyDescent="0.2">
      <c r="A186" s="7" t="str">
        <f t="shared" si="4"/>
        <v>Sarcoma - Bone Sarcoma2002-20062</v>
      </c>
      <c r="B186" s="3" t="s">
        <v>144</v>
      </c>
      <c r="C186" s="3" t="s">
        <v>115</v>
      </c>
      <c r="D186" s="3">
        <v>2</v>
      </c>
      <c r="E186" s="3">
        <v>3.3096800000000003E-2</v>
      </c>
      <c r="F186" s="3">
        <v>-0.10147</v>
      </c>
      <c r="G186" s="3">
        <v>0.1676636</v>
      </c>
      <c r="H186" s="3">
        <v>9.9634267748279645E-2</v>
      </c>
      <c r="I186" s="3">
        <v>0.4909</v>
      </c>
      <c r="J186" s="3"/>
      <c r="K186" s="3"/>
      <c r="L186" s="3">
        <v>0.54889353938039109</v>
      </c>
      <c r="M186" s="6" t="s">
        <v>100</v>
      </c>
      <c r="N186" s="6" t="s">
        <v>198</v>
      </c>
    </row>
    <row r="187" spans="1:14" x14ac:dyDescent="0.2">
      <c r="A187" s="7" t="str">
        <f t="shared" si="4"/>
        <v>Sarcoma - Bone Sarcoma2002-20063</v>
      </c>
      <c r="B187" s="3" t="s">
        <v>144</v>
      </c>
      <c r="C187" s="3" t="s">
        <v>115</v>
      </c>
      <c r="D187" s="3">
        <v>3</v>
      </c>
      <c r="E187" s="3">
        <v>7.7411199999999999E-2</v>
      </c>
      <c r="F187" s="3">
        <v>-5.7546799999999995E-2</v>
      </c>
      <c r="G187" s="3">
        <v>0.21236959999999999</v>
      </c>
      <c r="H187" s="3">
        <v>0.19143508804121739</v>
      </c>
      <c r="I187" s="3">
        <v>0.16539999999999999</v>
      </c>
      <c r="J187" s="3"/>
      <c r="K187" s="3"/>
      <c r="L187" s="3"/>
      <c r="M187" s="6" t="s">
        <v>100</v>
      </c>
      <c r="N187" s="6" t="s">
        <v>198</v>
      </c>
    </row>
    <row r="188" spans="1:14" x14ac:dyDescent="0.2">
      <c r="A188" s="7" t="str">
        <f t="shared" si="4"/>
        <v>Sarcoma - Bone Sarcoma2007-20111</v>
      </c>
      <c r="B188" s="3" t="s">
        <v>144</v>
      </c>
      <c r="C188" s="3" t="s">
        <v>116</v>
      </c>
      <c r="D188" s="3">
        <v>1</v>
      </c>
      <c r="E188" s="3">
        <v>9.2487200000000006E-2</v>
      </c>
      <c r="F188" s="3">
        <v>-0.12252400000000001</v>
      </c>
      <c r="G188" s="3">
        <v>0.30749880000000002</v>
      </c>
      <c r="H188" s="3">
        <v>0.1995120016066714</v>
      </c>
      <c r="I188" s="3">
        <v>0.26450000000000001</v>
      </c>
      <c r="J188" s="3">
        <v>0.83649567956938498</v>
      </c>
      <c r="K188" s="3"/>
      <c r="L188" s="3"/>
      <c r="M188" s="6" t="s">
        <v>100</v>
      </c>
      <c r="N188" s="6" t="s">
        <v>198</v>
      </c>
    </row>
    <row r="189" spans="1:14" x14ac:dyDescent="0.2">
      <c r="A189" s="7" t="str">
        <f t="shared" ref="A189:A232" si="11">B189&amp;C189&amp;D189</f>
        <v>Sarcoma - Bone Sarcoma2007-20112</v>
      </c>
      <c r="B189" s="3" t="s">
        <v>144</v>
      </c>
      <c r="C189" s="3" t="s">
        <v>116</v>
      </c>
      <c r="D189" s="3">
        <v>2</v>
      </c>
      <c r="E189" s="3">
        <v>4.8663999999999999E-3</v>
      </c>
      <c r="F189" s="3">
        <v>-5.8519599999999998E-2</v>
      </c>
      <c r="G189" s="3">
        <v>6.8251999999999979E-2</v>
      </c>
      <c r="H189" s="3">
        <v>1.5259798189607947E-2</v>
      </c>
      <c r="I189" s="3">
        <v>0.82269999999999999</v>
      </c>
      <c r="J189" s="3">
        <v>0.70990648140779111</v>
      </c>
      <c r="K189" s="3"/>
      <c r="L189" s="3">
        <v>0.44359564774979532</v>
      </c>
      <c r="M189" s="6" t="s">
        <v>100</v>
      </c>
      <c r="N189" s="6" t="s">
        <v>198</v>
      </c>
    </row>
    <row r="190" spans="1:14" x14ac:dyDescent="0.2">
      <c r="A190" s="7" t="str">
        <f t="shared" si="11"/>
        <v>Sarcoma - Bone Sarcoma2007-20113</v>
      </c>
      <c r="B190" s="3" t="s">
        <v>144</v>
      </c>
      <c r="C190" s="3" t="s">
        <v>116</v>
      </c>
      <c r="D190" s="3">
        <v>3</v>
      </c>
      <c r="E190" s="3">
        <v>4.3656399999999998E-2</v>
      </c>
      <c r="F190" s="3">
        <v>-3.5434399999999991E-2</v>
      </c>
      <c r="G190" s="3">
        <v>0.1227472</v>
      </c>
      <c r="H190" s="3">
        <v>0.11155060461018459</v>
      </c>
      <c r="I190" s="3">
        <v>0.1772</v>
      </c>
      <c r="J190" s="3">
        <v>0.67233577390274757</v>
      </c>
      <c r="K190" s="3"/>
      <c r="L190" s="3"/>
      <c r="M190" s="6" t="s">
        <v>100</v>
      </c>
      <c r="N190" s="6" t="s">
        <v>198</v>
      </c>
    </row>
    <row r="191" spans="1:14" x14ac:dyDescent="0.2">
      <c r="A191" s="7" t="str">
        <f t="shared" si="11"/>
        <v>Sarcoma - Connective/Soft Tissue Sarcoma2002-20061</v>
      </c>
      <c r="B191" s="3" t="s">
        <v>157</v>
      </c>
      <c r="C191" s="3" t="s">
        <v>115</v>
      </c>
      <c r="D191" s="3">
        <v>1</v>
      </c>
      <c r="E191" s="3">
        <v>-3.2867999999999999E-3</v>
      </c>
      <c r="F191" s="3">
        <v>-0.20828920000000001</v>
      </c>
      <c r="G191" s="3">
        <v>0.20171559999999999</v>
      </c>
      <c r="H191" s="3">
        <v>-3.2213350624601652E-3</v>
      </c>
      <c r="I191" s="3">
        <v>0.96250000000000002</v>
      </c>
      <c r="J191" s="3"/>
      <c r="K191" s="3"/>
      <c r="L191" s="3"/>
      <c r="M191" s="6" t="s">
        <v>100</v>
      </c>
      <c r="N191" s="6" t="s">
        <v>198</v>
      </c>
    </row>
    <row r="192" spans="1:14" x14ac:dyDescent="0.2">
      <c r="A192" s="7" t="str">
        <f t="shared" si="11"/>
        <v>Sarcoma - Connective/Soft Tissue Sarcoma2002-20062</v>
      </c>
      <c r="B192" s="3" t="s">
        <v>157</v>
      </c>
      <c r="C192" s="3" t="s">
        <v>115</v>
      </c>
      <c r="D192" s="3">
        <v>2</v>
      </c>
      <c r="E192" s="3">
        <v>-6.3875600000000005E-2</v>
      </c>
      <c r="F192" s="3">
        <v>-0.2477</v>
      </c>
      <c r="G192" s="3">
        <v>0.11994839999999998</v>
      </c>
      <c r="H192" s="3">
        <v>-7.6647844172886642E-2</v>
      </c>
      <c r="I192" s="3">
        <v>0.34949999999999998</v>
      </c>
      <c r="J192" s="3"/>
      <c r="K192" s="3"/>
      <c r="L192" s="3">
        <v>0.66626141400268435</v>
      </c>
      <c r="M192" s="6" t="s">
        <v>100</v>
      </c>
      <c r="N192" s="6" t="s">
        <v>198</v>
      </c>
    </row>
    <row r="193" spans="1:14" x14ac:dyDescent="0.2">
      <c r="A193" s="7" t="str">
        <f t="shared" si="11"/>
        <v>Sarcoma - Connective/Soft Tissue Sarcoma2002-20063</v>
      </c>
      <c r="B193" s="3" t="s">
        <v>157</v>
      </c>
      <c r="C193" s="3" t="s">
        <v>115</v>
      </c>
      <c r="D193" s="3">
        <v>3</v>
      </c>
      <c r="E193" s="3">
        <v>-4.4185200000000001E-2</v>
      </c>
      <c r="F193" s="3">
        <v>-0.18529480000000001</v>
      </c>
      <c r="G193" s="3">
        <v>9.6924399999999994E-2</v>
      </c>
      <c r="H193" s="3">
        <v>-4.8229599141094599E-2</v>
      </c>
      <c r="I193" s="3">
        <v>0.39240000000000003</v>
      </c>
      <c r="J193" s="3"/>
      <c r="K193" s="3"/>
      <c r="L193" s="3"/>
      <c r="M193" s="6" t="s">
        <v>100</v>
      </c>
      <c r="N193" s="6" t="s">
        <v>198</v>
      </c>
    </row>
    <row r="194" spans="1:14" x14ac:dyDescent="0.2">
      <c r="A194" s="7" t="str">
        <f t="shared" si="11"/>
        <v>Sarcoma - Connective/Soft Tissue Sarcoma2007-20111</v>
      </c>
      <c r="B194" s="3" t="s">
        <v>157</v>
      </c>
      <c r="C194" s="3" t="s">
        <v>116</v>
      </c>
      <c r="D194" s="3">
        <v>1</v>
      </c>
      <c r="E194" s="3">
        <v>2.5616400000000001E-2</v>
      </c>
      <c r="F194" s="3">
        <v>-0.1163976</v>
      </c>
      <c r="G194" s="3">
        <v>0.1676308</v>
      </c>
      <c r="H194" s="3">
        <v>2.5523306292628268E-2</v>
      </c>
      <c r="I194" s="3">
        <v>0.60609999999999997</v>
      </c>
      <c r="J194" s="3">
        <v>0.82030094313912394</v>
      </c>
      <c r="K194" s="3"/>
      <c r="L194" s="3"/>
      <c r="M194" s="6" t="s">
        <v>100</v>
      </c>
      <c r="N194" s="6" t="s">
        <v>198</v>
      </c>
    </row>
    <row r="195" spans="1:14" x14ac:dyDescent="0.2">
      <c r="A195" s="7" t="str">
        <f t="shared" si="11"/>
        <v>Sarcoma - Connective/Soft Tissue Sarcoma2007-20112</v>
      </c>
      <c r="B195" s="3" t="s">
        <v>157</v>
      </c>
      <c r="C195" s="3" t="s">
        <v>116</v>
      </c>
      <c r="D195" s="3">
        <v>2</v>
      </c>
      <c r="E195" s="3">
        <v>-3.1942400000000003E-2</v>
      </c>
      <c r="F195" s="3">
        <v>-0.25070959999999998</v>
      </c>
      <c r="G195" s="3">
        <v>0.18682480000000001</v>
      </c>
      <c r="H195" s="3">
        <v>-3.706464498126253E-2</v>
      </c>
      <c r="I195" s="3">
        <v>0.67379999999999995</v>
      </c>
      <c r="J195" s="3">
        <v>0.82662059265003984</v>
      </c>
      <c r="K195" s="3"/>
      <c r="L195" s="3">
        <v>0.66534850706673221</v>
      </c>
      <c r="M195" s="6" t="s">
        <v>100</v>
      </c>
      <c r="N195" s="6" t="s">
        <v>198</v>
      </c>
    </row>
    <row r="196" spans="1:14" x14ac:dyDescent="0.2">
      <c r="A196" s="7" t="str">
        <f t="shared" si="11"/>
        <v>Sarcoma - Connective/Soft Tissue Sarcoma2007-20113</v>
      </c>
      <c r="B196" s="3" t="s">
        <v>157</v>
      </c>
      <c r="C196" s="3" t="s">
        <v>116</v>
      </c>
      <c r="D196" s="3">
        <v>3</v>
      </c>
      <c r="E196" s="3">
        <v>2.308E-4</v>
      </c>
      <c r="F196" s="3">
        <v>-0.1016116</v>
      </c>
      <c r="G196" s="3">
        <v>0.1020732</v>
      </c>
      <c r="H196" s="3">
        <v>2.5168793400628958E-4</v>
      </c>
      <c r="I196" s="3">
        <v>0.99470000000000003</v>
      </c>
      <c r="J196" s="3">
        <v>0.61689639635626925</v>
      </c>
      <c r="K196" s="3"/>
      <c r="L196" s="3"/>
      <c r="M196" s="6" t="s">
        <v>100</v>
      </c>
      <c r="N196" s="6" t="s">
        <v>198</v>
      </c>
    </row>
    <row r="197" spans="1:14" x14ac:dyDescent="0.2">
      <c r="A197" s="7" t="str">
        <f t="shared" si="11"/>
        <v>UpperGI - Small Intestine2002-20061</v>
      </c>
      <c r="B197" s="3" t="s">
        <v>128</v>
      </c>
      <c r="C197" s="3" t="s">
        <v>115</v>
      </c>
      <c r="D197" s="3">
        <v>1</v>
      </c>
      <c r="E197" s="3">
        <v>8.5855600000000004E-2</v>
      </c>
      <c r="F197" s="3">
        <v>1.7102400000000004E-2</v>
      </c>
      <c r="G197" s="3">
        <v>0.15460879999999999</v>
      </c>
      <c r="H197" s="3">
        <v>0.20907336255217973</v>
      </c>
      <c r="I197" s="3">
        <v>2.8500000000000001E-2</v>
      </c>
      <c r="J197" s="3"/>
      <c r="K197" s="3"/>
      <c r="L197" s="3"/>
      <c r="M197" s="6" t="s">
        <v>100</v>
      </c>
      <c r="N197" s="6" t="s">
        <v>173</v>
      </c>
    </row>
    <row r="198" spans="1:14" x14ac:dyDescent="0.2">
      <c r="A198" s="7" t="str">
        <f t="shared" si="11"/>
        <v>UpperGI - Small Intestine2002-20062</v>
      </c>
      <c r="B198" s="3" t="s">
        <v>128</v>
      </c>
      <c r="C198" s="3" t="s">
        <v>115</v>
      </c>
      <c r="D198" s="3">
        <v>2</v>
      </c>
      <c r="E198" s="3">
        <v>4.6434400000000001E-2</v>
      </c>
      <c r="F198" s="3">
        <v>-0.11420000000000001</v>
      </c>
      <c r="G198" s="3">
        <v>0.20706839999999999</v>
      </c>
      <c r="H198" s="3">
        <v>0.15774976321092776</v>
      </c>
      <c r="I198" s="3">
        <v>0.4254</v>
      </c>
      <c r="J198" s="3"/>
      <c r="K198" s="3"/>
      <c r="L198" s="3">
        <v>0.6583438716741834</v>
      </c>
      <c r="M198" s="6" t="s">
        <v>100</v>
      </c>
      <c r="N198" s="6" t="s">
        <v>173</v>
      </c>
    </row>
    <row r="199" spans="1:14" x14ac:dyDescent="0.2">
      <c r="A199" s="7" t="str">
        <f t="shared" si="11"/>
        <v>UpperGI - Small Intestine2002-20063</v>
      </c>
      <c r="B199" s="3" t="s">
        <v>128</v>
      </c>
      <c r="C199" s="3" t="s">
        <v>115</v>
      </c>
      <c r="D199" s="3">
        <v>3</v>
      </c>
      <c r="E199" s="3">
        <v>6.00628E-2</v>
      </c>
      <c r="F199" s="3">
        <v>-2.6047199999999993E-2</v>
      </c>
      <c r="G199" s="3">
        <v>0.14617240000000001</v>
      </c>
      <c r="H199" s="3">
        <v>0.17206431456221899</v>
      </c>
      <c r="I199" s="3">
        <v>0.11310000000000001</v>
      </c>
      <c r="J199" s="3"/>
      <c r="K199" s="3"/>
      <c r="L199" s="3"/>
      <c r="M199" s="6" t="s">
        <v>100</v>
      </c>
      <c r="N199" s="6" t="s">
        <v>173</v>
      </c>
    </row>
    <row r="200" spans="1:14" x14ac:dyDescent="0.2">
      <c r="A200" s="7" t="str">
        <f t="shared" si="11"/>
        <v>UpperGI - Small Intestine2007-20111</v>
      </c>
      <c r="B200" s="3" t="s">
        <v>128</v>
      </c>
      <c r="C200" s="3" t="s">
        <v>116</v>
      </c>
      <c r="D200" s="3">
        <v>1</v>
      </c>
      <c r="E200" s="3">
        <v>7.7295600000000006E-2</v>
      </c>
      <c r="F200" s="3">
        <v>-0.12983879999999998</v>
      </c>
      <c r="G200" s="3">
        <v>0.28443000000000002</v>
      </c>
      <c r="H200" s="3">
        <v>0.15502626571209444</v>
      </c>
      <c r="I200" s="3">
        <v>0.32050000000000001</v>
      </c>
      <c r="J200" s="3">
        <v>0.9387234309542718</v>
      </c>
      <c r="K200" s="3"/>
      <c r="L200" s="3"/>
      <c r="M200" s="6" t="s">
        <v>100</v>
      </c>
      <c r="N200" s="6" t="s">
        <v>173</v>
      </c>
    </row>
    <row r="201" spans="1:14" x14ac:dyDescent="0.2">
      <c r="A201" s="7" t="str">
        <f t="shared" si="11"/>
        <v>UpperGI - Small Intestine2007-20112</v>
      </c>
      <c r="B201" s="3" t="s">
        <v>128</v>
      </c>
      <c r="C201" s="3" t="s">
        <v>116</v>
      </c>
      <c r="D201" s="3">
        <v>2</v>
      </c>
      <c r="E201" s="3">
        <v>2.87012E-2</v>
      </c>
      <c r="F201" s="3">
        <v>-0.16822319999999999</v>
      </c>
      <c r="G201" s="3">
        <v>0.22562599999999999</v>
      </c>
      <c r="H201" s="3">
        <v>8.401565143217278E-2</v>
      </c>
      <c r="I201" s="3">
        <v>0.6744</v>
      </c>
      <c r="J201" s="3">
        <v>0.89121397290961535</v>
      </c>
      <c r="K201" s="3"/>
      <c r="L201" s="3">
        <v>0.73894328438491685</v>
      </c>
      <c r="M201" s="6" t="s">
        <v>100</v>
      </c>
      <c r="N201" s="6" t="s">
        <v>173</v>
      </c>
    </row>
    <row r="202" spans="1:14" x14ac:dyDescent="0.2">
      <c r="A202" s="7" t="str">
        <f t="shared" si="11"/>
        <v>UpperGI - Small Intestine2007-20113</v>
      </c>
      <c r="B202" s="3" t="s">
        <v>128</v>
      </c>
      <c r="C202" s="3" t="s">
        <v>116</v>
      </c>
      <c r="D202" s="3">
        <v>3</v>
      </c>
      <c r="E202" s="3">
        <v>5.1087599999999997E-2</v>
      </c>
      <c r="F202" s="3">
        <v>-0.12088319999999998</v>
      </c>
      <c r="G202" s="3">
        <v>0.22305839999999999</v>
      </c>
      <c r="H202" s="3">
        <v>0.12331183501650993</v>
      </c>
      <c r="I202" s="3">
        <v>0.41420000000000001</v>
      </c>
      <c r="J202" s="3">
        <v>0.92712150425091244</v>
      </c>
      <c r="K202" s="3"/>
      <c r="L202" s="3"/>
      <c r="M202" s="6" t="s">
        <v>100</v>
      </c>
      <c r="N202" s="6" t="s">
        <v>173</v>
      </c>
    </row>
    <row r="203" spans="1:14" x14ac:dyDescent="0.2">
      <c r="A203" s="7" t="str">
        <f t="shared" si="11"/>
        <v>UpperGI - Stomach2002-20061</v>
      </c>
      <c r="B203" s="3" t="s">
        <v>127</v>
      </c>
      <c r="C203" s="3" t="s">
        <v>115</v>
      </c>
      <c r="D203" s="3">
        <v>1</v>
      </c>
      <c r="E203" s="3">
        <v>6.2499279999999997</v>
      </c>
      <c r="F203" s="3">
        <v>3.4540015999999998</v>
      </c>
      <c r="G203" s="3">
        <v>9.045852</v>
      </c>
      <c r="H203" s="3">
        <v>0.95914427998127716</v>
      </c>
      <c r="I203" s="3">
        <v>5.7000000000000002E-3</v>
      </c>
      <c r="J203" s="3"/>
      <c r="K203" s="3"/>
      <c r="L203" s="3"/>
      <c r="M203" s="6" t="s">
        <v>100</v>
      </c>
      <c r="N203" s="6" t="s">
        <v>173</v>
      </c>
    </row>
    <row r="204" spans="1:14" x14ac:dyDescent="0.2">
      <c r="A204" s="7" t="str">
        <f t="shared" si="11"/>
        <v>UpperGI - Stomach2002-20062</v>
      </c>
      <c r="B204" s="3" t="s">
        <v>127</v>
      </c>
      <c r="C204" s="3" t="s">
        <v>115</v>
      </c>
      <c r="D204" s="3">
        <v>2</v>
      </c>
      <c r="E204" s="3">
        <v>2.4094867999999998</v>
      </c>
      <c r="F204" s="3">
        <v>1.1927395999999999</v>
      </c>
      <c r="G204" s="3">
        <v>3.6262335999999999</v>
      </c>
      <c r="H204" s="3">
        <v>0.86559637725724037</v>
      </c>
      <c r="I204" s="3">
        <v>8.0999999999999996E-3</v>
      </c>
      <c r="J204" s="3"/>
      <c r="K204" s="3"/>
      <c r="L204" s="3">
        <v>1.3564444467861092E-2</v>
      </c>
      <c r="M204" s="6" t="s">
        <v>100</v>
      </c>
      <c r="N204" s="6" t="s">
        <v>173</v>
      </c>
    </row>
    <row r="205" spans="1:14" x14ac:dyDescent="0.2">
      <c r="A205" s="7" t="str">
        <f t="shared" si="11"/>
        <v>UpperGI - Stomach2002-20063</v>
      </c>
      <c r="B205" s="3" t="s">
        <v>127</v>
      </c>
      <c r="C205" s="3" t="s">
        <v>115</v>
      </c>
      <c r="D205" s="3">
        <v>3</v>
      </c>
      <c r="E205" s="3">
        <v>3.9615667999999999</v>
      </c>
      <c r="F205" s="3">
        <v>1.976836</v>
      </c>
      <c r="G205" s="3">
        <v>5.9462960000000002</v>
      </c>
      <c r="H205" s="3">
        <v>0.88854895147047941</v>
      </c>
      <c r="I205" s="3">
        <v>7.9000000000000008E-3</v>
      </c>
      <c r="J205" s="3"/>
      <c r="K205" s="3"/>
      <c r="L205" s="3"/>
      <c r="M205" s="6" t="s">
        <v>100</v>
      </c>
      <c r="N205" s="6" t="s">
        <v>173</v>
      </c>
    </row>
    <row r="206" spans="1:14" x14ac:dyDescent="0.2">
      <c r="A206" s="7" t="str">
        <f t="shared" si="11"/>
        <v>UpperGI - Stomach2007-20111</v>
      </c>
      <c r="B206" s="3" t="s">
        <v>127</v>
      </c>
      <c r="C206" s="3" t="s">
        <v>116</v>
      </c>
      <c r="D206" s="3">
        <v>1</v>
      </c>
      <c r="E206" s="3">
        <v>5.1640560000000004</v>
      </c>
      <c r="F206" s="3">
        <v>2.0797400000000001</v>
      </c>
      <c r="G206" s="3">
        <v>8.2483760000000004</v>
      </c>
      <c r="H206" s="3">
        <v>1.0111697407407698</v>
      </c>
      <c r="I206" s="3">
        <v>1.29E-2</v>
      </c>
      <c r="J206" s="3">
        <v>0.60917644239587965</v>
      </c>
      <c r="K206" s="3"/>
      <c r="L206" s="3"/>
      <c r="M206" s="6" t="s">
        <v>100</v>
      </c>
      <c r="N206" s="6" t="s">
        <v>173</v>
      </c>
    </row>
    <row r="207" spans="1:14" x14ac:dyDescent="0.2">
      <c r="A207" s="7" t="str">
        <f t="shared" si="11"/>
        <v>UpperGI - Stomach2007-20112</v>
      </c>
      <c r="B207" s="3" t="s">
        <v>127</v>
      </c>
      <c r="C207" s="3" t="s">
        <v>116</v>
      </c>
      <c r="D207" s="3">
        <v>2</v>
      </c>
      <c r="E207" s="3">
        <v>2.1395455999999999</v>
      </c>
      <c r="F207" s="3">
        <v>1.0512087999999999</v>
      </c>
      <c r="G207" s="3">
        <v>3.2278823999999999</v>
      </c>
      <c r="H207" s="3">
        <v>0.95027378138812435</v>
      </c>
      <c r="I207" s="3">
        <v>8.2000000000000007E-3</v>
      </c>
      <c r="J207" s="3">
        <v>0.74586141071474854</v>
      </c>
      <c r="K207" s="3"/>
      <c r="L207" s="3">
        <v>6.9913901127338418E-2</v>
      </c>
      <c r="M207" s="6" t="s">
        <v>100</v>
      </c>
      <c r="N207" s="6" t="s">
        <v>173</v>
      </c>
    </row>
    <row r="208" spans="1:14" x14ac:dyDescent="0.2">
      <c r="A208" s="7" t="str">
        <f t="shared" si="11"/>
        <v>UpperGI - Stomach2007-20113</v>
      </c>
      <c r="B208" s="3" t="s">
        <v>127</v>
      </c>
      <c r="C208" s="3" t="s">
        <v>116</v>
      </c>
      <c r="D208" s="3">
        <v>3</v>
      </c>
      <c r="E208" s="3">
        <v>3.3981864000000002</v>
      </c>
      <c r="F208" s="3">
        <v>1.4099455999999999</v>
      </c>
      <c r="G208" s="3">
        <v>5.3864280000000004</v>
      </c>
      <c r="H208" s="3">
        <v>0.96044142383311781</v>
      </c>
      <c r="I208" s="3">
        <v>1.2200000000000001E-2</v>
      </c>
      <c r="J208" s="3">
        <v>0.69427628758182713</v>
      </c>
      <c r="K208" s="3"/>
      <c r="L208" s="3"/>
      <c r="M208" s="6" t="s">
        <v>100</v>
      </c>
      <c r="N208" s="6" t="s">
        <v>173</v>
      </c>
    </row>
    <row r="209" spans="1:14" x14ac:dyDescent="0.2">
      <c r="A209" s="7" t="str">
        <f t="shared" si="11"/>
        <v>Urology - Testis2002-20061</v>
      </c>
      <c r="B209" s="3" t="s">
        <v>142</v>
      </c>
      <c r="C209" s="3" t="s">
        <v>115</v>
      </c>
      <c r="D209" s="3">
        <v>1</v>
      </c>
      <c r="E209" s="3">
        <v>5.1783999999999997E-2</v>
      </c>
      <c r="F209" s="3">
        <v>-2.0326399999999994E-2</v>
      </c>
      <c r="G209" s="3">
        <v>0.1238948</v>
      </c>
      <c r="H209" s="3">
        <v>0.24541098425519631</v>
      </c>
      <c r="I209" s="3">
        <v>0.10639999999999999</v>
      </c>
      <c r="J209" s="3"/>
      <c r="K209" s="3"/>
      <c r="L209" s="3"/>
      <c r="M209" s="6" t="s">
        <v>155</v>
      </c>
      <c r="N209" s="6" t="s">
        <v>192</v>
      </c>
    </row>
    <row r="210" spans="1:14" x14ac:dyDescent="0.2">
      <c r="A210" s="7" t="str">
        <f t="shared" si="11"/>
        <v>Urology - Testis2002-20062</v>
      </c>
      <c r="B210" s="3" t="s">
        <v>142</v>
      </c>
      <c r="C210" s="3" t="s">
        <v>115</v>
      </c>
      <c r="D210" s="3">
        <v>2</v>
      </c>
      <c r="E210" s="3">
        <v>0</v>
      </c>
      <c r="F210" s="3">
        <v>0</v>
      </c>
      <c r="G210" s="3">
        <v>0</v>
      </c>
      <c r="H210" s="3">
        <v>0</v>
      </c>
      <c r="I210" s="3">
        <v>0</v>
      </c>
      <c r="J210" s="3"/>
      <c r="K210" s="3"/>
      <c r="L210" s="3">
        <v>0</v>
      </c>
      <c r="M210" s="6" t="s">
        <v>155</v>
      </c>
      <c r="N210" s="6" t="s">
        <v>192</v>
      </c>
    </row>
    <row r="211" spans="1:14" x14ac:dyDescent="0.2">
      <c r="A211" s="7" t="str">
        <f t="shared" si="11"/>
        <v>Urology - Testis2002-20063</v>
      </c>
      <c r="B211" s="11" t="s">
        <v>142</v>
      </c>
      <c r="C211" s="11" t="s">
        <v>115</v>
      </c>
      <c r="D211" s="11">
        <v>3</v>
      </c>
      <c r="E211" s="11">
        <f>E209</f>
        <v>5.1783999999999997E-2</v>
      </c>
      <c r="F211" s="11">
        <f t="shared" ref="F211:I211" si="12">F209</f>
        <v>-2.0326399999999994E-2</v>
      </c>
      <c r="G211" s="11">
        <f t="shared" si="12"/>
        <v>0.1238948</v>
      </c>
      <c r="H211" s="11">
        <f t="shared" si="12"/>
        <v>0.24541098425519631</v>
      </c>
      <c r="I211" s="11">
        <f t="shared" si="12"/>
        <v>0.10639999999999999</v>
      </c>
      <c r="J211" s="11"/>
      <c r="K211" s="11"/>
      <c r="L211" s="11"/>
      <c r="M211" s="12" t="s">
        <v>155</v>
      </c>
      <c r="N211" s="12" t="s">
        <v>192</v>
      </c>
    </row>
    <row r="212" spans="1:14" x14ac:dyDescent="0.2">
      <c r="A212" s="7" t="str">
        <f t="shared" si="11"/>
        <v>Urology - Testis2007-20111</v>
      </c>
      <c r="B212" s="3" t="s">
        <v>142</v>
      </c>
      <c r="C212" s="3" t="s">
        <v>116</v>
      </c>
      <c r="D212" s="3">
        <v>1</v>
      </c>
      <c r="E212" s="3">
        <v>0.10573639999999999</v>
      </c>
      <c r="F212" s="3">
        <v>4.9668000000000073E-3</v>
      </c>
      <c r="G212" s="3">
        <v>0.20650640000000001</v>
      </c>
      <c r="H212" s="3">
        <v>0.70258097996572688</v>
      </c>
      <c r="I212" s="3">
        <v>4.4400000000000002E-2</v>
      </c>
      <c r="J212" s="3">
        <v>0.39344028407277598</v>
      </c>
      <c r="K212" s="3"/>
      <c r="L212" s="3"/>
      <c r="M212" s="6" t="s">
        <v>155</v>
      </c>
      <c r="N212" s="6" t="s">
        <v>192</v>
      </c>
    </row>
    <row r="213" spans="1:14" x14ac:dyDescent="0.2">
      <c r="A213" s="7" t="str">
        <f t="shared" si="11"/>
        <v>Urology - Testis2007-20112</v>
      </c>
      <c r="B213" s="3" t="s">
        <v>142</v>
      </c>
      <c r="C213" s="3" t="s">
        <v>116</v>
      </c>
      <c r="D213" s="3">
        <v>2</v>
      </c>
      <c r="E213" s="3">
        <v>0</v>
      </c>
      <c r="F213" s="3">
        <v>0</v>
      </c>
      <c r="G213" s="3">
        <v>0</v>
      </c>
      <c r="H213" s="3">
        <v>0</v>
      </c>
      <c r="I213" s="3">
        <v>0</v>
      </c>
      <c r="J213" s="3">
        <v>0</v>
      </c>
      <c r="K213" s="3"/>
      <c r="L213" s="3">
        <v>0</v>
      </c>
      <c r="M213" s="6" t="s">
        <v>155</v>
      </c>
      <c r="N213" s="6" t="s">
        <v>192</v>
      </c>
    </row>
    <row r="214" spans="1:14" x14ac:dyDescent="0.2">
      <c r="A214" s="7" t="str">
        <f t="shared" si="11"/>
        <v>Urology - Testis2007-20113</v>
      </c>
      <c r="B214" s="11" t="s">
        <v>142</v>
      </c>
      <c r="C214" s="11" t="s">
        <v>116</v>
      </c>
      <c r="D214" s="11">
        <v>3</v>
      </c>
      <c r="E214" s="11">
        <f>E212</f>
        <v>0.10573639999999999</v>
      </c>
      <c r="F214" s="11">
        <f t="shared" ref="F214:J214" si="13">F212</f>
        <v>4.9668000000000073E-3</v>
      </c>
      <c r="G214" s="11">
        <f t="shared" si="13"/>
        <v>0.20650640000000001</v>
      </c>
      <c r="H214" s="11">
        <f t="shared" si="13"/>
        <v>0.70258097996572688</v>
      </c>
      <c r="I214" s="11">
        <f t="shared" si="13"/>
        <v>4.4400000000000002E-2</v>
      </c>
      <c r="J214" s="11">
        <f t="shared" si="13"/>
        <v>0.39344028407277598</v>
      </c>
      <c r="K214" s="11"/>
      <c r="L214" s="11"/>
      <c r="M214" s="12" t="s">
        <v>155</v>
      </c>
      <c r="N214" s="12" t="s">
        <v>192</v>
      </c>
    </row>
    <row r="215" spans="1:14" x14ac:dyDescent="0.2">
      <c r="A215" s="7" t="str">
        <f t="shared" si="11"/>
        <v>Gynae - Uterus2002-20061</v>
      </c>
      <c r="B215" s="3" t="s">
        <v>138</v>
      </c>
      <c r="C215" s="3" t="s">
        <v>115</v>
      </c>
      <c r="D215" s="3">
        <v>1</v>
      </c>
      <c r="E215" s="3">
        <v>0</v>
      </c>
      <c r="F215" s="3">
        <v>0</v>
      </c>
      <c r="G215" s="3">
        <v>0</v>
      </c>
      <c r="H215" s="3">
        <v>0</v>
      </c>
      <c r="I215" s="3">
        <v>0</v>
      </c>
      <c r="J215" s="3"/>
      <c r="K215" s="3"/>
      <c r="L215" s="3"/>
      <c r="M215" s="6" t="s">
        <v>154</v>
      </c>
      <c r="N215" s="6" t="s">
        <v>186</v>
      </c>
    </row>
    <row r="216" spans="1:14" x14ac:dyDescent="0.2">
      <c r="A216" s="7" t="str">
        <f t="shared" si="11"/>
        <v>Gynae - Uterus2002-20062</v>
      </c>
      <c r="B216" s="3" t="s">
        <v>138</v>
      </c>
      <c r="C216" s="3" t="s">
        <v>115</v>
      </c>
      <c r="D216" s="3">
        <v>2</v>
      </c>
      <c r="E216" s="3">
        <v>0.73847280000000004</v>
      </c>
      <c r="F216" s="3">
        <v>-8.1741199999999958E-2</v>
      </c>
      <c r="G216" s="3">
        <v>1.5586864</v>
      </c>
      <c r="H216" s="3">
        <v>0.24434721519282204</v>
      </c>
      <c r="I216" s="3">
        <v>6.4299999999999996E-2</v>
      </c>
      <c r="J216" s="3"/>
      <c r="K216" s="3"/>
      <c r="L216" s="3">
        <v>0</v>
      </c>
      <c r="M216" s="6" t="s">
        <v>154</v>
      </c>
      <c r="N216" s="6" t="s">
        <v>186</v>
      </c>
    </row>
    <row r="217" spans="1:14" x14ac:dyDescent="0.2">
      <c r="A217" s="7" t="str">
        <f t="shared" si="11"/>
        <v>Gynae - Uterus2002-20063</v>
      </c>
      <c r="B217" s="11" t="s">
        <v>138</v>
      </c>
      <c r="C217" s="11" t="s">
        <v>115</v>
      </c>
      <c r="D217" s="11">
        <v>3</v>
      </c>
      <c r="E217" s="11">
        <f>E216</f>
        <v>0.73847280000000004</v>
      </c>
      <c r="F217" s="11">
        <f t="shared" ref="F217:I217" si="14">F216</f>
        <v>-8.1741199999999958E-2</v>
      </c>
      <c r="G217" s="11">
        <f t="shared" si="14"/>
        <v>1.5586864</v>
      </c>
      <c r="H217" s="11">
        <f t="shared" si="14"/>
        <v>0.24434721519282204</v>
      </c>
      <c r="I217" s="11">
        <f t="shared" si="14"/>
        <v>6.4299999999999996E-2</v>
      </c>
      <c r="J217" s="11"/>
      <c r="K217" s="11"/>
      <c r="L217" s="11"/>
      <c r="M217" s="12" t="s">
        <v>154</v>
      </c>
      <c r="N217" s="12" t="s">
        <v>186</v>
      </c>
    </row>
    <row r="218" spans="1:14" x14ac:dyDescent="0.2">
      <c r="A218" s="7" t="str">
        <f t="shared" si="11"/>
        <v>Gynae - Uterus2007-20111</v>
      </c>
      <c r="B218" s="3" t="s">
        <v>138</v>
      </c>
      <c r="C218" s="3" t="s">
        <v>116</v>
      </c>
      <c r="D218" s="3">
        <v>1</v>
      </c>
      <c r="E218" s="3">
        <v>0</v>
      </c>
      <c r="F218" s="3">
        <v>0</v>
      </c>
      <c r="G218" s="3">
        <v>0</v>
      </c>
      <c r="H218" s="3">
        <v>0</v>
      </c>
      <c r="I218" s="3">
        <v>0</v>
      </c>
      <c r="J218" s="3">
        <v>0</v>
      </c>
      <c r="K218" s="3"/>
      <c r="L218" s="3"/>
      <c r="M218" s="6" t="s">
        <v>154</v>
      </c>
      <c r="N218" s="6" t="s">
        <v>186</v>
      </c>
    </row>
    <row r="219" spans="1:14" x14ac:dyDescent="0.2">
      <c r="A219" s="7" t="str">
        <f t="shared" si="11"/>
        <v>Gynae - Uterus2007-20112</v>
      </c>
      <c r="B219" s="3" t="s">
        <v>138</v>
      </c>
      <c r="C219" s="3" t="s">
        <v>116</v>
      </c>
      <c r="D219" s="3">
        <v>2</v>
      </c>
      <c r="E219" s="3">
        <v>0.89162160000000001</v>
      </c>
      <c r="F219" s="3">
        <v>4.2135999999999951E-2</v>
      </c>
      <c r="G219" s="3">
        <v>1.7411072000000001</v>
      </c>
      <c r="H219" s="3">
        <v>0.27460835994037852</v>
      </c>
      <c r="I219" s="3">
        <v>4.4400000000000002E-2</v>
      </c>
      <c r="J219" s="3">
        <v>0.79933921898263538</v>
      </c>
      <c r="K219" s="3"/>
      <c r="L219" s="3">
        <v>0</v>
      </c>
      <c r="M219" s="6" t="s">
        <v>154</v>
      </c>
      <c r="N219" s="6" t="s">
        <v>186</v>
      </c>
    </row>
    <row r="220" spans="1:14" x14ac:dyDescent="0.2">
      <c r="A220" s="7" t="str">
        <f t="shared" si="11"/>
        <v>Gynae - Uterus2007-20113</v>
      </c>
      <c r="B220" s="11" t="s">
        <v>138</v>
      </c>
      <c r="C220" s="11" t="s">
        <v>116</v>
      </c>
      <c r="D220" s="11">
        <v>3</v>
      </c>
      <c r="E220" s="11">
        <f>E219</f>
        <v>0.89162160000000001</v>
      </c>
      <c r="F220" s="11">
        <f t="shared" ref="F220:J220" si="15">F219</f>
        <v>4.2135999999999951E-2</v>
      </c>
      <c r="G220" s="11">
        <f t="shared" si="15"/>
        <v>1.7411072000000001</v>
      </c>
      <c r="H220" s="11">
        <f t="shared" si="15"/>
        <v>0.27460835994037852</v>
      </c>
      <c r="I220" s="11">
        <f t="shared" si="15"/>
        <v>4.4400000000000002E-2</v>
      </c>
      <c r="J220" s="11">
        <f t="shared" si="15"/>
        <v>0.79933921898263538</v>
      </c>
      <c r="K220" s="11"/>
      <c r="L220" s="11"/>
      <c r="M220" s="12" t="s">
        <v>154</v>
      </c>
      <c r="N220" s="12" t="s">
        <v>186</v>
      </c>
    </row>
    <row r="221" spans="1:14" x14ac:dyDescent="0.2">
      <c r="A221" s="7" t="str">
        <f t="shared" si="11"/>
        <v>Gynae - Vagina2002-20061</v>
      </c>
      <c r="B221" s="3" t="s">
        <v>136</v>
      </c>
      <c r="C221" s="3" t="s">
        <v>115</v>
      </c>
      <c r="D221" s="3">
        <v>1</v>
      </c>
      <c r="E221" s="3">
        <v>0</v>
      </c>
      <c r="F221" s="3">
        <v>0</v>
      </c>
      <c r="G221" s="3">
        <v>0</v>
      </c>
      <c r="H221" s="3">
        <v>0</v>
      </c>
      <c r="I221" s="3">
        <v>0</v>
      </c>
      <c r="J221" s="3"/>
      <c r="K221" s="3"/>
      <c r="L221" s="3"/>
      <c r="M221" s="6" t="s">
        <v>154</v>
      </c>
      <c r="N221" s="6" t="s">
        <v>186</v>
      </c>
    </row>
    <row r="222" spans="1:14" x14ac:dyDescent="0.2">
      <c r="A222" s="7" t="str">
        <f t="shared" si="11"/>
        <v>Gynae - Vagina2002-20062</v>
      </c>
      <c r="B222" s="3" t="s">
        <v>136</v>
      </c>
      <c r="C222" s="3" t="s">
        <v>115</v>
      </c>
      <c r="D222" s="3">
        <v>2</v>
      </c>
      <c r="E222" s="3">
        <v>1.026E-2</v>
      </c>
      <c r="F222" s="3">
        <v>-0.16790279999999999</v>
      </c>
      <c r="G222" s="3">
        <v>0.18842239999999999</v>
      </c>
      <c r="H222" s="3">
        <v>5.0798869155778241E-2</v>
      </c>
      <c r="I222" s="3">
        <v>0.86629999999999996</v>
      </c>
      <c r="J222" s="3"/>
      <c r="K222" s="3"/>
      <c r="L222" s="3">
        <v>0</v>
      </c>
      <c r="M222" s="6" t="s">
        <v>154</v>
      </c>
      <c r="N222" s="6" t="s">
        <v>186</v>
      </c>
    </row>
    <row r="223" spans="1:14" x14ac:dyDescent="0.2">
      <c r="A223" s="7" t="str">
        <f t="shared" si="11"/>
        <v>Gynae - Vagina2002-20063</v>
      </c>
      <c r="B223" s="11" t="s">
        <v>136</v>
      </c>
      <c r="C223" s="11" t="s">
        <v>115</v>
      </c>
      <c r="D223" s="11">
        <v>3</v>
      </c>
      <c r="E223" s="11">
        <f>E222</f>
        <v>1.026E-2</v>
      </c>
      <c r="F223" s="11">
        <f t="shared" ref="F223:I223" si="16">F222</f>
        <v>-0.16790279999999999</v>
      </c>
      <c r="G223" s="11">
        <f t="shared" si="16"/>
        <v>0.18842239999999999</v>
      </c>
      <c r="H223" s="11">
        <f t="shared" si="16"/>
        <v>5.0798869155778241E-2</v>
      </c>
      <c r="I223" s="11">
        <f t="shared" si="16"/>
        <v>0.86629999999999996</v>
      </c>
      <c r="J223" s="11"/>
      <c r="K223" s="11"/>
      <c r="L223" s="11"/>
      <c r="M223" s="12" t="s">
        <v>154</v>
      </c>
      <c r="N223" s="12" t="s">
        <v>186</v>
      </c>
    </row>
    <row r="224" spans="1:14" x14ac:dyDescent="0.2">
      <c r="A224" s="7" t="str">
        <f t="shared" si="11"/>
        <v>Gynae - Vagina2007-20111</v>
      </c>
      <c r="B224" s="3" t="s">
        <v>136</v>
      </c>
      <c r="C224" s="3" t="s">
        <v>116</v>
      </c>
      <c r="D224" s="3">
        <v>1</v>
      </c>
      <c r="E224" s="3">
        <v>0</v>
      </c>
      <c r="F224" s="3">
        <v>0</v>
      </c>
      <c r="G224" s="3">
        <v>0</v>
      </c>
      <c r="H224" s="3">
        <v>0</v>
      </c>
      <c r="I224" s="3">
        <v>0</v>
      </c>
      <c r="J224" s="3">
        <v>0</v>
      </c>
      <c r="K224" s="3"/>
      <c r="L224" s="3"/>
      <c r="M224" s="6" t="s">
        <v>154</v>
      </c>
      <c r="N224" s="6" t="s">
        <v>186</v>
      </c>
    </row>
    <row r="225" spans="1:14" x14ac:dyDescent="0.2">
      <c r="A225" s="7" t="str">
        <f t="shared" si="11"/>
        <v>Gynae - Vagina2007-20112</v>
      </c>
      <c r="B225" s="3" t="s">
        <v>136</v>
      </c>
      <c r="C225" s="3" t="s">
        <v>116</v>
      </c>
      <c r="D225" s="3">
        <v>2</v>
      </c>
      <c r="E225" s="3">
        <v>8.8231199999999996E-2</v>
      </c>
      <c r="F225" s="3">
        <v>2.6088799999999995E-2</v>
      </c>
      <c r="G225" s="3">
        <v>0.15037320000000001</v>
      </c>
      <c r="H225" s="3">
        <v>0.66260632122188867</v>
      </c>
      <c r="I225" s="3">
        <v>2.0299999999999999E-2</v>
      </c>
      <c r="J225" s="3">
        <v>0.41798525978232259</v>
      </c>
      <c r="K225" s="3"/>
      <c r="L225" s="3">
        <v>0</v>
      </c>
      <c r="M225" s="6" t="s">
        <v>154</v>
      </c>
      <c r="N225" s="6" t="s">
        <v>186</v>
      </c>
    </row>
    <row r="226" spans="1:14" x14ac:dyDescent="0.2">
      <c r="A226" s="7" t="str">
        <f t="shared" si="11"/>
        <v>Gynae - Vagina2007-20113</v>
      </c>
      <c r="B226" s="11" t="s">
        <v>136</v>
      </c>
      <c r="C226" s="11" t="s">
        <v>116</v>
      </c>
      <c r="D226" s="11">
        <v>3</v>
      </c>
      <c r="E226" s="11">
        <f>E225</f>
        <v>8.8231199999999996E-2</v>
      </c>
      <c r="F226" s="11">
        <f t="shared" ref="F226:J226" si="17">F225</f>
        <v>2.6088799999999995E-2</v>
      </c>
      <c r="G226" s="11">
        <f t="shared" si="17"/>
        <v>0.15037320000000001</v>
      </c>
      <c r="H226" s="11">
        <f t="shared" si="17"/>
        <v>0.66260632122188867</v>
      </c>
      <c r="I226" s="11">
        <f t="shared" si="17"/>
        <v>2.0299999999999999E-2</v>
      </c>
      <c r="J226" s="11">
        <f t="shared" si="17"/>
        <v>0.41798525978232259</v>
      </c>
      <c r="K226" s="11"/>
      <c r="L226" s="11"/>
      <c r="M226" s="12" t="s">
        <v>154</v>
      </c>
      <c r="N226" s="12" t="s">
        <v>186</v>
      </c>
    </row>
    <row r="227" spans="1:14" x14ac:dyDescent="0.2">
      <c r="A227" s="7" t="str">
        <f t="shared" si="11"/>
        <v>Gynae - Vulva2002-20061</v>
      </c>
      <c r="B227" s="3" t="s">
        <v>135</v>
      </c>
      <c r="C227" s="3" t="s">
        <v>115</v>
      </c>
      <c r="D227" s="3">
        <v>1</v>
      </c>
      <c r="E227" s="3">
        <v>0</v>
      </c>
      <c r="F227" s="3">
        <v>0</v>
      </c>
      <c r="G227" s="3">
        <v>0</v>
      </c>
      <c r="H227" s="3">
        <v>0</v>
      </c>
      <c r="I227" s="3">
        <v>0</v>
      </c>
      <c r="J227" s="3"/>
      <c r="K227" s="3"/>
      <c r="L227" s="3"/>
      <c r="M227" s="6" t="s">
        <v>154</v>
      </c>
      <c r="N227" s="6" t="s">
        <v>186</v>
      </c>
    </row>
    <row r="228" spans="1:14" x14ac:dyDescent="0.2">
      <c r="A228" s="7" t="str">
        <f t="shared" si="11"/>
        <v>Gynae - Vulva2002-20062</v>
      </c>
      <c r="B228" s="3" t="s">
        <v>135</v>
      </c>
      <c r="C228" s="3" t="s">
        <v>115</v>
      </c>
      <c r="D228" s="3">
        <v>2</v>
      </c>
      <c r="E228" s="3">
        <v>0.33665519999999999</v>
      </c>
      <c r="F228" s="3">
        <v>0.1738016</v>
      </c>
      <c r="G228" s="3">
        <v>0.49950879999999998</v>
      </c>
      <c r="H228" s="3">
        <v>0.71124914039796794</v>
      </c>
      <c r="I228" s="3">
        <v>7.1000000000000004E-3</v>
      </c>
      <c r="J228" s="3"/>
      <c r="K228" s="3"/>
      <c r="L228" s="3">
        <v>0</v>
      </c>
      <c r="M228" s="6" t="s">
        <v>154</v>
      </c>
      <c r="N228" s="6" t="s">
        <v>186</v>
      </c>
    </row>
    <row r="229" spans="1:14" x14ac:dyDescent="0.2">
      <c r="A229" s="7" t="str">
        <f t="shared" si="11"/>
        <v>Gynae - Vulva2002-20063</v>
      </c>
      <c r="B229" s="11" t="s">
        <v>135</v>
      </c>
      <c r="C229" s="11" t="s">
        <v>115</v>
      </c>
      <c r="D229" s="11">
        <v>3</v>
      </c>
      <c r="E229" s="11">
        <f>E228</f>
        <v>0.33665519999999999</v>
      </c>
      <c r="F229" s="11">
        <f t="shared" ref="F229:I229" si="18">F228</f>
        <v>0.1738016</v>
      </c>
      <c r="G229" s="11">
        <f t="shared" si="18"/>
        <v>0.49950879999999998</v>
      </c>
      <c r="H229" s="11">
        <f t="shared" si="18"/>
        <v>0.71124914039796794</v>
      </c>
      <c r="I229" s="11">
        <f t="shared" si="18"/>
        <v>7.1000000000000004E-3</v>
      </c>
      <c r="J229" s="11"/>
      <c r="K229" s="11"/>
      <c r="L229" s="11"/>
      <c r="M229" s="12" t="s">
        <v>154</v>
      </c>
      <c r="N229" s="12" t="s">
        <v>186</v>
      </c>
    </row>
    <row r="230" spans="1:14" x14ac:dyDescent="0.2">
      <c r="A230" s="7" t="str">
        <f t="shared" si="11"/>
        <v>Gynae - Vulva2007-20111</v>
      </c>
      <c r="B230" s="3" t="s">
        <v>135</v>
      </c>
      <c r="C230" s="3" t="s">
        <v>116</v>
      </c>
      <c r="D230" s="3">
        <v>1</v>
      </c>
      <c r="E230" s="3">
        <v>0</v>
      </c>
      <c r="F230" s="3">
        <v>0</v>
      </c>
      <c r="G230" s="3">
        <v>0</v>
      </c>
      <c r="H230" s="3">
        <v>0</v>
      </c>
      <c r="I230" s="3">
        <v>0</v>
      </c>
      <c r="J230" s="3">
        <v>0</v>
      </c>
      <c r="K230" s="3"/>
      <c r="L230" s="3"/>
      <c r="M230" s="6" t="s">
        <v>154</v>
      </c>
      <c r="N230" s="6" t="s">
        <v>186</v>
      </c>
    </row>
    <row r="231" spans="1:14" x14ac:dyDescent="0.2">
      <c r="A231" s="7" t="str">
        <f t="shared" si="11"/>
        <v>Gynae - Vulva2007-20112</v>
      </c>
      <c r="B231" s="3" t="s">
        <v>135</v>
      </c>
      <c r="C231" s="3" t="s">
        <v>116</v>
      </c>
      <c r="D231" s="3">
        <v>2</v>
      </c>
      <c r="E231" s="3">
        <v>0.40540320000000002</v>
      </c>
      <c r="F231" s="3">
        <v>0.25206119999999999</v>
      </c>
      <c r="G231" s="3">
        <v>0.55874520000000005</v>
      </c>
      <c r="H231" s="3">
        <v>0.92281091357559319</v>
      </c>
      <c r="I231" s="3">
        <v>3.5000000000000001E-3</v>
      </c>
      <c r="J231" s="3">
        <v>0.54691349772630904</v>
      </c>
      <c r="K231" s="3"/>
      <c r="L231" s="3">
        <v>0</v>
      </c>
      <c r="M231" s="6" t="s">
        <v>154</v>
      </c>
      <c r="N231" s="6" t="s">
        <v>186</v>
      </c>
    </row>
    <row r="232" spans="1:14" x14ac:dyDescent="0.2">
      <c r="A232" s="7" t="str">
        <f t="shared" si="11"/>
        <v>Gynae - Vulva2007-20113</v>
      </c>
      <c r="B232" s="11" t="s">
        <v>135</v>
      </c>
      <c r="C232" s="11" t="s">
        <v>116</v>
      </c>
      <c r="D232" s="11">
        <v>3</v>
      </c>
      <c r="E232" s="11">
        <f>E231</f>
        <v>0.40540320000000002</v>
      </c>
      <c r="F232" s="11">
        <f t="shared" ref="F232:J232" si="19">F231</f>
        <v>0.25206119999999999</v>
      </c>
      <c r="G232" s="11">
        <f t="shared" si="19"/>
        <v>0.55874520000000005</v>
      </c>
      <c r="H232" s="11">
        <f t="shared" si="19"/>
        <v>0.92281091357559319</v>
      </c>
      <c r="I232" s="11">
        <f t="shared" si="19"/>
        <v>3.5000000000000001E-3</v>
      </c>
      <c r="J232" s="11">
        <f t="shared" si="19"/>
        <v>0.54691349772630904</v>
      </c>
      <c r="K232" s="11"/>
      <c r="L232" s="11"/>
      <c r="M232" s="12" t="s">
        <v>154</v>
      </c>
      <c r="N232" s="12" t="s">
        <v>186</v>
      </c>
    </row>
  </sheetData>
  <printOptions horizontalCentered="1"/>
  <pageMargins left="0.19685039370078741" right="0.19685039370078741" top="0.39370078740157483" bottom="0.39370078740157483" header="0.19685039370078741" footer="0.19685039370078741"/>
  <pageSetup paperSize="9" scale="78" fitToHeight="0" orientation="portrait" r:id="rId1"/>
  <headerFooter>
    <oddHeader>&amp;LNCIN (CRUK PARTNERSHIP)&amp;RCANCER BY DEPRIVATION</oddHeader>
    <oddFooter>&amp;LPRINTED ON &amp;D AT &amp;T&amp;RPAGE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Introduction</vt:lpstr>
      <vt:lpstr>Cancer groups</vt:lpstr>
      <vt:lpstr>Glossary</vt:lpstr>
      <vt:lpstr>Incidence</vt:lpstr>
      <vt:lpstr>Mortality</vt:lpstr>
      <vt:lpstr>Glossary!Print_Titles</vt:lpstr>
      <vt:lpstr>'Incidence_basic-data'!Print_Titles</vt:lpstr>
      <vt:lpstr>'Incidence_stats-tests'!Print_Titles</vt:lpstr>
      <vt:lpstr>'Mortality_basic-data'!Print_Titles</vt:lpstr>
      <vt:lpstr>'Mortality_stats-tests'!Print_Titles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Oehler</dc:creator>
  <cp:lastModifiedBy>Claudia Oehler</cp:lastModifiedBy>
  <cp:lastPrinted>2014-05-28T13:34:03Z</cp:lastPrinted>
  <dcterms:created xsi:type="dcterms:W3CDTF">2013-12-03T18:00:01Z</dcterms:created>
  <dcterms:modified xsi:type="dcterms:W3CDTF">2014-06-03T14:06:11Z</dcterms:modified>
</cp:coreProperties>
</file>