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checkCompatibility="1" defaultThemeVersion="124226"/>
  <bookViews>
    <workbookView xWindow="120" yWindow="1155" windowWidth="11595" windowHeight="6300" tabRatio="860"/>
  </bookViews>
  <sheets>
    <sheet name="Contents" sheetId="52" r:id="rId1"/>
    <sheet name="Information" sheetId="71" r:id="rId2"/>
    <sheet name="Interpretation" sheetId="105" r:id="rId3"/>
    <sheet name="London overall" sheetId="93" r:id="rId4"/>
    <sheet name="London by Cancer" sheetId="109" r:id="rId5"/>
    <sheet name="Selection" sheetId="87" state="veryHidden" r:id="rId6"/>
    <sheet name="Raw#1" sheetId="106" state="veryHidden" r:id="rId7"/>
    <sheet name="Raw#2" sheetId="107" state="veryHidden" r:id="rId8"/>
  </sheets>
  <definedNames>
    <definedName name="_xlnm._FilterDatabase" localSheetId="1" hidden="1">Information!$B$25:$C$36</definedName>
    <definedName name="_xlnm._FilterDatabase" localSheetId="2" hidden="1">Interpretation!#REF!</definedName>
    <definedName name="_xlnm._FilterDatabase" localSheetId="7" hidden="1">'Raw#2'!$A$1:$S$1</definedName>
    <definedName name="_ftn1" localSheetId="1">Information!#REF!</definedName>
    <definedName name="_ftn1" localSheetId="2">Interpretation!#REF!</definedName>
    <definedName name="_ftnref1" localSheetId="1">Information!$B$36</definedName>
    <definedName name="_ftnref1" localSheetId="2">Interpretation!#REF!</definedName>
    <definedName name="cancersites">#REF!</definedName>
    <definedName name="ethnicity">#REF!</definedName>
    <definedName name="surv_month">#REF!</definedName>
    <definedName name="survival">#REF!</definedName>
    <definedName name="Z_4611C2BB_2855_47D1_8180_05177E376C54_.wvu.PrintArea" localSheetId="4" hidden="1">'London by Cancer'!$C$1:$M$6</definedName>
    <definedName name="Z_4611C2BB_2855_47D1_8180_05177E376C54_.wvu.PrintArea" localSheetId="3" hidden="1">'London overall'!$C$1:$M$6</definedName>
    <definedName name="Z_7DCD1B54_9EC3_4A1D_8C85_3B1D59C71ADF_.wvu.PrintArea" localSheetId="4" hidden="1">'London by Cancer'!$C$1:$M$6</definedName>
    <definedName name="Z_7DCD1B54_9EC3_4A1D_8C85_3B1D59C71ADF_.wvu.PrintArea" localSheetId="3" hidden="1">'London overall'!$C$1:$M$6</definedName>
  </definedNames>
  <calcPr calcId="145621"/>
  <customWorkbookViews>
    <customWorkbookView name="J Shelton - Personal View" guid="{4611C2BB-2855-47D1-8180-05177E376C54}" mergeInterval="0" personalView="1" maximized="1" xWindow="1" yWindow="1" windowWidth="1596" windowHeight="670" tabRatio="962" activeSheetId="1"/>
    <customWorkbookView name="smcphail - Personal View" guid="{7DCD1B54-9EC3-4A1D-8C85-3B1D59C71ADF}" mergeInterval="0" personalView="1" maximized="1" xWindow="1" yWindow="1" windowWidth="1148" windowHeight="523" tabRatio="962" activeSheetId="1"/>
  </customWorkbookViews>
  <fileRecoveryPr autoRecover="0"/>
</workbook>
</file>

<file path=xl/calcChain.xml><?xml version="1.0" encoding="utf-8"?>
<calcChain xmlns="http://schemas.openxmlformats.org/spreadsheetml/2006/main">
  <c r="D17" i="109" l="1"/>
  <c r="E54" i="93" l="1"/>
  <c r="D12" i="87" l="1"/>
  <c r="L7" i="93" s="1"/>
  <c r="B14" i="87" l="1"/>
  <c r="A2" i="107" l="1"/>
  <c r="A3" i="107"/>
  <c r="A4" i="107"/>
  <c r="A5" i="107"/>
  <c r="A6" i="107"/>
  <c r="A7" i="107"/>
  <c r="A8" i="107"/>
  <c r="A9" i="107"/>
  <c r="A10" i="107"/>
  <c r="A11" i="107"/>
  <c r="A12" i="107"/>
  <c r="A13" i="107"/>
  <c r="A14" i="107"/>
  <c r="A15" i="107"/>
  <c r="A16" i="107"/>
  <c r="A17" i="107"/>
  <c r="A18" i="107"/>
  <c r="A19" i="107"/>
  <c r="A20" i="107"/>
  <c r="A21" i="107"/>
  <c r="A22" i="107"/>
  <c r="A23" i="107"/>
  <c r="A24" i="107"/>
  <c r="A25" i="107"/>
  <c r="A26" i="107"/>
  <c r="A27" i="107"/>
  <c r="A28" i="107"/>
  <c r="A29" i="107"/>
  <c r="A30" i="107"/>
  <c r="A31" i="107"/>
  <c r="A32" i="107"/>
  <c r="A33" i="107"/>
  <c r="A34" i="107"/>
  <c r="A35" i="107"/>
  <c r="A36" i="107"/>
  <c r="A37" i="107"/>
  <c r="A38" i="107"/>
  <c r="A39" i="107"/>
  <c r="A40" i="107"/>
  <c r="A41" i="107"/>
  <c r="A42" i="107"/>
  <c r="A43" i="107"/>
  <c r="A44" i="107"/>
  <c r="A45" i="107"/>
  <c r="A46" i="107"/>
  <c r="A47" i="107"/>
  <c r="A48" i="107"/>
  <c r="A49" i="107"/>
  <c r="A50" i="107"/>
  <c r="A51" i="107"/>
  <c r="A52" i="107"/>
  <c r="A53" i="107"/>
  <c r="A54" i="107"/>
  <c r="A55" i="107"/>
  <c r="A56" i="107"/>
  <c r="A57" i="107"/>
  <c r="A58" i="107"/>
  <c r="A59" i="107"/>
  <c r="A60" i="107"/>
  <c r="A61" i="107"/>
  <c r="A62" i="107"/>
  <c r="A63" i="107"/>
  <c r="A64" i="107"/>
  <c r="A65" i="107"/>
  <c r="A66" i="107"/>
  <c r="A67" i="107"/>
  <c r="A68" i="107"/>
  <c r="A69" i="107"/>
  <c r="A70" i="107"/>
  <c r="A71" i="107"/>
  <c r="A72" i="107"/>
  <c r="A73" i="107"/>
  <c r="A74" i="107"/>
  <c r="A75" i="107"/>
  <c r="A76" i="107"/>
  <c r="A77" i="107"/>
  <c r="A78" i="107"/>
  <c r="A79" i="107"/>
  <c r="A80" i="107"/>
  <c r="A81" i="107"/>
  <c r="A82" i="107"/>
  <c r="A83" i="107"/>
  <c r="A84" i="107"/>
  <c r="A85" i="107"/>
  <c r="A86" i="107"/>
  <c r="A87" i="107"/>
  <c r="A88" i="107"/>
  <c r="A89" i="107"/>
  <c r="A90" i="107"/>
  <c r="A91" i="107"/>
  <c r="A92" i="107"/>
  <c r="A93" i="107"/>
  <c r="A94" i="107"/>
  <c r="A95" i="107"/>
  <c r="A96" i="107"/>
  <c r="A97" i="107"/>
  <c r="A98" i="107"/>
  <c r="A99" i="107"/>
  <c r="A100" i="107"/>
  <c r="A101" i="107"/>
  <c r="A102" i="107"/>
  <c r="A103" i="107"/>
  <c r="A104" i="107"/>
  <c r="A105" i="107"/>
  <c r="A106" i="107"/>
  <c r="A107" i="107"/>
  <c r="A108" i="107"/>
  <c r="A109" i="107"/>
  <c r="A110" i="107"/>
  <c r="A111" i="107"/>
  <c r="A112" i="107"/>
  <c r="A113" i="107"/>
  <c r="A114" i="107"/>
  <c r="A115" i="107"/>
  <c r="A116" i="107"/>
  <c r="A117" i="107"/>
  <c r="A118" i="107"/>
  <c r="A119" i="107"/>
  <c r="A120" i="107"/>
  <c r="A121" i="107"/>
  <c r="A122" i="107"/>
  <c r="A123" i="107"/>
  <c r="A124" i="107"/>
  <c r="A125" i="107"/>
  <c r="A126" i="107"/>
  <c r="A127" i="107"/>
  <c r="A128" i="107"/>
  <c r="A129" i="107"/>
  <c r="A130" i="107"/>
  <c r="A131" i="107"/>
  <c r="A132" i="107"/>
  <c r="A133" i="107"/>
  <c r="A134" i="107"/>
  <c r="A135" i="107"/>
  <c r="A136" i="107"/>
  <c r="A137" i="107"/>
  <c r="A138" i="107"/>
  <c r="A139" i="107"/>
  <c r="A140" i="107"/>
  <c r="A141" i="107"/>
  <c r="A142" i="107"/>
  <c r="A143" i="107"/>
  <c r="A144" i="107"/>
  <c r="A145" i="107"/>
  <c r="A146" i="107"/>
  <c r="A147" i="107"/>
  <c r="A148" i="107"/>
  <c r="A149" i="107"/>
  <c r="A150" i="107"/>
  <c r="A151" i="107"/>
  <c r="A152" i="107"/>
  <c r="A153" i="107"/>
  <c r="A154" i="107"/>
  <c r="A155" i="107"/>
  <c r="A156" i="107"/>
  <c r="A157" i="107"/>
  <c r="A158" i="107"/>
  <c r="A159" i="107"/>
  <c r="A160" i="107"/>
  <c r="A161" i="107"/>
  <c r="A162" i="107"/>
  <c r="A163" i="107"/>
  <c r="A164" i="107"/>
  <c r="A165" i="107"/>
  <c r="A166" i="107"/>
  <c r="A167" i="107"/>
  <c r="A168" i="107"/>
  <c r="A169" i="107"/>
  <c r="A170" i="107"/>
  <c r="A171" i="107"/>
  <c r="A172" i="107"/>
  <c r="A173" i="107"/>
  <c r="A174" i="107"/>
  <c r="A175" i="107"/>
  <c r="A176" i="107"/>
  <c r="A177" i="107"/>
  <c r="A178" i="107"/>
  <c r="A179" i="107"/>
  <c r="A180" i="107"/>
  <c r="A181" i="107"/>
  <c r="A182" i="107"/>
  <c r="A183" i="107"/>
  <c r="A184" i="107"/>
  <c r="A185" i="107"/>
  <c r="A186" i="107"/>
  <c r="A187" i="107"/>
  <c r="A188" i="107"/>
  <c r="A189" i="107"/>
  <c r="A190" i="107"/>
  <c r="A191" i="107"/>
  <c r="A192" i="107"/>
  <c r="A193" i="107"/>
  <c r="A194" i="107"/>
  <c r="A195" i="107"/>
  <c r="A196" i="107"/>
  <c r="A197" i="107"/>
  <c r="A198" i="107"/>
  <c r="A199" i="107"/>
  <c r="A200" i="107"/>
  <c r="A201" i="107"/>
  <c r="A202" i="107"/>
  <c r="A203" i="107"/>
  <c r="A204" i="107"/>
  <c r="A205" i="107"/>
  <c r="A206" i="107"/>
  <c r="A207" i="107"/>
  <c r="A208" i="107"/>
  <c r="A209" i="107"/>
  <c r="A210" i="107"/>
  <c r="A211" i="107"/>
  <c r="A212" i="107"/>
  <c r="A213" i="107"/>
  <c r="A214" i="107"/>
  <c r="A215" i="107"/>
  <c r="A216" i="107"/>
  <c r="A217" i="107"/>
  <c r="A218" i="107"/>
  <c r="A219" i="107"/>
  <c r="A220" i="107"/>
  <c r="A221" i="107"/>
  <c r="A222" i="107"/>
  <c r="A223" i="107"/>
  <c r="A224" i="107"/>
  <c r="A225" i="107"/>
  <c r="A226" i="107"/>
  <c r="A227" i="107"/>
  <c r="A228" i="107"/>
  <c r="A229" i="107"/>
  <c r="A230" i="107"/>
  <c r="A231" i="107"/>
  <c r="A232" i="107"/>
  <c r="A233" i="107"/>
  <c r="A234" i="107"/>
  <c r="A235" i="107"/>
  <c r="A236" i="107"/>
  <c r="A237" i="107"/>
  <c r="A238" i="107"/>
  <c r="A239" i="107"/>
  <c r="A240" i="107"/>
  <c r="A241" i="107"/>
  <c r="A242" i="107"/>
  <c r="A243" i="107"/>
  <c r="A244" i="107"/>
  <c r="A245" i="107"/>
  <c r="A246" i="107"/>
  <c r="A247" i="107"/>
  <c r="A248" i="107"/>
  <c r="A249" i="107"/>
  <c r="A250" i="107"/>
  <c r="A251" i="107"/>
  <c r="A252" i="107"/>
  <c r="A253" i="107"/>
  <c r="A254" i="107"/>
  <c r="A255" i="107"/>
  <c r="A256" i="107"/>
  <c r="A257" i="107"/>
  <c r="A258" i="107"/>
  <c r="A259" i="107"/>
  <c r="A260" i="107"/>
  <c r="A261" i="107"/>
  <c r="A262" i="107"/>
  <c r="A263" i="107"/>
  <c r="A264" i="107"/>
  <c r="A265" i="107"/>
  <c r="A266" i="107"/>
  <c r="A267" i="107"/>
  <c r="A268" i="107"/>
  <c r="A269" i="107"/>
  <c r="A270" i="107"/>
  <c r="A271" i="107"/>
  <c r="A272" i="107"/>
  <c r="A273" i="107"/>
  <c r="A274" i="107"/>
  <c r="A275" i="107"/>
  <c r="A276" i="107"/>
  <c r="A277" i="107"/>
  <c r="A278" i="107"/>
  <c r="A279" i="107"/>
  <c r="A280" i="107"/>
  <c r="A281" i="107"/>
  <c r="A282" i="107"/>
  <c r="A283" i="107"/>
  <c r="A284" i="107"/>
  <c r="A285" i="107"/>
  <c r="A286" i="107"/>
  <c r="A287" i="107"/>
  <c r="A288" i="107"/>
  <c r="A289" i="107"/>
  <c r="A290" i="107"/>
  <c r="A291" i="107"/>
  <c r="A292" i="107"/>
  <c r="A293" i="107"/>
  <c r="A294" i="107"/>
  <c r="A295" i="107"/>
  <c r="A296" i="107"/>
  <c r="A297" i="107"/>
  <c r="A298" i="107"/>
  <c r="A299" i="107"/>
  <c r="A300" i="107"/>
  <c r="A301" i="107"/>
  <c r="A302" i="107"/>
  <c r="A303" i="107"/>
  <c r="A304" i="107"/>
  <c r="A305" i="107"/>
  <c r="A306" i="107"/>
  <c r="A307" i="107"/>
  <c r="A308" i="107"/>
  <c r="A309" i="107"/>
  <c r="A310" i="107"/>
  <c r="A311" i="107"/>
  <c r="A312" i="107"/>
  <c r="A313" i="107"/>
  <c r="A314" i="107"/>
  <c r="A315" i="107"/>
  <c r="A316" i="107"/>
  <c r="A317" i="107"/>
  <c r="A318" i="107"/>
  <c r="A319" i="107"/>
  <c r="A320" i="107"/>
  <c r="A321" i="107"/>
  <c r="A322" i="107"/>
  <c r="A323" i="107"/>
  <c r="A324" i="107"/>
  <c r="A325" i="107"/>
  <c r="A326" i="107"/>
  <c r="A327" i="107"/>
  <c r="A328" i="107"/>
  <c r="A329" i="107"/>
  <c r="A330" i="107"/>
  <c r="A331" i="107"/>
  <c r="A332" i="107"/>
  <c r="A333" i="107"/>
  <c r="A334" i="107"/>
  <c r="A335" i="107"/>
  <c r="A336" i="107"/>
  <c r="A337" i="107"/>
  <c r="A338" i="107"/>
  <c r="A339" i="107"/>
  <c r="A340" i="107"/>
  <c r="A341" i="107"/>
  <c r="A342" i="107"/>
  <c r="A343" i="107"/>
  <c r="A344" i="107"/>
  <c r="A345" i="107"/>
  <c r="A346" i="107"/>
  <c r="A347" i="107"/>
  <c r="A348" i="107"/>
  <c r="A349" i="107"/>
  <c r="A350" i="107"/>
  <c r="A351" i="107"/>
  <c r="A352" i="107"/>
  <c r="A353" i="107"/>
  <c r="A354" i="107"/>
  <c r="A355" i="107"/>
  <c r="A356" i="107"/>
  <c r="A357" i="107"/>
  <c r="A358" i="107"/>
  <c r="A359" i="107"/>
  <c r="A360" i="107"/>
  <c r="A361" i="107"/>
  <c r="A362" i="107"/>
  <c r="A363" i="107"/>
  <c r="A364" i="107"/>
  <c r="A365" i="107"/>
  <c r="A366" i="107"/>
  <c r="A367" i="107"/>
  <c r="A368" i="107"/>
  <c r="A369" i="107"/>
  <c r="A370" i="107"/>
  <c r="A371" i="107"/>
  <c r="A372" i="107"/>
  <c r="A373" i="107"/>
  <c r="A374" i="107"/>
  <c r="A375" i="107"/>
  <c r="A376" i="107"/>
  <c r="A377" i="107"/>
  <c r="A378" i="107"/>
  <c r="A379" i="107"/>
  <c r="A380" i="107"/>
  <c r="A381" i="107"/>
  <c r="A382" i="107"/>
  <c r="A383" i="107"/>
  <c r="A384" i="107"/>
  <c r="A385" i="107"/>
  <c r="A386" i="107"/>
  <c r="A387" i="107"/>
  <c r="A388" i="107"/>
  <c r="A389" i="107"/>
  <c r="A390" i="107"/>
  <c r="A391" i="107"/>
  <c r="A392" i="107"/>
  <c r="A393" i="107"/>
  <c r="A394" i="107"/>
  <c r="A395" i="107"/>
  <c r="A396" i="107"/>
  <c r="A397" i="107"/>
  <c r="A398" i="107"/>
  <c r="A399" i="107"/>
  <c r="A400" i="107"/>
  <c r="A401" i="107"/>
  <c r="A402" i="107"/>
  <c r="A403" i="107"/>
  <c r="A404" i="107"/>
  <c r="A405" i="107"/>
  <c r="A406" i="107"/>
  <c r="A407" i="107"/>
  <c r="A408" i="107"/>
  <c r="A409" i="107"/>
  <c r="A410" i="107"/>
  <c r="A411" i="107"/>
  <c r="A412" i="107"/>
  <c r="A413" i="107"/>
  <c r="A414" i="107"/>
  <c r="A415" i="107"/>
  <c r="A416" i="107"/>
  <c r="A417" i="107"/>
  <c r="A418" i="107"/>
  <c r="A419" i="107"/>
  <c r="A420" i="107"/>
  <c r="A421" i="107"/>
  <c r="A422" i="107"/>
  <c r="A423" i="107"/>
  <c r="A424" i="107"/>
  <c r="A425" i="107"/>
  <c r="A426" i="107"/>
  <c r="A427" i="107"/>
  <c r="A428" i="107"/>
  <c r="A429" i="107"/>
  <c r="A430" i="107"/>
  <c r="A431" i="107"/>
  <c r="A432" i="107"/>
  <c r="A433" i="107"/>
  <c r="A434" i="107"/>
  <c r="A435" i="107"/>
  <c r="A436" i="107"/>
  <c r="A437" i="107"/>
  <c r="A438" i="107"/>
  <c r="A439" i="107"/>
  <c r="A440" i="107"/>
  <c r="A441" i="107"/>
  <c r="A442" i="107"/>
  <c r="A443" i="107"/>
  <c r="A444" i="107"/>
  <c r="A445" i="107"/>
  <c r="A446" i="107"/>
  <c r="A447" i="107"/>
  <c r="A448" i="107"/>
  <c r="A449" i="107"/>
  <c r="A450" i="107"/>
  <c r="A451" i="107"/>
  <c r="A452" i="107"/>
  <c r="A453" i="107"/>
  <c r="A454" i="107"/>
  <c r="A455" i="107"/>
  <c r="A456" i="107"/>
  <c r="A457" i="107"/>
  <c r="A458" i="107"/>
  <c r="A459" i="107"/>
  <c r="A460" i="107"/>
  <c r="A461" i="107"/>
  <c r="A462" i="107"/>
  <c r="A463" i="107"/>
  <c r="A464" i="107"/>
  <c r="A465" i="107"/>
  <c r="A466" i="107"/>
  <c r="A467" i="107"/>
  <c r="A468" i="107"/>
  <c r="A469" i="107"/>
  <c r="A470" i="107"/>
  <c r="A471" i="107"/>
  <c r="A472" i="107"/>
  <c r="A473" i="107"/>
  <c r="A474" i="107"/>
  <c r="A475" i="107"/>
  <c r="A476" i="107"/>
  <c r="A477" i="107"/>
  <c r="A478" i="107"/>
  <c r="A479" i="107"/>
  <c r="A480" i="107"/>
  <c r="A481" i="107"/>
  <c r="A482" i="107"/>
  <c r="A483" i="107"/>
  <c r="A484" i="107"/>
  <c r="A485" i="107"/>
  <c r="A486" i="107"/>
  <c r="A487" i="107"/>
  <c r="A488" i="107"/>
  <c r="A489" i="107"/>
  <c r="A490" i="107"/>
  <c r="A491" i="107"/>
  <c r="A492" i="107"/>
  <c r="A493" i="107"/>
  <c r="A494" i="107"/>
  <c r="A495" i="107"/>
  <c r="A496" i="107"/>
  <c r="A497" i="107"/>
  <c r="A498" i="107"/>
  <c r="A499" i="107"/>
  <c r="A500" i="107"/>
  <c r="A501" i="107"/>
  <c r="A502" i="107"/>
  <c r="A503" i="107"/>
  <c r="A504" i="107"/>
  <c r="A505" i="107"/>
  <c r="A506" i="107"/>
  <c r="A507" i="107"/>
  <c r="A508" i="107"/>
  <c r="A509" i="107"/>
  <c r="A510" i="107"/>
  <c r="A511" i="107"/>
  <c r="A512" i="107"/>
  <c r="A513" i="107"/>
  <c r="A514" i="107"/>
  <c r="A515" i="107"/>
  <c r="A516" i="107"/>
  <c r="A517" i="107"/>
  <c r="A518" i="107"/>
  <c r="A519" i="107"/>
  <c r="A520" i="107"/>
  <c r="A521" i="107"/>
  <c r="A522" i="107"/>
  <c r="A523" i="107"/>
  <c r="A524" i="107"/>
  <c r="A525" i="107"/>
  <c r="A526" i="107"/>
  <c r="A527" i="107"/>
  <c r="A528" i="107"/>
  <c r="A529" i="107"/>
  <c r="A530" i="107"/>
  <c r="A531" i="107"/>
  <c r="A532" i="107"/>
  <c r="A533" i="107"/>
  <c r="A534" i="107"/>
  <c r="A535" i="107"/>
  <c r="A536" i="107"/>
  <c r="A537" i="107"/>
  <c r="A538" i="107"/>
  <c r="A539" i="107"/>
  <c r="A540" i="107"/>
  <c r="A541" i="107"/>
  <c r="A542" i="107"/>
  <c r="A543" i="107"/>
  <c r="A544" i="107"/>
  <c r="A545" i="107"/>
  <c r="A546" i="107"/>
  <c r="A547" i="107"/>
  <c r="A548" i="107"/>
  <c r="A549" i="107"/>
  <c r="A550" i="107"/>
  <c r="A551" i="107"/>
  <c r="A552" i="107"/>
  <c r="A553" i="107"/>
  <c r="A554" i="107"/>
  <c r="A555" i="107"/>
  <c r="A556" i="107"/>
  <c r="A557" i="107"/>
  <c r="A558" i="107"/>
  <c r="A559" i="107"/>
  <c r="A560" i="107"/>
  <c r="A561" i="107"/>
  <c r="A562" i="107"/>
  <c r="A563" i="107"/>
  <c r="A564" i="107"/>
  <c r="A565" i="107"/>
  <c r="A566" i="107"/>
  <c r="A567" i="107"/>
  <c r="A568" i="107"/>
  <c r="A569" i="107"/>
  <c r="A570" i="107"/>
  <c r="A571" i="107"/>
  <c r="A572" i="107"/>
  <c r="A573" i="107"/>
  <c r="A574" i="107"/>
  <c r="A575" i="107"/>
  <c r="A576" i="107"/>
  <c r="A577" i="107"/>
  <c r="A578" i="107"/>
  <c r="A579" i="107"/>
  <c r="A580" i="107"/>
  <c r="A581" i="107"/>
  <c r="A582" i="107"/>
  <c r="A583" i="107"/>
  <c r="A584" i="107"/>
  <c r="A585" i="107"/>
  <c r="A586" i="107"/>
  <c r="A587" i="107"/>
  <c r="A588" i="107"/>
  <c r="A589" i="107"/>
  <c r="A590" i="107"/>
  <c r="A591" i="107"/>
  <c r="A592" i="107"/>
  <c r="A593" i="107"/>
  <c r="A594" i="107"/>
  <c r="A595" i="107"/>
  <c r="A596" i="107"/>
  <c r="A597" i="107"/>
  <c r="A598" i="107"/>
  <c r="A599" i="107"/>
  <c r="A600" i="107"/>
  <c r="A601" i="107"/>
  <c r="A602" i="107"/>
  <c r="A603" i="107"/>
  <c r="A604" i="107"/>
  <c r="A605" i="107"/>
  <c r="A606" i="107"/>
  <c r="A607" i="107"/>
  <c r="A608" i="107"/>
  <c r="A609" i="107"/>
  <c r="A610" i="107"/>
  <c r="A611" i="107"/>
  <c r="A612" i="107"/>
  <c r="A613" i="107"/>
  <c r="A614" i="107"/>
  <c r="A615" i="107"/>
  <c r="A616" i="107"/>
  <c r="A617" i="107"/>
  <c r="A618" i="107"/>
  <c r="A619" i="107"/>
  <c r="A620" i="107"/>
  <c r="A621" i="107"/>
  <c r="A622" i="107"/>
  <c r="A623" i="107"/>
  <c r="A624" i="107"/>
  <c r="A625" i="107"/>
  <c r="A626" i="107"/>
  <c r="A627" i="107"/>
  <c r="A628" i="107"/>
  <c r="A629" i="107"/>
  <c r="A630" i="107"/>
  <c r="A631" i="107"/>
  <c r="A632" i="107"/>
  <c r="A633" i="107"/>
  <c r="A634" i="107"/>
  <c r="A635" i="107"/>
  <c r="A636" i="107"/>
  <c r="A637" i="107"/>
  <c r="A638" i="107"/>
  <c r="A639" i="107"/>
  <c r="A640" i="107"/>
  <c r="A641" i="107"/>
  <c r="A642" i="107"/>
  <c r="A643" i="107"/>
  <c r="A644" i="107"/>
  <c r="A645" i="107"/>
  <c r="A646" i="107"/>
  <c r="A647" i="107"/>
  <c r="A648" i="107"/>
  <c r="A649" i="107"/>
  <c r="A650" i="107"/>
  <c r="A651" i="107"/>
  <c r="A652" i="107"/>
  <c r="A653" i="107"/>
  <c r="A654" i="107"/>
  <c r="A655" i="107"/>
  <c r="A656" i="107"/>
  <c r="A657" i="107"/>
  <c r="A658" i="107"/>
  <c r="A659" i="107"/>
  <c r="A660" i="107"/>
  <c r="A661" i="107"/>
  <c r="A662" i="107"/>
  <c r="A663" i="107"/>
  <c r="A664" i="107"/>
  <c r="A665" i="107"/>
  <c r="A666" i="107"/>
  <c r="A667" i="107"/>
  <c r="A668" i="107"/>
  <c r="A669" i="107"/>
  <c r="A670" i="107"/>
  <c r="A671" i="107"/>
  <c r="A672" i="107"/>
  <c r="A673" i="107"/>
  <c r="A674" i="107"/>
  <c r="A675" i="107"/>
  <c r="A676" i="107"/>
  <c r="A677" i="107"/>
  <c r="A678" i="107"/>
  <c r="A679" i="107"/>
  <c r="A680" i="107"/>
  <c r="A681" i="107"/>
  <c r="A682" i="107"/>
  <c r="A683" i="107"/>
  <c r="A684" i="107"/>
  <c r="A685" i="107"/>
  <c r="A686" i="107"/>
  <c r="A687" i="107"/>
  <c r="A688" i="107"/>
  <c r="A689" i="107"/>
  <c r="A690" i="107"/>
  <c r="A691" i="107"/>
  <c r="A692" i="107"/>
  <c r="A693" i="107"/>
  <c r="A694" i="107"/>
  <c r="A695" i="107"/>
  <c r="A696" i="107"/>
  <c r="A697" i="107"/>
  <c r="A698" i="107"/>
  <c r="A699" i="107"/>
  <c r="A700" i="107"/>
  <c r="A701" i="107"/>
  <c r="A702" i="107"/>
  <c r="A703" i="107"/>
  <c r="A704" i="107"/>
  <c r="A705" i="107"/>
  <c r="A706" i="107"/>
  <c r="A707" i="107"/>
  <c r="A708" i="107"/>
  <c r="A709" i="107"/>
  <c r="A710" i="107"/>
  <c r="A711" i="107"/>
  <c r="A712" i="107"/>
  <c r="A713" i="107"/>
  <c r="A714" i="107"/>
  <c r="A715" i="107"/>
  <c r="A716" i="107"/>
  <c r="A717" i="107"/>
  <c r="A718" i="107"/>
  <c r="A719" i="107"/>
  <c r="A720" i="107"/>
  <c r="A721" i="107"/>
  <c r="A722" i="107"/>
  <c r="A723" i="107"/>
  <c r="A724" i="107"/>
  <c r="A725" i="107"/>
  <c r="A726" i="107"/>
  <c r="A727" i="107"/>
  <c r="A728" i="107"/>
  <c r="A729" i="107"/>
  <c r="A730" i="107"/>
  <c r="A731" i="107"/>
  <c r="A732" i="107"/>
  <c r="A733" i="107"/>
  <c r="A734" i="107"/>
  <c r="A735" i="107"/>
  <c r="A736" i="107"/>
  <c r="A737" i="107"/>
  <c r="A738" i="107"/>
  <c r="A739" i="107"/>
  <c r="A740" i="107"/>
  <c r="A741" i="107"/>
  <c r="A742" i="107"/>
  <c r="A743" i="107"/>
  <c r="A744" i="107"/>
  <c r="A745" i="107"/>
  <c r="A746" i="107"/>
  <c r="A747" i="107"/>
  <c r="A748" i="107"/>
  <c r="A749" i="107"/>
  <c r="A750" i="107"/>
  <c r="A751" i="107"/>
  <c r="A752" i="107"/>
  <c r="A753" i="107"/>
  <c r="A754" i="107"/>
  <c r="A755" i="107"/>
  <c r="A756" i="107"/>
  <c r="A757" i="107"/>
  <c r="A758" i="107"/>
  <c r="A759" i="107"/>
  <c r="A760" i="107"/>
  <c r="A761" i="107"/>
  <c r="A762" i="107"/>
  <c r="A763" i="107"/>
  <c r="A764" i="107"/>
  <c r="A765" i="107"/>
  <c r="A766" i="107"/>
  <c r="A767" i="107"/>
  <c r="A768" i="107"/>
  <c r="A769" i="107"/>
  <c r="A770" i="107"/>
  <c r="A771" i="107"/>
  <c r="A772" i="107"/>
  <c r="A773" i="107"/>
  <c r="A774" i="107"/>
  <c r="A775" i="107"/>
  <c r="A776" i="107"/>
  <c r="A777" i="107"/>
  <c r="A778" i="107"/>
  <c r="A779" i="107"/>
  <c r="A780" i="107"/>
  <c r="A781" i="107"/>
  <c r="A782" i="107"/>
  <c r="A783" i="107"/>
  <c r="A784" i="107"/>
  <c r="A785" i="107"/>
  <c r="A786" i="107"/>
  <c r="A787" i="107"/>
  <c r="A788" i="107"/>
  <c r="A789" i="107"/>
  <c r="A790" i="107"/>
  <c r="A791" i="107"/>
  <c r="A792" i="107"/>
  <c r="A793" i="107"/>
  <c r="A794" i="107"/>
  <c r="A795" i="107"/>
  <c r="A796" i="107"/>
  <c r="A797" i="107"/>
  <c r="A798" i="107"/>
  <c r="A799" i="107"/>
  <c r="A800" i="107"/>
  <c r="A801" i="107"/>
  <c r="A802" i="107"/>
  <c r="A803" i="107"/>
  <c r="A804" i="107"/>
  <c r="A805" i="107"/>
  <c r="A806" i="107"/>
  <c r="A807" i="107"/>
  <c r="A808" i="107"/>
  <c r="A809" i="107"/>
  <c r="A810" i="107"/>
  <c r="A811" i="107"/>
  <c r="A812" i="107"/>
  <c r="A813" i="107"/>
  <c r="A814" i="107"/>
  <c r="A815" i="107"/>
  <c r="A816" i="107"/>
  <c r="A817" i="107"/>
  <c r="A818" i="107"/>
  <c r="A819" i="107"/>
  <c r="A820" i="107"/>
  <c r="A821" i="107"/>
  <c r="A822" i="107"/>
  <c r="A823" i="107"/>
  <c r="A824" i="107"/>
  <c r="A825" i="107"/>
  <c r="A826" i="107"/>
  <c r="H304" i="106"/>
  <c r="A304" i="106" s="1"/>
  <c r="H379" i="106"/>
  <c r="A379" i="106" s="1"/>
  <c r="H80" i="106"/>
  <c r="A80" i="106" s="1"/>
  <c r="H155" i="106"/>
  <c r="A155" i="106" s="1"/>
  <c r="H230" i="106"/>
  <c r="A230" i="106" s="1"/>
  <c r="H305" i="106"/>
  <c r="A305" i="106" s="1"/>
  <c r="H380" i="106"/>
  <c r="A380" i="106" s="1"/>
  <c r="H81" i="106"/>
  <c r="A81" i="106" s="1"/>
  <c r="H156" i="106"/>
  <c r="A156" i="106" s="1"/>
  <c r="H231" i="106"/>
  <c r="A231" i="106" s="1"/>
  <c r="H306" i="106"/>
  <c r="A306" i="106" s="1"/>
  <c r="H381" i="106"/>
  <c r="A381" i="106" s="1"/>
  <c r="H82" i="106"/>
  <c r="A82" i="106" s="1"/>
  <c r="H157" i="106"/>
  <c r="A157" i="106" s="1"/>
  <c r="H232" i="106"/>
  <c r="A232" i="106" s="1"/>
  <c r="H307" i="106"/>
  <c r="A307" i="106" s="1"/>
  <c r="H382" i="106"/>
  <c r="A382" i="106" s="1"/>
  <c r="H83" i="106"/>
  <c r="A83" i="106" s="1"/>
  <c r="H158" i="106"/>
  <c r="A158" i="106" s="1"/>
  <c r="H233" i="106"/>
  <c r="A233" i="106" s="1"/>
  <c r="H308" i="106"/>
  <c r="A308" i="106" s="1"/>
  <c r="H383" i="106"/>
  <c r="A383" i="106" s="1"/>
  <c r="H84" i="106"/>
  <c r="A84" i="106" s="1"/>
  <c r="H159" i="106"/>
  <c r="A159" i="106" s="1"/>
  <c r="H234" i="106"/>
  <c r="A234" i="106" s="1"/>
  <c r="H309" i="106"/>
  <c r="A309" i="106" s="1"/>
  <c r="H384" i="106"/>
  <c r="A384" i="106" s="1"/>
  <c r="H85" i="106"/>
  <c r="A85" i="106" s="1"/>
  <c r="H160" i="106"/>
  <c r="A160" i="106" s="1"/>
  <c r="H235" i="106"/>
  <c r="A235" i="106" s="1"/>
  <c r="H310" i="106"/>
  <c r="A310" i="106" s="1"/>
  <c r="H385" i="106"/>
  <c r="A385" i="106" s="1"/>
  <c r="H86" i="106"/>
  <c r="A86" i="106" s="1"/>
  <c r="H161" i="106"/>
  <c r="A161" i="106" s="1"/>
  <c r="H236" i="106"/>
  <c r="A236" i="106" s="1"/>
  <c r="H311" i="106"/>
  <c r="A311" i="106" s="1"/>
  <c r="H386" i="106"/>
  <c r="A386" i="106" s="1"/>
  <c r="H87" i="106"/>
  <c r="A87" i="106" s="1"/>
  <c r="H162" i="106"/>
  <c r="A162" i="106" s="1"/>
  <c r="H237" i="106"/>
  <c r="A237" i="106" s="1"/>
  <c r="H312" i="106"/>
  <c r="A312" i="106" s="1"/>
  <c r="H387" i="106"/>
  <c r="A387" i="106" s="1"/>
  <c r="H88" i="106"/>
  <c r="A88" i="106" s="1"/>
  <c r="H163" i="106"/>
  <c r="A163" i="106" s="1"/>
  <c r="H238" i="106"/>
  <c r="A238" i="106" s="1"/>
  <c r="H313" i="106"/>
  <c r="A313" i="106" s="1"/>
  <c r="H388" i="106"/>
  <c r="A388" i="106" s="1"/>
  <c r="H89" i="106"/>
  <c r="A89" i="106" s="1"/>
  <c r="H164" i="106"/>
  <c r="A164" i="106" s="1"/>
  <c r="H239" i="106"/>
  <c r="A239" i="106" s="1"/>
  <c r="H314" i="106"/>
  <c r="A314" i="106" s="1"/>
  <c r="H389" i="106"/>
  <c r="A389" i="106" s="1"/>
  <c r="H90" i="106"/>
  <c r="A90" i="106" s="1"/>
  <c r="H165" i="106"/>
  <c r="A165" i="106" s="1"/>
  <c r="H240" i="106"/>
  <c r="A240" i="106" s="1"/>
  <c r="H315" i="106"/>
  <c r="A315" i="106" s="1"/>
  <c r="H390" i="106"/>
  <c r="A390" i="106" s="1"/>
  <c r="H91" i="106"/>
  <c r="A91" i="106" s="1"/>
  <c r="H166" i="106"/>
  <c r="A166" i="106" s="1"/>
  <c r="H241" i="106"/>
  <c r="A241" i="106" s="1"/>
  <c r="H316" i="106"/>
  <c r="A316" i="106" s="1"/>
  <c r="H391" i="106"/>
  <c r="A391" i="106" s="1"/>
  <c r="H92" i="106"/>
  <c r="A92" i="106" s="1"/>
  <c r="H167" i="106"/>
  <c r="A167" i="106" s="1"/>
  <c r="H242" i="106"/>
  <c r="A242" i="106" s="1"/>
  <c r="H317" i="106"/>
  <c r="A317" i="106" s="1"/>
  <c r="H392" i="106"/>
  <c r="A392" i="106" s="1"/>
  <c r="H93" i="106"/>
  <c r="A93" i="106" s="1"/>
  <c r="H168" i="106"/>
  <c r="A168" i="106" s="1"/>
  <c r="H243" i="106"/>
  <c r="A243" i="106" s="1"/>
  <c r="H318" i="106"/>
  <c r="A318" i="106" s="1"/>
  <c r="H393" i="106"/>
  <c r="A393" i="106" s="1"/>
  <c r="H94" i="106"/>
  <c r="A94" i="106" s="1"/>
  <c r="H169" i="106"/>
  <c r="A169" i="106" s="1"/>
  <c r="H244" i="106"/>
  <c r="A244" i="106" s="1"/>
  <c r="H319" i="106"/>
  <c r="A319" i="106" s="1"/>
  <c r="H394" i="106"/>
  <c r="A394" i="106" s="1"/>
  <c r="H95" i="106"/>
  <c r="A95" i="106" s="1"/>
  <c r="H170" i="106"/>
  <c r="A170" i="106" s="1"/>
  <c r="H245" i="106"/>
  <c r="A245" i="106" s="1"/>
  <c r="H320" i="106"/>
  <c r="A320" i="106" s="1"/>
  <c r="H395" i="106"/>
  <c r="A395" i="106" s="1"/>
  <c r="H96" i="106"/>
  <c r="A96" i="106" s="1"/>
  <c r="H171" i="106"/>
  <c r="A171" i="106" s="1"/>
  <c r="H246" i="106"/>
  <c r="A246" i="106" s="1"/>
  <c r="H321" i="106"/>
  <c r="A321" i="106" s="1"/>
  <c r="H396" i="106"/>
  <c r="A396" i="106" s="1"/>
  <c r="H97" i="106"/>
  <c r="A97" i="106" s="1"/>
  <c r="H172" i="106"/>
  <c r="A172" i="106" s="1"/>
  <c r="H247" i="106"/>
  <c r="A247" i="106" s="1"/>
  <c r="H322" i="106"/>
  <c r="A322" i="106" s="1"/>
  <c r="H397" i="106"/>
  <c r="A397" i="106" s="1"/>
  <c r="H98" i="106"/>
  <c r="A98" i="106" s="1"/>
  <c r="H173" i="106"/>
  <c r="A173" i="106" s="1"/>
  <c r="H248" i="106"/>
  <c r="A248" i="106" s="1"/>
  <c r="H323" i="106"/>
  <c r="A323" i="106" s="1"/>
  <c r="H398" i="106"/>
  <c r="A398" i="106" s="1"/>
  <c r="H99" i="106"/>
  <c r="A99" i="106" s="1"/>
  <c r="H174" i="106"/>
  <c r="A174" i="106" s="1"/>
  <c r="H249" i="106"/>
  <c r="A249" i="106" s="1"/>
  <c r="H324" i="106"/>
  <c r="A324" i="106" s="1"/>
  <c r="H399" i="106"/>
  <c r="A399" i="106" s="1"/>
  <c r="H100" i="106"/>
  <c r="A100" i="106" s="1"/>
  <c r="H175" i="106"/>
  <c r="A175" i="106" s="1"/>
  <c r="H250" i="106"/>
  <c r="A250" i="106" s="1"/>
  <c r="H325" i="106"/>
  <c r="A325" i="106" s="1"/>
  <c r="H400" i="106"/>
  <c r="A400" i="106" s="1"/>
  <c r="H101" i="106"/>
  <c r="A101" i="106" s="1"/>
  <c r="H176" i="106"/>
  <c r="A176" i="106" s="1"/>
  <c r="H251" i="106"/>
  <c r="A251" i="106" s="1"/>
  <c r="H326" i="106"/>
  <c r="A326" i="106" s="1"/>
  <c r="H401" i="106"/>
  <c r="A401" i="106" s="1"/>
  <c r="H102" i="106"/>
  <c r="A102" i="106" s="1"/>
  <c r="H177" i="106"/>
  <c r="A177" i="106" s="1"/>
  <c r="H252" i="106"/>
  <c r="A252" i="106" s="1"/>
  <c r="H327" i="106"/>
  <c r="A327" i="106" s="1"/>
  <c r="H402" i="106"/>
  <c r="A402" i="106" s="1"/>
  <c r="H103" i="106"/>
  <c r="A103" i="106" s="1"/>
  <c r="H178" i="106"/>
  <c r="A178" i="106" s="1"/>
  <c r="H253" i="106"/>
  <c r="A253" i="106" s="1"/>
  <c r="H328" i="106"/>
  <c r="A328" i="106" s="1"/>
  <c r="H403" i="106"/>
  <c r="A403" i="106" s="1"/>
  <c r="H104" i="106"/>
  <c r="A104" i="106" s="1"/>
  <c r="H179" i="106"/>
  <c r="A179" i="106" s="1"/>
  <c r="H254" i="106"/>
  <c r="A254" i="106" s="1"/>
  <c r="H329" i="106"/>
  <c r="A329" i="106" s="1"/>
  <c r="H404" i="106"/>
  <c r="A404" i="106" s="1"/>
  <c r="H105" i="106"/>
  <c r="A105" i="106" s="1"/>
  <c r="H180" i="106"/>
  <c r="A180" i="106" s="1"/>
  <c r="H255" i="106"/>
  <c r="A255" i="106" s="1"/>
  <c r="H330" i="106"/>
  <c r="A330" i="106" s="1"/>
  <c r="H405" i="106"/>
  <c r="A405" i="106" s="1"/>
  <c r="H106" i="106"/>
  <c r="A106" i="106" s="1"/>
  <c r="H181" i="106"/>
  <c r="A181" i="106" s="1"/>
  <c r="H256" i="106"/>
  <c r="A256" i="106" s="1"/>
  <c r="H331" i="106"/>
  <c r="A331" i="106" s="1"/>
  <c r="H406" i="106"/>
  <c r="A406" i="106" s="1"/>
  <c r="H107" i="106"/>
  <c r="A107" i="106" s="1"/>
  <c r="H182" i="106"/>
  <c r="A182" i="106" s="1"/>
  <c r="H257" i="106"/>
  <c r="A257" i="106" s="1"/>
  <c r="H332" i="106"/>
  <c r="A332" i="106" s="1"/>
  <c r="H407" i="106"/>
  <c r="A407" i="106" s="1"/>
  <c r="H108" i="106"/>
  <c r="A108" i="106" s="1"/>
  <c r="H183" i="106"/>
  <c r="A183" i="106" s="1"/>
  <c r="H258" i="106"/>
  <c r="A258" i="106" s="1"/>
  <c r="H333" i="106"/>
  <c r="A333" i="106" s="1"/>
  <c r="H408" i="106"/>
  <c r="A408" i="106" s="1"/>
  <c r="H109" i="106"/>
  <c r="A109" i="106" s="1"/>
  <c r="H184" i="106"/>
  <c r="A184" i="106" s="1"/>
  <c r="H259" i="106"/>
  <c r="A259" i="106" s="1"/>
  <c r="H334" i="106"/>
  <c r="A334" i="106" s="1"/>
  <c r="H409" i="106"/>
  <c r="A409" i="106" s="1"/>
  <c r="H110" i="106"/>
  <c r="A110" i="106" s="1"/>
  <c r="H185" i="106"/>
  <c r="A185" i="106" s="1"/>
  <c r="H260" i="106"/>
  <c r="A260" i="106" s="1"/>
  <c r="H335" i="106"/>
  <c r="A335" i="106" s="1"/>
  <c r="H410" i="106"/>
  <c r="A410" i="106" s="1"/>
  <c r="H111" i="106"/>
  <c r="A111" i="106" s="1"/>
  <c r="H186" i="106"/>
  <c r="A186" i="106" s="1"/>
  <c r="H261" i="106"/>
  <c r="A261" i="106" s="1"/>
  <c r="H336" i="106"/>
  <c r="A336" i="106" s="1"/>
  <c r="H411" i="106"/>
  <c r="A411" i="106" s="1"/>
  <c r="H112" i="106"/>
  <c r="A112" i="106" s="1"/>
  <c r="H187" i="106"/>
  <c r="A187" i="106" s="1"/>
  <c r="H262" i="106"/>
  <c r="A262" i="106" s="1"/>
  <c r="H337" i="106"/>
  <c r="A337" i="106" s="1"/>
  <c r="H412" i="106"/>
  <c r="A412" i="106" s="1"/>
  <c r="H113" i="106"/>
  <c r="A113" i="106" s="1"/>
  <c r="H188" i="106"/>
  <c r="A188" i="106" s="1"/>
  <c r="H263" i="106"/>
  <c r="A263" i="106" s="1"/>
  <c r="H338" i="106"/>
  <c r="A338" i="106" s="1"/>
  <c r="H413" i="106"/>
  <c r="A413" i="106" s="1"/>
  <c r="H114" i="106"/>
  <c r="A114" i="106" s="1"/>
  <c r="H189" i="106"/>
  <c r="A189" i="106" s="1"/>
  <c r="H264" i="106"/>
  <c r="A264" i="106" s="1"/>
  <c r="H339" i="106"/>
  <c r="A339" i="106" s="1"/>
  <c r="H414" i="106"/>
  <c r="A414" i="106" s="1"/>
  <c r="H115" i="106"/>
  <c r="A115" i="106" s="1"/>
  <c r="H190" i="106"/>
  <c r="A190" i="106" s="1"/>
  <c r="H265" i="106"/>
  <c r="A265" i="106" s="1"/>
  <c r="H340" i="106"/>
  <c r="A340" i="106" s="1"/>
  <c r="H415" i="106"/>
  <c r="A415" i="106" s="1"/>
  <c r="H116" i="106"/>
  <c r="A116" i="106" s="1"/>
  <c r="H191" i="106"/>
  <c r="A191" i="106" s="1"/>
  <c r="H266" i="106"/>
  <c r="A266" i="106" s="1"/>
  <c r="H341" i="106"/>
  <c r="A341" i="106" s="1"/>
  <c r="H416" i="106"/>
  <c r="A416" i="106" s="1"/>
  <c r="H117" i="106"/>
  <c r="A117" i="106" s="1"/>
  <c r="H192" i="106"/>
  <c r="A192" i="106" s="1"/>
  <c r="H267" i="106"/>
  <c r="A267" i="106" s="1"/>
  <c r="H342" i="106"/>
  <c r="A342" i="106" s="1"/>
  <c r="H417" i="106"/>
  <c r="A417" i="106" s="1"/>
  <c r="H118" i="106"/>
  <c r="A118" i="106" s="1"/>
  <c r="H193" i="106"/>
  <c r="A193" i="106" s="1"/>
  <c r="H268" i="106"/>
  <c r="A268" i="106" s="1"/>
  <c r="H343" i="106"/>
  <c r="A343" i="106" s="1"/>
  <c r="H418" i="106"/>
  <c r="A418" i="106" s="1"/>
  <c r="H119" i="106"/>
  <c r="A119" i="106" s="1"/>
  <c r="H194" i="106"/>
  <c r="A194" i="106" s="1"/>
  <c r="H269" i="106"/>
  <c r="A269" i="106" s="1"/>
  <c r="H344" i="106"/>
  <c r="A344" i="106" s="1"/>
  <c r="H419" i="106"/>
  <c r="A419" i="106" s="1"/>
  <c r="H120" i="106"/>
  <c r="A120" i="106" s="1"/>
  <c r="H195" i="106"/>
  <c r="A195" i="106" s="1"/>
  <c r="H270" i="106"/>
  <c r="A270" i="106" s="1"/>
  <c r="H345" i="106"/>
  <c r="A345" i="106" s="1"/>
  <c r="H420" i="106"/>
  <c r="A420" i="106" s="1"/>
  <c r="H121" i="106"/>
  <c r="A121" i="106" s="1"/>
  <c r="H196" i="106"/>
  <c r="A196" i="106" s="1"/>
  <c r="H271" i="106"/>
  <c r="A271" i="106" s="1"/>
  <c r="H346" i="106"/>
  <c r="A346" i="106" s="1"/>
  <c r="H421" i="106"/>
  <c r="A421" i="106" s="1"/>
  <c r="H122" i="106"/>
  <c r="A122" i="106" s="1"/>
  <c r="H197" i="106"/>
  <c r="A197" i="106" s="1"/>
  <c r="H272" i="106"/>
  <c r="A272" i="106" s="1"/>
  <c r="H347" i="106"/>
  <c r="A347" i="106" s="1"/>
  <c r="H422" i="106"/>
  <c r="A422" i="106" s="1"/>
  <c r="H123" i="106"/>
  <c r="A123" i="106" s="1"/>
  <c r="H198" i="106"/>
  <c r="A198" i="106" s="1"/>
  <c r="H273" i="106"/>
  <c r="A273" i="106" s="1"/>
  <c r="H348" i="106"/>
  <c r="A348" i="106" s="1"/>
  <c r="H423" i="106"/>
  <c r="A423" i="106" s="1"/>
  <c r="H124" i="106"/>
  <c r="A124" i="106" s="1"/>
  <c r="H199" i="106"/>
  <c r="A199" i="106" s="1"/>
  <c r="H274" i="106"/>
  <c r="A274" i="106" s="1"/>
  <c r="H349" i="106"/>
  <c r="A349" i="106" s="1"/>
  <c r="H424" i="106"/>
  <c r="A424" i="106" s="1"/>
  <c r="H125" i="106"/>
  <c r="A125" i="106" s="1"/>
  <c r="H200" i="106"/>
  <c r="A200" i="106" s="1"/>
  <c r="H275" i="106"/>
  <c r="A275" i="106" s="1"/>
  <c r="H350" i="106"/>
  <c r="A350" i="106" s="1"/>
  <c r="H425" i="106"/>
  <c r="A425" i="106" s="1"/>
  <c r="H126" i="106"/>
  <c r="A126" i="106" s="1"/>
  <c r="H201" i="106"/>
  <c r="A201" i="106" s="1"/>
  <c r="H276" i="106"/>
  <c r="A276" i="106" s="1"/>
  <c r="H351" i="106"/>
  <c r="A351" i="106" s="1"/>
  <c r="H426" i="106"/>
  <c r="A426" i="106" s="1"/>
  <c r="H127" i="106"/>
  <c r="A127" i="106" s="1"/>
  <c r="H202" i="106"/>
  <c r="A202" i="106" s="1"/>
  <c r="H277" i="106"/>
  <c r="A277" i="106" s="1"/>
  <c r="H352" i="106"/>
  <c r="A352" i="106" s="1"/>
  <c r="H427" i="106"/>
  <c r="A427" i="106" s="1"/>
  <c r="H128" i="106"/>
  <c r="A128" i="106" s="1"/>
  <c r="H203" i="106"/>
  <c r="A203" i="106" s="1"/>
  <c r="H278" i="106"/>
  <c r="A278" i="106" s="1"/>
  <c r="H353" i="106"/>
  <c r="A353" i="106" s="1"/>
  <c r="H428" i="106"/>
  <c r="A428" i="106" s="1"/>
  <c r="H129" i="106"/>
  <c r="A129" i="106" s="1"/>
  <c r="H204" i="106"/>
  <c r="A204" i="106" s="1"/>
  <c r="H279" i="106"/>
  <c r="A279" i="106" s="1"/>
  <c r="H354" i="106"/>
  <c r="A354" i="106" s="1"/>
  <c r="H429" i="106"/>
  <c r="A429" i="106" s="1"/>
  <c r="H130" i="106"/>
  <c r="A130" i="106" s="1"/>
  <c r="H205" i="106"/>
  <c r="A205" i="106" s="1"/>
  <c r="H280" i="106"/>
  <c r="A280" i="106" s="1"/>
  <c r="H355" i="106"/>
  <c r="A355" i="106" s="1"/>
  <c r="H430" i="106"/>
  <c r="A430" i="106" s="1"/>
  <c r="H131" i="106"/>
  <c r="A131" i="106" s="1"/>
  <c r="H206" i="106"/>
  <c r="A206" i="106" s="1"/>
  <c r="H281" i="106"/>
  <c r="A281" i="106" s="1"/>
  <c r="H356" i="106"/>
  <c r="A356" i="106" s="1"/>
  <c r="H431" i="106"/>
  <c r="A431" i="106" s="1"/>
  <c r="H132" i="106"/>
  <c r="A132" i="106" s="1"/>
  <c r="H207" i="106"/>
  <c r="A207" i="106" s="1"/>
  <c r="H282" i="106"/>
  <c r="A282" i="106" s="1"/>
  <c r="H357" i="106"/>
  <c r="A357" i="106" s="1"/>
  <c r="H432" i="106"/>
  <c r="A432" i="106" s="1"/>
  <c r="H133" i="106"/>
  <c r="A133" i="106" s="1"/>
  <c r="H208" i="106"/>
  <c r="A208" i="106" s="1"/>
  <c r="H283" i="106"/>
  <c r="A283" i="106" s="1"/>
  <c r="H358" i="106"/>
  <c r="A358" i="106" s="1"/>
  <c r="H433" i="106"/>
  <c r="A433" i="106" s="1"/>
  <c r="H134" i="106"/>
  <c r="A134" i="106" s="1"/>
  <c r="H209" i="106"/>
  <c r="A209" i="106" s="1"/>
  <c r="H284" i="106"/>
  <c r="A284" i="106" s="1"/>
  <c r="H359" i="106"/>
  <c r="A359" i="106" s="1"/>
  <c r="H434" i="106"/>
  <c r="A434" i="106" s="1"/>
  <c r="H135" i="106"/>
  <c r="A135" i="106" s="1"/>
  <c r="H210" i="106"/>
  <c r="A210" i="106" s="1"/>
  <c r="H285" i="106"/>
  <c r="A285" i="106" s="1"/>
  <c r="H360" i="106"/>
  <c r="A360" i="106" s="1"/>
  <c r="H435" i="106"/>
  <c r="A435" i="106" s="1"/>
  <c r="H136" i="106"/>
  <c r="A136" i="106" s="1"/>
  <c r="H211" i="106"/>
  <c r="A211" i="106" s="1"/>
  <c r="H286" i="106"/>
  <c r="A286" i="106" s="1"/>
  <c r="H361" i="106"/>
  <c r="A361" i="106" s="1"/>
  <c r="H436" i="106"/>
  <c r="A436" i="106" s="1"/>
  <c r="H137" i="106"/>
  <c r="A137" i="106" s="1"/>
  <c r="H212" i="106"/>
  <c r="A212" i="106" s="1"/>
  <c r="H287" i="106"/>
  <c r="A287" i="106" s="1"/>
  <c r="H362" i="106"/>
  <c r="A362" i="106" s="1"/>
  <c r="H437" i="106"/>
  <c r="A437" i="106" s="1"/>
  <c r="H138" i="106"/>
  <c r="A138" i="106" s="1"/>
  <c r="H213" i="106"/>
  <c r="A213" i="106" s="1"/>
  <c r="H288" i="106"/>
  <c r="A288" i="106" s="1"/>
  <c r="H363" i="106"/>
  <c r="A363" i="106" s="1"/>
  <c r="H438" i="106"/>
  <c r="A438" i="106" s="1"/>
  <c r="H139" i="106"/>
  <c r="A139" i="106" s="1"/>
  <c r="H214" i="106"/>
  <c r="A214" i="106" s="1"/>
  <c r="H289" i="106"/>
  <c r="A289" i="106" s="1"/>
  <c r="H364" i="106"/>
  <c r="A364" i="106" s="1"/>
  <c r="H439" i="106"/>
  <c r="A439" i="106" s="1"/>
  <c r="H140" i="106"/>
  <c r="A140" i="106" s="1"/>
  <c r="H215" i="106"/>
  <c r="A215" i="106" s="1"/>
  <c r="H290" i="106"/>
  <c r="A290" i="106" s="1"/>
  <c r="H365" i="106"/>
  <c r="A365" i="106" s="1"/>
  <c r="H440" i="106"/>
  <c r="A440" i="106" s="1"/>
  <c r="H141" i="106"/>
  <c r="A141" i="106" s="1"/>
  <c r="H216" i="106"/>
  <c r="A216" i="106" s="1"/>
  <c r="H291" i="106"/>
  <c r="A291" i="106" s="1"/>
  <c r="H366" i="106"/>
  <c r="A366" i="106" s="1"/>
  <c r="H441" i="106"/>
  <c r="A441" i="106" s="1"/>
  <c r="H142" i="106"/>
  <c r="A142" i="106" s="1"/>
  <c r="H217" i="106"/>
  <c r="A217" i="106" s="1"/>
  <c r="H292" i="106"/>
  <c r="A292" i="106" s="1"/>
  <c r="H367" i="106"/>
  <c r="A367" i="106" s="1"/>
  <c r="H442" i="106"/>
  <c r="A442" i="106" s="1"/>
  <c r="H143" i="106"/>
  <c r="A143" i="106" s="1"/>
  <c r="H218" i="106"/>
  <c r="A218" i="106" s="1"/>
  <c r="H293" i="106"/>
  <c r="A293" i="106" s="1"/>
  <c r="H368" i="106"/>
  <c r="A368" i="106" s="1"/>
  <c r="H443" i="106"/>
  <c r="A443" i="106" s="1"/>
  <c r="H144" i="106"/>
  <c r="A144" i="106" s="1"/>
  <c r="H219" i="106"/>
  <c r="A219" i="106" s="1"/>
  <c r="H294" i="106"/>
  <c r="A294" i="106" s="1"/>
  <c r="H369" i="106"/>
  <c r="A369" i="106" s="1"/>
  <c r="H444" i="106"/>
  <c r="A444" i="106" s="1"/>
  <c r="H145" i="106"/>
  <c r="A145" i="106" s="1"/>
  <c r="H220" i="106"/>
  <c r="A220" i="106" s="1"/>
  <c r="H295" i="106"/>
  <c r="A295" i="106" s="1"/>
  <c r="H370" i="106"/>
  <c r="A370" i="106" s="1"/>
  <c r="H445" i="106"/>
  <c r="A445" i="106" s="1"/>
  <c r="H146" i="106"/>
  <c r="A146" i="106" s="1"/>
  <c r="H221" i="106"/>
  <c r="A221" i="106" s="1"/>
  <c r="H296" i="106"/>
  <c r="A296" i="106" s="1"/>
  <c r="H371" i="106"/>
  <c r="A371" i="106" s="1"/>
  <c r="H446" i="106"/>
  <c r="A446" i="106" s="1"/>
  <c r="H147" i="106"/>
  <c r="A147" i="106" s="1"/>
  <c r="H222" i="106"/>
  <c r="A222" i="106" s="1"/>
  <c r="H297" i="106"/>
  <c r="A297" i="106" s="1"/>
  <c r="H372" i="106"/>
  <c r="A372" i="106" s="1"/>
  <c r="H447" i="106"/>
  <c r="A447" i="106" s="1"/>
  <c r="H148" i="106"/>
  <c r="A148" i="106" s="1"/>
  <c r="H223" i="106"/>
  <c r="A223" i="106" s="1"/>
  <c r="H298" i="106"/>
  <c r="A298" i="106" s="1"/>
  <c r="H373" i="106"/>
  <c r="A373" i="106" s="1"/>
  <c r="H448" i="106"/>
  <c r="A448" i="106" s="1"/>
  <c r="H149" i="106"/>
  <c r="A149" i="106" s="1"/>
  <c r="H224" i="106"/>
  <c r="A224" i="106" s="1"/>
  <c r="H299" i="106"/>
  <c r="A299" i="106" s="1"/>
  <c r="H374" i="106"/>
  <c r="A374" i="106" s="1"/>
  <c r="H449" i="106"/>
  <c r="A449" i="106" s="1"/>
  <c r="H150" i="106"/>
  <c r="A150" i="106" s="1"/>
  <c r="H225" i="106"/>
  <c r="A225" i="106" s="1"/>
  <c r="H300" i="106"/>
  <c r="A300" i="106" s="1"/>
  <c r="H375" i="106"/>
  <c r="A375" i="106" s="1"/>
  <c r="H450" i="106"/>
  <c r="A450" i="106" s="1"/>
  <c r="H151" i="106"/>
  <c r="A151" i="106" s="1"/>
  <c r="H226" i="106"/>
  <c r="A226" i="106" s="1"/>
  <c r="H301" i="106"/>
  <c r="A301" i="106" s="1"/>
  <c r="H376" i="106"/>
  <c r="A376" i="106" s="1"/>
  <c r="H451" i="106"/>
  <c r="A451" i="106" s="1"/>
  <c r="H2" i="106"/>
  <c r="A2" i="106" s="1"/>
  <c r="H3" i="106"/>
  <c r="A3" i="106" s="1"/>
  <c r="H4" i="106"/>
  <c r="A4" i="106" s="1"/>
  <c r="H5" i="106"/>
  <c r="A5" i="106" s="1"/>
  <c r="H6" i="106"/>
  <c r="A6" i="106" s="1"/>
  <c r="H7" i="106"/>
  <c r="A7" i="106" s="1"/>
  <c r="H8" i="106"/>
  <c r="A8" i="106" s="1"/>
  <c r="H9" i="106"/>
  <c r="A9" i="106" s="1"/>
  <c r="H10" i="106"/>
  <c r="A10" i="106" s="1"/>
  <c r="H11" i="106"/>
  <c r="A11" i="106" s="1"/>
  <c r="H12" i="106"/>
  <c r="A12" i="106" s="1"/>
  <c r="H13" i="106"/>
  <c r="A13" i="106" s="1"/>
  <c r="H14" i="106"/>
  <c r="A14" i="106" s="1"/>
  <c r="H15" i="106"/>
  <c r="A15" i="106" s="1"/>
  <c r="H16" i="106"/>
  <c r="A16" i="106" s="1"/>
  <c r="H17" i="106"/>
  <c r="A17" i="106" s="1"/>
  <c r="H18" i="106"/>
  <c r="A18" i="106" s="1"/>
  <c r="H19" i="106"/>
  <c r="A19" i="106" s="1"/>
  <c r="H20" i="106"/>
  <c r="A20" i="106" s="1"/>
  <c r="H21" i="106"/>
  <c r="A21" i="106" s="1"/>
  <c r="H22" i="106"/>
  <c r="A22" i="106" s="1"/>
  <c r="H23" i="106"/>
  <c r="A23" i="106" s="1"/>
  <c r="H24" i="106"/>
  <c r="A24" i="106" s="1"/>
  <c r="H25" i="106"/>
  <c r="A25" i="106" s="1"/>
  <c r="H26" i="106"/>
  <c r="A26" i="106" s="1"/>
  <c r="H27" i="106"/>
  <c r="A27" i="106" s="1"/>
  <c r="H28" i="106"/>
  <c r="A28" i="106" s="1"/>
  <c r="H29" i="106"/>
  <c r="A29" i="106" s="1"/>
  <c r="H30" i="106"/>
  <c r="A30" i="106" s="1"/>
  <c r="H31" i="106"/>
  <c r="A31" i="106" s="1"/>
  <c r="H32" i="106"/>
  <c r="A32" i="106" s="1"/>
  <c r="H33" i="106"/>
  <c r="A33" i="106" s="1"/>
  <c r="H34" i="106"/>
  <c r="A34" i="106" s="1"/>
  <c r="H35" i="106"/>
  <c r="A35" i="106" s="1"/>
  <c r="H36" i="106"/>
  <c r="A36" i="106" s="1"/>
  <c r="H37" i="106"/>
  <c r="A37" i="106" s="1"/>
  <c r="H38" i="106"/>
  <c r="A38" i="106" s="1"/>
  <c r="H39" i="106"/>
  <c r="A39" i="106" s="1"/>
  <c r="H40" i="106"/>
  <c r="A40" i="106" s="1"/>
  <c r="H41" i="106"/>
  <c r="A41" i="106" s="1"/>
  <c r="H42" i="106"/>
  <c r="A42" i="106" s="1"/>
  <c r="H43" i="106"/>
  <c r="A43" i="106" s="1"/>
  <c r="H44" i="106"/>
  <c r="A44" i="106" s="1"/>
  <c r="H45" i="106"/>
  <c r="A45" i="106" s="1"/>
  <c r="H46" i="106"/>
  <c r="A46" i="106" s="1"/>
  <c r="H47" i="106"/>
  <c r="A47" i="106" s="1"/>
  <c r="H48" i="106"/>
  <c r="A48" i="106" s="1"/>
  <c r="H49" i="106"/>
  <c r="A49" i="106" s="1"/>
  <c r="H50" i="106"/>
  <c r="A50" i="106" s="1"/>
  <c r="H51" i="106"/>
  <c r="A51" i="106" s="1"/>
  <c r="H52" i="106"/>
  <c r="A52" i="106" s="1"/>
  <c r="H53" i="106"/>
  <c r="A53" i="106" s="1"/>
  <c r="H54" i="106"/>
  <c r="A54" i="106" s="1"/>
  <c r="H55" i="106"/>
  <c r="A55" i="106" s="1"/>
  <c r="H56" i="106"/>
  <c r="A56" i="106" s="1"/>
  <c r="H57" i="106"/>
  <c r="A57" i="106" s="1"/>
  <c r="H58" i="106"/>
  <c r="A58" i="106" s="1"/>
  <c r="H59" i="106"/>
  <c r="A59" i="106" s="1"/>
  <c r="H60" i="106"/>
  <c r="A60" i="106" s="1"/>
  <c r="H61" i="106"/>
  <c r="A61" i="106" s="1"/>
  <c r="H62" i="106"/>
  <c r="A62" i="106" s="1"/>
  <c r="H63" i="106"/>
  <c r="A63" i="106" s="1"/>
  <c r="H64" i="106"/>
  <c r="A64" i="106" s="1"/>
  <c r="H65" i="106"/>
  <c r="A65" i="106" s="1"/>
  <c r="H66" i="106"/>
  <c r="A66" i="106" s="1"/>
  <c r="H67" i="106"/>
  <c r="A67" i="106" s="1"/>
  <c r="H68" i="106"/>
  <c r="A68" i="106" s="1"/>
  <c r="H69" i="106"/>
  <c r="A69" i="106" s="1"/>
  <c r="H70" i="106"/>
  <c r="A70" i="106" s="1"/>
  <c r="H71" i="106"/>
  <c r="A71" i="106" s="1"/>
  <c r="H72" i="106"/>
  <c r="A72" i="106" s="1"/>
  <c r="H73" i="106"/>
  <c r="A73" i="106" s="1"/>
  <c r="H74" i="106"/>
  <c r="A74" i="106" s="1"/>
  <c r="H75" i="106"/>
  <c r="A75" i="106" s="1"/>
  <c r="H76" i="106"/>
  <c r="A76" i="106" s="1"/>
  <c r="H152" i="106"/>
  <c r="A152" i="106" s="1"/>
  <c r="H227" i="106"/>
  <c r="A227" i="106" s="1"/>
  <c r="H302" i="106"/>
  <c r="A302" i="106" s="1"/>
  <c r="H377" i="106"/>
  <c r="A377" i="106" s="1"/>
  <c r="H78" i="106"/>
  <c r="A78" i="106" s="1"/>
  <c r="H153" i="106"/>
  <c r="A153" i="106" s="1"/>
  <c r="H228" i="106"/>
  <c r="A228" i="106" s="1"/>
  <c r="H303" i="106"/>
  <c r="A303" i="106" s="1"/>
  <c r="H378" i="106"/>
  <c r="A378" i="106" s="1"/>
  <c r="H79" i="106"/>
  <c r="A79" i="106" s="1"/>
  <c r="H154" i="106"/>
  <c r="A154" i="106" s="1"/>
  <c r="H229" i="106"/>
  <c r="A229" i="106" s="1"/>
  <c r="H77" i="106"/>
  <c r="A77" i="106" s="1"/>
  <c r="F7" i="87"/>
  <c r="G7" i="93" s="1"/>
  <c r="E7" i="109"/>
  <c r="P17" i="93" l="1"/>
  <c r="D17" i="93"/>
  <c r="G7" i="109"/>
  <c r="Y8" i="93"/>
  <c r="O8" i="93" s="1"/>
  <c r="U10" i="93"/>
  <c r="M10" i="93" s="1"/>
  <c r="Y12" i="93"/>
  <c r="O12" i="93" s="1"/>
  <c r="Y11" i="93"/>
  <c r="O11" i="93" s="1"/>
  <c r="Y10" i="93"/>
  <c r="O10" i="93" s="1"/>
  <c r="Y9" i="93"/>
  <c r="O9" i="93" s="1"/>
  <c r="W8" i="93"/>
  <c r="N8" i="93" s="1"/>
  <c r="U8" i="93"/>
  <c r="M8" i="93" s="1"/>
  <c r="U9" i="93"/>
  <c r="M9" i="93" s="1"/>
  <c r="W12" i="93"/>
  <c r="N12" i="93" s="1"/>
  <c r="W11" i="93"/>
  <c r="N11" i="93" s="1"/>
  <c r="W10" i="93"/>
  <c r="N10" i="93" s="1"/>
  <c r="W9" i="93"/>
  <c r="N9" i="93" s="1"/>
  <c r="AB8" i="93"/>
  <c r="Q8" i="93" s="1"/>
  <c r="U12" i="93"/>
  <c r="M12" i="93" s="1"/>
  <c r="AB12" i="93"/>
  <c r="Q12" i="93" s="1"/>
  <c r="AB11" i="93"/>
  <c r="Q11" i="93" s="1"/>
  <c r="AB10" i="93"/>
  <c r="Q10" i="93" s="1"/>
  <c r="AB9" i="93"/>
  <c r="Q9" i="93" s="1"/>
  <c r="AA8" i="93"/>
  <c r="P8" i="93" s="1"/>
  <c r="U11" i="93"/>
  <c r="M11" i="93" s="1"/>
  <c r="AA12" i="93"/>
  <c r="P12" i="93" s="1"/>
  <c r="AA11" i="93"/>
  <c r="P11" i="93" s="1"/>
  <c r="AA10" i="93"/>
  <c r="P10" i="93" s="1"/>
  <c r="AA9" i="93"/>
  <c r="P9" i="93" s="1"/>
  <c r="Q18" i="93" l="1"/>
  <c r="V23" i="93"/>
  <c r="T23" i="93"/>
  <c r="R21" i="93"/>
  <c r="T21" i="93"/>
  <c r="X23" i="93"/>
  <c r="X25" i="93"/>
  <c r="Z21" i="93"/>
  <c r="R25" i="93"/>
  <c r="T25" i="93"/>
  <c r="T19" i="93"/>
  <c r="R19" i="93"/>
  <c r="V27" i="93"/>
  <c r="X21" i="93"/>
  <c r="Z25" i="93"/>
  <c r="V19" i="93"/>
  <c r="X19" i="93"/>
  <c r="Z27" i="93"/>
  <c r="V25" i="93"/>
  <c r="X27" i="93"/>
  <c r="Z23" i="93"/>
  <c r="Z19" i="93"/>
  <c r="T27" i="93"/>
  <c r="R27" i="93"/>
  <c r="V21" i="93"/>
  <c r="E18" i="93"/>
  <c r="Y11" i="109"/>
  <c r="O11" i="109" s="1"/>
  <c r="AA8" i="109"/>
  <c r="P8" i="109" s="1"/>
  <c r="AA12" i="109"/>
  <c r="P12" i="109" s="1"/>
  <c r="AB9" i="109"/>
  <c r="Q9" i="109" s="1"/>
  <c r="P17" i="109"/>
  <c r="U8" i="109"/>
  <c r="M8" i="109" s="1"/>
  <c r="AB12" i="109"/>
  <c r="Q12" i="109" s="1"/>
  <c r="AA9" i="109"/>
  <c r="P9" i="109" s="1"/>
  <c r="W11" i="109"/>
  <c r="N11" i="109" s="1"/>
  <c r="Y12" i="109"/>
  <c r="O12" i="109" s="1"/>
  <c r="U12" i="109"/>
  <c r="M12" i="109" s="1"/>
  <c r="Y9" i="109"/>
  <c r="O9" i="109" s="1"/>
  <c r="W10" i="109"/>
  <c r="N10" i="109" s="1"/>
  <c r="AB10" i="109"/>
  <c r="Q10" i="109" s="1"/>
  <c r="W8" i="109"/>
  <c r="N8" i="109" s="1"/>
  <c r="W12" i="109"/>
  <c r="N12" i="109" s="1"/>
  <c r="AA11" i="109"/>
  <c r="P11" i="109" s="1"/>
  <c r="U10" i="109"/>
  <c r="M10" i="109" s="1"/>
  <c r="AA10" i="109"/>
  <c r="P10" i="109" s="1"/>
  <c r="AB8" i="109"/>
  <c r="Q8" i="109" s="1"/>
  <c r="Y10" i="109"/>
  <c r="AB11" i="109"/>
  <c r="W9" i="109"/>
  <c r="U9" i="109"/>
  <c r="U11" i="109"/>
  <c r="M11" i="109" s="1"/>
  <c r="Y8" i="109"/>
  <c r="U18" i="93"/>
  <c r="M20" i="93"/>
  <c r="Y20" i="93"/>
  <c r="S24" i="93"/>
  <c r="G24" i="93"/>
  <c r="G18" i="93"/>
  <c r="S18" i="93"/>
  <c r="Y22" i="93"/>
  <c r="M22" i="93"/>
  <c r="Y18" i="93"/>
  <c r="M18" i="93"/>
  <c r="E22" i="93"/>
  <c r="Q22" i="93"/>
  <c r="W20" i="93"/>
  <c r="K20" i="93"/>
  <c r="Q24" i="93"/>
  <c r="E24" i="93"/>
  <c r="M24" i="93"/>
  <c r="Y24" i="93"/>
  <c r="S20" i="93"/>
  <c r="G20" i="93"/>
  <c r="E20" i="93"/>
  <c r="Q20" i="93"/>
  <c r="U22" i="93"/>
  <c r="I22" i="93"/>
  <c r="W24" i="93"/>
  <c r="K24" i="93"/>
  <c r="Q26" i="93"/>
  <c r="E26" i="93"/>
  <c r="I26" i="93"/>
  <c r="U26" i="93"/>
  <c r="W26" i="93"/>
  <c r="K26" i="93"/>
  <c r="G26" i="93"/>
  <c r="S26" i="93"/>
  <c r="I20" i="93"/>
  <c r="U20" i="93"/>
  <c r="W22" i="93"/>
  <c r="K22" i="93"/>
  <c r="W18" i="93"/>
  <c r="K18" i="93"/>
  <c r="Y26" i="93"/>
  <c r="M26" i="93"/>
  <c r="G22" i="93"/>
  <c r="S22" i="93"/>
  <c r="I24" i="93"/>
  <c r="U24" i="93"/>
  <c r="I18" i="93"/>
  <c r="W24" i="109" l="1"/>
  <c r="W25" i="109" s="1"/>
  <c r="W20" i="109"/>
  <c r="W21" i="109" s="1"/>
  <c r="W26" i="109"/>
  <c r="W27" i="109" s="1"/>
  <c r="W22" i="109"/>
  <c r="W23" i="109" s="1"/>
  <c r="W18" i="109"/>
  <c r="R54" i="93"/>
  <c r="T56" i="93"/>
  <c r="V55" i="93"/>
  <c r="Z56" i="93"/>
  <c r="X54" i="93"/>
  <c r="R57" i="93"/>
  <c r="X56" i="93"/>
  <c r="L23" i="93"/>
  <c r="L56" i="93" s="1"/>
  <c r="H65" i="93"/>
  <c r="T58" i="93"/>
  <c r="V57" i="93"/>
  <c r="Z57" i="93"/>
  <c r="T54" i="93"/>
  <c r="X57" i="93"/>
  <c r="R55" i="93"/>
  <c r="V58" i="93"/>
  <c r="J25" i="93"/>
  <c r="J57" i="93" s="1"/>
  <c r="G66" i="93"/>
  <c r="Y27" i="93"/>
  <c r="Y58" i="93" s="1"/>
  <c r="U67" i="93"/>
  <c r="W23" i="93"/>
  <c r="W56" i="93" s="1"/>
  <c r="T65" i="93"/>
  <c r="H27" i="93"/>
  <c r="H58" i="93" s="1"/>
  <c r="F67" i="93"/>
  <c r="I27" i="93"/>
  <c r="I58" i="93" s="1"/>
  <c r="G67" i="93"/>
  <c r="W25" i="93"/>
  <c r="W57" i="93" s="1"/>
  <c r="T66" i="93"/>
  <c r="F21" i="93"/>
  <c r="F55" i="93" s="1"/>
  <c r="E64" i="93"/>
  <c r="M25" i="93"/>
  <c r="M57" i="93" s="1"/>
  <c r="I66" i="93"/>
  <c r="W21" i="93"/>
  <c r="W55" i="93" s="1"/>
  <c r="T64" i="93"/>
  <c r="Y19" i="93"/>
  <c r="Y54" i="93" s="1"/>
  <c r="U63" i="93"/>
  <c r="G19" i="93"/>
  <c r="G54" i="93" s="1"/>
  <c r="F63" i="93"/>
  <c r="M21" i="93"/>
  <c r="M55" i="93" s="1"/>
  <c r="I64" i="93"/>
  <c r="S23" i="93"/>
  <c r="S56" i="93" s="1"/>
  <c r="R65" i="93"/>
  <c r="L19" i="93"/>
  <c r="L54" i="93" s="1"/>
  <c r="H63" i="93"/>
  <c r="U21" i="93"/>
  <c r="U55" i="93" s="1"/>
  <c r="S64" i="93"/>
  <c r="L27" i="93"/>
  <c r="L58" i="93" s="1"/>
  <c r="H67" i="93"/>
  <c r="E27" i="93"/>
  <c r="E58" i="93" s="1"/>
  <c r="E67" i="93"/>
  <c r="I23" i="93"/>
  <c r="I56" i="93" s="1"/>
  <c r="G65" i="93"/>
  <c r="H21" i="93"/>
  <c r="H55" i="93" s="1"/>
  <c r="F64" i="93"/>
  <c r="F25" i="93"/>
  <c r="F57" i="93" s="1"/>
  <c r="E66" i="93"/>
  <c r="Q23" i="93"/>
  <c r="Q56" i="93" s="1"/>
  <c r="Q65" i="93"/>
  <c r="M23" i="93"/>
  <c r="M56" i="93" s="1"/>
  <c r="I65" i="93"/>
  <c r="G25" i="93"/>
  <c r="G57" i="93" s="1"/>
  <c r="F66" i="93"/>
  <c r="U19" i="93"/>
  <c r="U54" i="93" s="1"/>
  <c r="S63" i="93"/>
  <c r="I19" i="93"/>
  <c r="I54" i="93" s="1"/>
  <c r="G63" i="93"/>
  <c r="G23" i="93"/>
  <c r="G56" i="93" s="1"/>
  <c r="F65" i="93"/>
  <c r="W19" i="93"/>
  <c r="W54" i="93" s="1"/>
  <c r="T63" i="93"/>
  <c r="J21" i="93"/>
  <c r="J55" i="93" s="1"/>
  <c r="G64" i="93"/>
  <c r="W27" i="93"/>
  <c r="W58" i="93" s="1"/>
  <c r="T67" i="93"/>
  <c r="Q27" i="93"/>
  <c r="Q58" i="93" s="1"/>
  <c r="Q67" i="93"/>
  <c r="U23" i="93"/>
  <c r="U56" i="93" s="1"/>
  <c r="S65" i="93"/>
  <c r="S21" i="93"/>
  <c r="S55" i="93" s="1"/>
  <c r="R64" i="93"/>
  <c r="Q25" i="93"/>
  <c r="Q57" i="93" s="1"/>
  <c r="Q66" i="93"/>
  <c r="F23" i="93"/>
  <c r="F56" i="93" s="1"/>
  <c r="E65" i="93"/>
  <c r="Y23" i="93"/>
  <c r="Y56" i="93" s="1"/>
  <c r="U65" i="93"/>
  <c r="S25" i="93"/>
  <c r="S57" i="93" s="1"/>
  <c r="R66" i="93"/>
  <c r="F19" i="93"/>
  <c r="F54" i="93" s="1"/>
  <c r="E63" i="93"/>
  <c r="Z54" i="93"/>
  <c r="Z58" i="93"/>
  <c r="X55" i="93"/>
  <c r="T57" i="93"/>
  <c r="Q19" i="93"/>
  <c r="Q54" i="93" s="1"/>
  <c r="Q63" i="93"/>
  <c r="R23" i="93"/>
  <c r="R56" i="93" s="1"/>
  <c r="U25" i="93"/>
  <c r="U57" i="93" s="1"/>
  <c r="S66" i="93"/>
  <c r="N27" i="93"/>
  <c r="N58" i="93" s="1"/>
  <c r="I67" i="93"/>
  <c r="S27" i="93"/>
  <c r="S58" i="93" s="1"/>
  <c r="R67" i="93"/>
  <c r="U27" i="93"/>
  <c r="U58" i="93" s="1"/>
  <c r="S67" i="93"/>
  <c r="K25" i="93"/>
  <c r="K57" i="93" s="1"/>
  <c r="H66" i="93"/>
  <c r="Q21" i="93"/>
  <c r="Q55" i="93" s="1"/>
  <c r="Q64" i="93"/>
  <c r="Y25" i="93"/>
  <c r="Y57" i="93" s="1"/>
  <c r="U66" i="93"/>
  <c r="K21" i="93"/>
  <c r="K55" i="93" s="1"/>
  <c r="H64" i="93"/>
  <c r="M19" i="93"/>
  <c r="M54" i="93" s="1"/>
  <c r="I63" i="93"/>
  <c r="S19" i="93"/>
  <c r="S54" i="93" s="1"/>
  <c r="R63" i="93"/>
  <c r="Y21" i="93"/>
  <c r="Y55" i="93" s="1"/>
  <c r="U64" i="93"/>
  <c r="R58" i="93"/>
  <c r="X58" i="93"/>
  <c r="V54" i="93"/>
  <c r="Z55" i="93"/>
  <c r="T55" i="93"/>
  <c r="V56" i="93"/>
  <c r="N23" i="93"/>
  <c r="N56" i="93" s="1"/>
  <c r="F27" i="93"/>
  <c r="F58" i="93" s="1"/>
  <c r="E23" i="93"/>
  <c r="E56" i="93" s="1"/>
  <c r="H25" i="93"/>
  <c r="H57" i="93" s="1"/>
  <c r="N19" i="93"/>
  <c r="N54" i="93" s="1"/>
  <c r="J19" i="93"/>
  <c r="J54" i="93" s="1"/>
  <c r="M27" i="93"/>
  <c r="M58" i="93" s="1"/>
  <c r="L21" i="93"/>
  <c r="L55" i="93" s="1"/>
  <c r="K23" i="93"/>
  <c r="K56" i="93" s="1"/>
  <c r="K19" i="93"/>
  <c r="K54" i="93" s="1"/>
  <c r="L25" i="93"/>
  <c r="L57" i="93" s="1"/>
  <c r="E25" i="93"/>
  <c r="E57" i="93" s="1"/>
  <c r="I25" i="93"/>
  <c r="I57" i="93" s="1"/>
  <c r="N21" i="93"/>
  <c r="N55" i="93" s="1"/>
  <c r="I21" i="93"/>
  <c r="I55" i="93" s="1"/>
  <c r="N25" i="93"/>
  <c r="N57" i="93" s="1"/>
  <c r="J27" i="93"/>
  <c r="J58" i="93" s="1"/>
  <c r="H19" i="93"/>
  <c r="H54" i="93" s="1"/>
  <c r="H23" i="93"/>
  <c r="H56" i="93" s="1"/>
  <c r="J23" i="93"/>
  <c r="J56" i="93" s="1"/>
  <c r="G21" i="93"/>
  <c r="G55" i="93" s="1"/>
  <c r="G27" i="93"/>
  <c r="G58" i="93" s="1"/>
  <c r="K27" i="93"/>
  <c r="K58" i="93" s="1"/>
  <c r="E21" i="93"/>
  <c r="E55" i="93" s="1"/>
  <c r="E19" i="93"/>
  <c r="G26" i="109"/>
  <c r="I26" i="109"/>
  <c r="K26" i="109"/>
  <c r="E26" i="109"/>
  <c r="M26" i="109"/>
  <c r="N9" i="109"/>
  <c r="S22" i="109" s="1"/>
  <c r="S23" i="109" s="1"/>
  <c r="O8" i="109"/>
  <c r="Q11" i="109"/>
  <c r="Y24" i="109" s="1"/>
  <c r="Y25" i="109" s="1"/>
  <c r="M9" i="109"/>
  <c r="Q22" i="109" s="1"/>
  <c r="Q23" i="109" s="1"/>
  <c r="O10" i="109"/>
  <c r="Y22" i="109" l="1"/>
  <c r="Y23" i="109" s="1"/>
  <c r="Q20" i="109"/>
  <c r="Q21" i="109" s="1"/>
  <c r="S18" i="109"/>
  <c r="S26" i="109"/>
  <c r="S27" i="109" s="1"/>
  <c r="Y26" i="109"/>
  <c r="Y27" i="109" s="1"/>
  <c r="E18" i="109"/>
  <c r="E19" i="109" s="1"/>
  <c r="U26" i="109"/>
  <c r="U27" i="109" s="1"/>
  <c r="U22" i="109"/>
  <c r="U23" i="109" s="1"/>
  <c r="U18" i="109"/>
  <c r="U24" i="109"/>
  <c r="U25" i="109" s="1"/>
  <c r="U20" i="109"/>
  <c r="U21" i="109" s="1"/>
  <c r="Q26" i="109"/>
  <c r="Q27" i="109" s="1"/>
  <c r="S20" i="109"/>
  <c r="S21" i="109" s="1"/>
  <c r="Y18" i="109"/>
  <c r="W19" i="109"/>
  <c r="W54" i="109" s="1"/>
  <c r="X19" i="109"/>
  <c r="X54" i="109" s="1"/>
  <c r="Q24" i="109"/>
  <c r="Q25" i="109" s="1"/>
  <c r="S24" i="109"/>
  <c r="S25" i="109" s="1"/>
  <c r="Y20" i="109"/>
  <c r="Y21" i="109" s="1"/>
  <c r="F27" i="109"/>
  <c r="F58" i="109" s="1"/>
  <c r="E27" i="109"/>
  <c r="E58" i="109" s="1"/>
  <c r="X27" i="109"/>
  <c r="X58" i="109" s="1"/>
  <c r="W58" i="109"/>
  <c r="J27" i="109"/>
  <c r="J58" i="109" s="1"/>
  <c r="I27" i="109"/>
  <c r="I58" i="109" s="1"/>
  <c r="X23" i="109"/>
  <c r="X56" i="109" s="1"/>
  <c r="W56" i="109"/>
  <c r="L27" i="109"/>
  <c r="L58" i="109" s="1"/>
  <c r="K27" i="109"/>
  <c r="K58" i="109" s="1"/>
  <c r="X25" i="109"/>
  <c r="X57" i="109" s="1"/>
  <c r="W57" i="109"/>
  <c r="N27" i="109"/>
  <c r="N58" i="109" s="1"/>
  <c r="M27" i="109"/>
  <c r="M58" i="109" s="1"/>
  <c r="H27" i="109"/>
  <c r="H58" i="109" s="1"/>
  <c r="G27" i="109"/>
  <c r="G58" i="109" s="1"/>
  <c r="X21" i="109"/>
  <c r="X55" i="109" s="1"/>
  <c r="W55" i="109"/>
  <c r="I67" i="109"/>
  <c r="T64" i="109"/>
  <c r="T67" i="109"/>
  <c r="I18" i="109"/>
  <c r="H67" i="109"/>
  <c r="T66" i="109"/>
  <c r="F67" i="109"/>
  <c r="E67" i="109"/>
  <c r="T63" i="109"/>
  <c r="E22" i="109"/>
  <c r="G67" i="109"/>
  <c r="T65" i="109"/>
  <c r="G18" i="109"/>
  <c r="M24" i="109"/>
  <c r="E24" i="109"/>
  <c r="E20" i="109"/>
  <c r="M20" i="109"/>
  <c r="G20" i="109"/>
  <c r="I20" i="109"/>
  <c r="K20" i="109"/>
  <c r="R23" i="109"/>
  <c r="Q18" i="109"/>
  <c r="Q19" i="109" s="1"/>
  <c r="K18" i="109"/>
  <c r="M18" i="109"/>
  <c r="K24" i="109"/>
  <c r="M22" i="109"/>
  <c r="I22" i="109"/>
  <c r="K22" i="109"/>
  <c r="G22" i="109"/>
  <c r="G24" i="109"/>
  <c r="I24" i="109"/>
  <c r="F19" i="109" l="1"/>
  <c r="F54" i="109" s="1"/>
  <c r="R21" i="109"/>
  <c r="R55" i="109" s="1"/>
  <c r="R27" i="109"/>
  <c r="U19" i="109"/>
  <c r="U54" i="109" s="1"/>
  <c r="V19" i="109"/>
  <c r="S19" i="109"/>
  <c r="S54" i="109" s="1"/>
  <c r="T19" i="109"/>
  <c r="T54" i="109" s="1"/>
  <c r="R25" i="109"/>
  <c r="R57" i="109" s="1"/>
  <c r="Y19" i="109"/>
  <c r="Y54" i="109" s="1"/>
  <c r="Z19" i="109"/>
  <c r="Z54" i="109" s="1"/>
  <c r="R19" i="109"/>
  <c r="R54" i="109" s="1"/>
  <c r="Q54" i="109"/>
  <c r="L19" i="109"/>
  <c r="L54" i="109" s="1"/>
  <c r="K19" i="109"/>
  <c r="K54" i="109" s="1"/>
  <c r="F25" i="109"/>
  <c r="F57" i="109" s="1"/>
  <c r="E25" i="109"/>
  <c r="E57" i="109" s="1"/>
  <c r="T23" i="109"/>
  <c r="T56" i="109" s="1"/>
  <c r="S56" i="109"/>
  <c r="N19" i="109"/>
  <c r="N54" i="109" s="1"/>
  <c r="M19" i="109"/>
  <c r="M54" i="109" s="1"/>
  <c r="L21" i="109"/>
  <c r="L55" i="109" s="1"/>
  <c r="K21" i="109"/>
  <c r="K55" i="109" s="1"/>
  <c r="F21" i="109"/>
  <c r="F55" i="109" s="1"/>
  <c r="E21" i="109"/>
  <c r="E55" i="109" s="1"/>
  <c r="N25" i="109"/>
  <c r="N57" i="109" s="1"/>
  <c r="M25" i="109"/>
  <c r="M57" i="109" s="1"/>
  <c r="T25" i="109"/>
  <c r="T57" i="109" s="1"/>
  <c r="S57" i="109"/>
  <c r="V54" i="109"/>
  <c r="J23" i="109"/>
  <c r="J56" i="109" s="1"/>
  <c r="I23" i="109"/>
  <c r="I56" i="109" s="1"/>
  <c r="Q55" i="109"/>
  <c r="Z27" i="109"/>
  <c r="Z58" i="109" s="1"/>
  <c r="Y58" i="109"/>
  <c r="J25" i="109"/>
  <c r="J57" i="109" s="1"/>
  <c r="I25" i="109"/>
  <c r="I57" i="109" s="1"/>
  <c r="V23" i="109"/>
  <c r="V56" i="109" s="1"/>
  <c r="U56" i="109"/>
  <c r="T27" i="109"/>
  <c r="T58" i="109" s="1"/>
  <c r="S58" i="109"/>
  <c r="H25" i="109"/>
  <c r="H57" i="109" s="1"/>
  <c r="G25" i="109"/>
  <c r="G57" i="109" s="1"/>
  <c r="V21" i="109"/>
  <c r="V55" i="109" s="1"/>
  <c r="U55" i="109"/>
  <c r="L23" i="109"/>
  <c r="L56" i="109" s="1"/>
  <c r="K23" i="109"/>
  <c r="K56" i="109" s="1"/>
  <c r="Z23" i="109"/>
  <c r="Z56" i="109" s="1"/>
  <c r="Y56" i="109"/>
  <c r="T21" i="109"/>
  <c r="T55" i="109" s="1"/>
  <c r="S55" i="109"/>
  <c r="R58" i="109"/>
  <c r="Q58" i="109"/>
  <c r="J21" i="109"/>
  <c r="J55" i="109" s="1"/>
  <c r="I21" i="109"/>
  <c r="I55" i="109" s="1"/>
  <c r="H19" i="109"/>
  <c r="H54" i="109" s="1"/>
  <c r="G19" i="109"/>
  <c r="G54" i="109" s="1"/>
  <c r="F23" i="109"/>
  <c r="F56" i="109" s="1"/>
  <c r="E23" i="109"/>
  <c r="E56" i="109" s="1"/>
  <c r="J19" i="109"/>
  <c r="J54" i="109" s="1"/>
  <c r="I19" i="109"/>
  <c r="I54" i="109" s="1"/>
  <c r="Z21" i="109"/>
  <c r="Z55" i="109" s="1"/>
  <c r="V27" i="109"/>
  <c r="V58" i="109" s="1"/>
  <c r="U58" i="109"/>
  <c r="N23" i="109"/>
  <c r="N56" i="109" s="1"/>
  <c r="M23" i="109"/>
  <c r="M56" i="109" s="1"/>
  <c r="H21" i="109"/>
  <c r="H55" i="109" s="1"/>
  <c r="G21" i="109"/>
  <c r="G55" i="109" s="1"/>
  <c r="V25" i="109"/>
  <c r="V57" i="109" s="1"/>
  <c r="U57" i="109"/>
  <c r="H23" i="109"/>
  <c r="H56" i="109" s="1"/>
  <c r="G23" i="109"/>
  <c r="G56" i="109" s="1"/>
  <c r="L25" i="109"/>
  <c r="L57" i="109" s="1"/>
  <c r="K25" i="109"/>
  <c r="K57" i="109" s="1"/>
  <c r="Q57" i="109"/>
  <c r="R56" i="109"/>
  <c r="Q56" i="109"/>
  <c r="N21" i="109"/>
  <c r="N55" i="109" s="1"/>
  <c r="M21" i="109"/>
  <c r="M55" i="109" s="1"/>
  <c r="Z25" i="109"/>
  <c r="Z57" i="109" s="1"/>
  <c r="Y57" i="109"/>
  <c r="E63" i="109"/>
  <c r="E54" i="109"/>
  <c r="S66" i="109"/>
  <c r="F65" i="109"/>
  <c r="R63" i="109"/>
  <c r="H66" i="109"/>
  <c r="Q66" i="109"/>
  <c r="Q65" i="109"/>
  <c r="I64" i="109"/>
  <c r="U66" i="109"/>
  <c r="G66" i="109"/>
  <c r="S65" i="109"/>
  <c r="R65" i="109"/>
  <c r="R67" i="109"/>
  <c r="I63" i="109"/>
  <c r="Q63" i="109"/>
  <c r="H64" i="109"/>
  <c r="E64" i="109"/>
  <c r="I66" i="109"/>
  <c r="U64" i="109"/>
  <c r="Y55" i="109"/>
  <c r="F66" i="109"/>
  <c r="S64" i="109"/>
  <c r="H65" i="109"/>
  <c r="U65" i="109"/>
  <c r="R64" i="109"/>
  <c r="Q67" i="109"/>
  <c r="G64" i="109"/>
  <c r="U63" i="109"/>
  <c r="F63" i="109"/>
  <c r="R66" i="109"/>
  <c r="S67" i="109"/>
  <c r="S63" i="109"/>
  <c r="G65" i="109"/>
  <c r="I65" i="109"/>
  <c r="H63" i="109"/>
  <c r="Q64" i="109"/>
  <c r="F64" i="109"/>
  <c r="E66" i="109"/>
  <c r="U67" i="109"/>
  <c r="E65" i="109"/>
  <c r="G63" i="109"/>
</calcChain>
</file>

<file path=xl/sharedStrings.xml><?xml version="1.0" encoding="utf-8"?>
<sst xmlns="http://schemas.openxmlformats.org/spreadsheetml/2006/main" count="4519" uniqueCount="180">
  <si>
    <t>Breast</t>
  </si>
  <si>
    <t>Bladder</t>
  </si>
  <si>
    <t>Prostate</t>
  </si>
  <si>
    <t>Year</t>
  </si>
  <si>
    <t xml:space="preserve">If you have any queries regarding any of these data, please contact: </t>
  </si>
  <si>
    <t>The following ICD 10 groups were used for the cancer sites/groups contained within this spreadsheet:</t>
  </si>
  <si>
    <t>Cancer site/group</t>
  </si>
  <si>
    <t>ICD10 codes included</t>
  </si>
  <si>
    <t>London</t>
  </si>
  <si>
    <t>Cancer sites for breakdown</t>
  </si>
  <si>
    <t>katherine.henson@phe.gov.uk</t>
  </si>
  <si>
    <t>North West London</t>
  </si>
  <si>
    <t>South East London</t>
  </si>
  <si>
    <t>South West London</t>
  </si>
  <si>
    <t>North London</t>
  </si>
  <si>
    <t xml:space="preserve">Contents </t>
  </si>
  <si>
    <t>Geography</t>
  </si>
  <si>
    <t>50-59</t>
  </si>
  <si>
    <t>60-69</t>
  </si>
  <si>
    <t>70-79</t>
  </si>
  <si>
    <t>80+</t>
  </si>
  <si>
    <t>C50</t>
  </si>
  <si>
    <t>C61</t>
  </si>
  <si>
    <t>C67</t>
  </si>
  <si>
    <t>C00-97, excl C44</t>
  </si>
  <si>
    <t>All cancers but non-melanoma skin cancer</t>
  </si>
  <si>
    <t>0-49</t>
  </si>
  <si>
    <t>Unk/Oth</t>
  </si>
  <si>
    <t>Table 1: ICD10 codes</t>
  </si>
  <si>
    <t>Tumours</t>
  </si>
  <si>
    <t>Sector</t>
  </si>
  <si>
    <t>Tumour Group</t>
  </si>
  <si>
    <t>Stage</t>
  </si>
  <si>
    <t>NL</t>
  </si>
  <si>
    <t>NWL</t>
  </si>
  <si>
    <t>SEL</t>
  </si>
  <si>
    <t>&lt;5</t>
  </si>
  <si>
    <t>For Lookup</t>
  </si>
  <si>
    <t>SWL</t>
  </si>
  <si>
    <t>Uterine</t>
  </si>
  <si>
    <t>Suppression</t>
  </si>
  <si>
    <t>All values under 5 have been suppressed, and replaced with '&lt;5'</t>
  </si>
  <si>
    <t>Interpretation of Results and Main Findings</t>
  </si>
  <si>
    <t>Geography 1</t>
  </si>
  <si>
    <t xml:space="preserve">Explanation of Data </t>
  </si>
  <si>
    <t>C33-34</t>
  </si>
  <si>
    <t>C43</t>
  </si>
  <si>
    <t>C56</t>
  </si>
  <si>
    <t>C54</t>
  </si>
  <si>
    <t>Female only</t>
  </si>
  <si>
    <t xml:space="preserve">Non-Hodgkin lymphoma </t>
  </si>
  <si>
    <t>Note</t>
  </si>
  <si>
    <t>Unknown / Other</t>
  </si>
  <si>
    <t>Stage 1</t>
  </si>
  <si>
    <t>Stage 2</t>
  </si>
  <si>
    <t>Stage 3</t>
  </si>
  <si>
    <t>Stage 4</t>
  </si>
  <si>
    <t>London + West Essex</t>
  </si>
  <si>
    <t>North East London + West Essex</t>
  </si>
  <si>
    <t>Diagnosis Year</t>
  </si>
  <si>
    <t>Age</t>
  </si>
  <si>
    <t>Level</t>
  </si>
  <si>
    <t>NEL + WE</t>
  </si>
  <si>
    <t>Geography Lookup</t>
  </si>
  <si>
    <t>For Lookup:</t>
  </si>
  <si>
    <t>Counts</t>
  </si>
  <si>
    <t>Select geography and diagnosis year from boxes below</t>
  </si>
  <si>
    <t>&lt;5'</t>
  </si>
  <si>
    <t>A proportion has not been calculated for a specific age group / stage group if any of the values in that group have been suppressed.</t>
  </si>
  <si>
    <t>Colorectal</t>
  </si>
  <si>
    <t>C18-20</t>
  </si>
  <si>
    <t>Kidney</t>
  </si>
  <si>
    <t>C64</t>
  </si>
  <si>
    <t>Lung</t>
  </si>
  <si>
    <t>Melanoma</t>
  </si>
  <si>
    <t>C82-85</t>
  </si>
  <si>
    <t>Ovarian</t>
  </si>
  <si>
    <t>Other</t>
  </si>
  <si>
    <t>They were chosen as they have the best staging quality.</t>
  </si>
  <si>
    <t>These groupings are the PHOF cancer groupings.</t>
  </si>
  <si>
    <t>Data extraction criteria:</t>
  </si>
  <si>
    <t xml:space="preserve">For completeness in numbers, this piece of work includes DCOs.  These cases will not have staging information, however the proportion is around 3% and so the impact is minimal. </t>
  </si>
  <si>
    <t>Cancer diagnosed between 2012 and 2014</t>
  </si>
  <si>
    <t>CCG in one of the 33 CCGs which cover London and West Essex (a breakdown of the CCGs with their sector listed is shown in Table 2)</t>
  </si>
  <si>
    <t>ICD code beginning with C, which identified a malignant cancer</t>
  </si>
  <si>
    <t>Non melanoma skin cancers (ICD-10: C44) were excluded</t>
  </si>
  <si>
    <t>Cancers with stage 0, 0IS and 0A were excluded: these cancers have morphology and behaviour codes which are defined as malignant</t>
  </si>
  <si>
    <t>Deduplication process applied to match that used in CancerStats</t>
  </si>
  <si>
    <t>Only London &amp; West Essex was presented, and not London alone, as West Essex low numbers could become identifiable by differencing.</t>
  </si>
  <si>
    <t>Table 2: Clinical Commissioning Groups by Sector</t>
  </si>
  <si>
    <t>CCG Code</t>
  </si>
  <si>
    <t>CCG Name</t>
  </si>
  <si>
    <t>North East London and West Essex</t>
  </si>
  <si>
    <t>North Central London</t>
  </si>
  <si>
    <t>08N</t>
  </si>
  <si>
    <t>08M</t>
  </si>
  <si>
    <t>08F</t>
  </si>
  <si>
    <t>08V</t>
  </si>
  <si>
    <t>08W</t>
  </si>
  <si>
    <t>07L</t>
  </si>
  <si>
    <t>07T</t>
  </si>
  <si>
    <t>07H</t>
  </si>
  <si>
    <t>08D</t>
  </si>
  <si>
    <t>07X</t>
  </si>
  <si>
    <t>08H</t>
  </si>
  <si>
    <t>07R</t>
  </si>
  <si>
    <t>07M</t>
  </si>
  <si>
    <t>07P</t>
  </si>
  <si>
    <t>07W</t>
  </si>
  <si>
    <t>07Y</t>
  </si>
  <si>
    <t>08C</t>
  </si>
  <si>
    <t>08G</t>
  </si>
  <si>
    <t>09A</t>
  </si>
  <si>
    <t>08Y</t>
  </si>
  <si>
    <t>08E</t>
  </si>
  <si>
    <t>07Q</t>
  </si>
  <si>
    <t>07N</t>
  </si>
  <si>
    <t>08A</t>
  </si>
  <si>
    <t>08K</t>
  </si>
  <si>
    <t>08L</t>
  </si>
  <si>
    <t>08Q</t>
  </si>
  <si>
    <t>07V</t>
  </si>
  <si>
    <t>08J</t>
  </si>
  <si>
    <t>08P</t>
  </si>
  <si>
    <t>08R</t>
  </si>
  <si>
    <t>08T</t>
  </si>
  <si>
    <t>08X</t>
  </si>
  <si>
    <t>West Essex</t>
  </si>
  <si>
    <t>Waltham Forest</t>
  </si>
  <si>
    <t>Tower Hamlets</t>
  </si>
  <si>
    <t>Redbridge</t>
  </si>
  <si>
    <t>Newham</t>
  </si>
  <si>
    <t>Islington</t>
  </si>
  <si>
    <t>Havering</t>
  </si>
  <si>
    <t>Haringey</t>
  </si>
  <si>
    <t>Enfield</t>
  </si>
  <si>
    <t>City and Hackney</t>
  </si>
  <si>
    <t>Camden</t>
  </si>
  <si>
    <t>Barnet</t>
  </si>
  <si>
    <t>Barking &amp; Dagenham</t>
  </si>
  <si>
    <t>West London</t>
  </si>
  <si>
    <t>Wandsworth</t>
  </si>
  <si>
    <t>Sutton</t>
  </si>
  <si>
    <t>Southwark</t>
  </si>
  <si>
    <t>Richmond</t>
  </si>
  <si>
    <t>Merton</t>
  </si>
  <si>
    <t>Lewisham</t>
  </si>
  <si>
    <t>Lambeth</t>
  </si>
  <si>
    <t>Kingston</t>
  </si>
  <si>
    <t>Hounslow</t>
  </si>
  <si>
    <t>Hillingdon</t>
  </si>
  <si>
    <t>Harrow</t>
  </si>
  <si>
    <t>Hammersmith and Fulham</t>
  </si>
  <si>
    <t>Greenwich</t>
  </si>
  <si>
    <t>Ealing</t>
  </si>
  <si>
    <t>Croydon</t>
  </si>
  <si>
    <t>Central London</t>
  </si>
  <si>
    <t>Bromley</t>
  </si>
  <si>
    <t>Brent</t>
  </si>
  <si>
    <t>Bexley</t>
  </si>
  <si>
    <t>IF(ISBLANK(D6), "",ROUND((2*D6+1.96^2-(1.96*SQRT((1.96^2+4*D6*(1-Q6)))))/(2*($W6+(1.96^2))), 3))</t>
  </si>
  <si>
    <t>Q6 = %</t>
  </si>
  <si>
    <t>D6 = number in pivot</t>
  </si>
  <si>
    <t>W6 = grand total</t>
  </si>
  <si>
    <t>Calculation of %</t>
  </si>
  <si>
    <t>Repeat of above for graphs</t>
  </si>
  <si>
    <t>Lower difference</t>
  </si>
  <si>
    <t>Upper difference</t>
  </si>
  <si>
    <t>Percentages</t>
  </si>
  <si>
    <t>Explanation of data and definitions</t>
  </si>
  <si>
    <t>Key findings and discussion</t>
  </si>
  <si>
    <t>Distribution of stage within age (proportion with confidence interval)</t>
  </si>
  <si>
    <t>Distribution of age within stage (proportion with confidence interval)</t>
  </si>
  <si>
    <r>
      <t xml:space="preserve">Scope of Analysis
</t>
    </r>
    <r>
      <rPr>
        <sz val="12"/>
        <color indexed="8"/>
        <rFont val="Arial"/>
        <family val="2"/>
      </rPr>
      <t xml:space="preserve">
The majority of our outputs include a breakdown by key tumour and demographic factors, namely age at cancer diagnosis, stage of cancer, ethnicity and deprivation.  However, it is not known how these factors are cross-distributed.  As age and stage are key factors, this project aimed to understand how the incidence of cancers was distributed across these two factors.  This is not a statistical exercise to attribute variation and make causal inferences; rather it is a descriptive analysis to understand the variation and distribution in the number of cancers diagnosed.  
A key agenda in NHS London is the reduction of unwarranted variation.  If, for example, all stage 4 cancers are in a particular age group, this will allow us to start to develop more targeted analyses or initiatives. 
</t>
    </r>
    <r>
      <rPr>
        <u/>
        <sz val="12"/>
        <color indexed="8"/>
        <rFont val="Arial"/>
        <family val="2"/>
      </rPr>
      <t xml:space="preserve">
Headline Results
</t>
    </r>
    <r>
      <rPr>
        <sz val="12"/>
        <color indexed="8"/>
        <rFont val="Arial"/>
        <family val="2"/>
      </rPr>
      <t xml:space="preserve">For all malignant cancers combined, in London &amp; West Essex in 2014, stage 1 cancers were most likely diagnosed among those aged 60-69 years.  This age group corresponds to the screening age category, but in order to understand this fully we must investigate specific tumour groups. 
Investigation of the cancers with known stage in 2014, ages 0-49, 50-59 and 60-69 were most commonly diagnosed with stage 1 cancers.  However, in ages 70-79 and 80+, stage 4 is the most commonly diagnosed stage.  This is true for all cancers combined, but not for all cancers individually.  
For all age groups, the proportion of cancers recorded as unknown has reduced significantly from 2012.  Considering only known tumours, the proportion of cancers recorded as early stage (stage 1 &amp; 2 combined) for all ages in London and West Essex was 52% in 2012 and 54% in 2014.
For all cancers combined, there was variation across the five sectors of London &amp; West Essex.  The range of proportion of early stage cancers was 42% to 51% in ages 0-49 years, 44% to 50% in ages 50-59 years, 41% to 49% in 60-69 years, 35% to 39% in 70-79 years and 26% to 33% in ages 80+.  Therefore, the greatest difference across the sectors for proportion of early stage was for ages 0-49 years.
Breast cancer
In 2014, there was a significant trend in age at diagnosis among stage 3 cancers.  The highest proportion of cancers was diagnosed with stage 1 among 60-69 years, which aligns with the screening age range.   There was no variation by age at diagnosis among stage 4 cancers.
Colorectal cancer
In 2014, colorectal cancers were most likely to be unstaged in those aged 80+.  The distribution of stage was very similar in all age groups.  However, when looking within each stage, elderly patients (70+) were the most common.  
Lung cancer 
In 2014, stage 4 cancers were significantly the highest proportion within every age group.  Within each stage, cancers were most likely to be diagnosed among older patients.  Of the most common cancer, lung cancer had the starkest distributions between age and stage.
Prostate cancer 
In 2014, the younger ages had the highest proportion of stage 1 prostate cancers.  The opposite was true in the older ages.  Less than 10% of all individuals diagnosed with cancer aged 0-49 were diagnosed with stage 4 cancer.  </t>
    </r>
    <r>
      <rPr>
        <u/>
        <sz val="12"/>
        <color indexed="8"/>
        <rFont val="Arial"/>
        <family val="2"/>
      </rPr>
      <t xml:space="preserve">
</t>
    </r>
    <r>
      <rPr>
        <sz val="12"/>
        <color indexed="8"/>
        <rFont val="Arial"/>
        <family val="2"/>
      </rPr>
      <t>Also to note, in 2014 the majority of uterine and melanoma cancers are stage 1.</t>
    </r>
    <r>
      <rPr>
        <u/>
        <sz val="12"/>
        <color indexed="8"/>
        <rFont val="Arial"/>
        <family val="2"/>
      </rPr>
      <t xml:space="preserve">
Discussion
</t>
    </r>
    <r>
      <rPr>
        <sz val="12"/>
        <color indexed="8"/>
        <rFont val="Arial"/>
        <family val="2"/>
      </rPr>
      <t>It is vital to note that this workbook presents proportions, and no adjustments have been made.  It seems that late stage cancers are most likely diagnosed among elderly people (ages 70+), however this does not account for any other demographic or tumour factors.  
In general, cancers with a higher proportion of late stage cancers had a higher proportion of individuals diagnosed at older ages.  Further work is needed to understand this pattern. 
It is reassuring that the proportion of staged cancers has increased from 2012 to 2014 for all ages.
It is also important to remember that it may not be clinically appropriate to stage cancers diagnosed in elderly patients.  This may be due to general poor health and fraility, comorbidities or other reasons.  Please refer to Chapter 3 in the NCIN's Older People and Cancer report.</t>
    </r>
  </si>
  <si>
    <r>
      <t xml:space="preserve">SQL code: </t>
    </r>
    <r>
      <rPr>
        <sz val="10"/>
        <color indexed="8"/>
        <rFont val="Arial"/>
        <family val="2"/>
      </rPr>
      <t>I:\_LIVE\_LCA\_2016\05 Projects\04 Age stage breakdown\AgeStageBreakdown_London_16Jun16.sql</t>
    </r>
  </si>
  <si>
    <t>Select cancer group and diagnosis year from boxes below</t>
  </si>
  <si>
    <t>Distribution of Cancers Diagnosed in London &amp; West Essex by Age at Cancer Diagnosis and Stage of Cancer Diagnosis During 2012-2014 by Cancer Group</t>
  </si>
  <si>
    <t>Distribution of Cancers Diagnosed in London &amp; West Essex by Age at Cancer Diagnosis and Stage of Cancer Diagnosis During 2012-2014</t>
  </si>
  <si>
    <t>Cross-distribution of age at diagnosis and stage of cancer diagnosed in London and West Essex during 2012 to 2014</t>
  </si>
  <si>
    <t xml:space="preserve">This workbook presents the number of tumours diagnosed in London and West Essex during 2012 to 2014, by age at cancer diagnosis and stage of cancer.  A cross-tabulation has been presented, to start to understand the interaction between the two factors.  </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</si>
</sst>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0"/>
      <name val="Arial"/>
      <family val="2"/>
    </font>
    <font>
      <b/>
      <sz val="10"/>
      <name val="Arial"/>
      <family val="2"/>
    </font>
    <font>
      <sz val="10"/>
      <color indexed="8"/>
      <name val="Arial"/>
      <family val="2"/>
    </font>
    <font>
      <sz val="12"/>
      <color indexed="8"/>
      <name val="Arial"/>
      <family val="2"/>
    </font>
    <font>
      <u/>
      <sz val="12"/>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Arial"/>
      <family val="2"/>
    </font>
    <font>
      <b/>
      <sz val="11"/>
      <color theme="1"/>
      <name val="Arial"/>
      <family val="2"/>
    </font>
    <font>
      <sz val="12"/>
      <color theme="1"/>
      <name val="Arial"/>
      <family val="2"/>
    </font>
    <font>
      <u/>
      <sz val="12"/>
      <color theme="10"/>
      <name val="Arial"/>
      <family val="2"/>
    </font>
    <font>
      <b/>
      <sz val="20"/>
      <color rgb="FF98002E"/>
      <name val="Arial"/>
      <family val="2"/>
    </font>
    <font>
      <b/>
      <sz val="11"/>
      <color rgb="FF98002E"/>
      <name val="Arial"/>
      <family val="2"/>
    </font>
    <font>
      <b/>
      <sz val="12"/>
      <color theme="1"/>
      <name val="Arial"/>
      <family val="2"/>
    </font>
    <font>
      <b/>
      <sz val="14"/>
      <color rgb="FF98002E"/>
      <name val="Arial"/>
      <family val="2"/>
    </font>
    <font>
      <b/>
      <sz val="12"/>
      <color rgb="FF98002E"/>
      <name val="Arial"/>
      <family val="2"/>
    </font>
    <font>
      <b/>
      <sz val="10"/>
      <color theme="1"/>
      <name val="Arial"/>
      <family val="2"/>
    </font>
    <font>
      <sz val="10"/>
      <color theme="1"/>
      <name val="Arial"/>
      <family val="2"/>
    </font>
    <font>
      <b/>
      <sz val="11"/>
      <color rgb="FFFF0000"/>
      <name val="Arial"/>
      <family val="2"/>
    </font>
    <font>
      <b/>
      <u/>
      <sz val="12"/>
      <color theme="1"/>
      <name val="Arial"/>
      <family val="2"/>
    </font>
    <font>
      <b/>
      <sz val="20"/>
      <color rgb="FFFF0000"/>
      <name val="Arial"/>
      <family val="2"/>
    </font>
    <font>
      <sz val="11"/>
      <name val="Calibri"/>
      <family val="2"/>
      <scheme val="minor"/>
    </font>
    <font>
      <b/>
      <sz val="12"/>
      <color rgb="FF000000"/>
      <name val="Arial"/>
      <family val="2"/>
    </font>
    <font>
      <sz val="11"/>
      <color rgb="FFCCECFF"/>
      <name val="Calibri"/>
      <family val="2"/>
      <scheme val="minor"/>
    </font>
    <font>
      <sz val="10"/>
      <color rgb="FFCCECFF"/>
      <name val="Arial"/>
      <family val="2"/>
    </font>
    <font>
      <sz val="10"/>
      <name val="Calibri"/>
      <family val="2"/>
      <scheme val="minor"/>
    </font>
    <font>
      <i/>
      <sz val="10"/>
      <name val="Arial"/>
      <family val="2"/>
    </font>
    <font>
      <b/>
      <sz val="12"/>
      <name val="Arial"/>
      <family val="2"/>
    </font>
    <font>
      <sz val="12"/>
      <name val="Calibri"/>
      <family val="2"/>
      <scheme val="minor"/>
    </font>
    <font>
      <i/>
      <sz val="9"/>
      <color theme="0" tint="-0.499984740745262"/>
      <name val="Arial"/>
      <family val="2"/>
    </font>
    <font>
      <b/>
      <sz val="10"/>
      <color theme="0"/>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ECFF"/>
        <bgColor indexed="64"/>
      </patternFill>
    </fill>
    <fill>
      <patternFill patternType="solid">
        <fgColor theme="7" tint="-0.249977111117893"/>
        <bgColor indexed="64"/>
      </patternFill>
    </fill>
    <fill>
      <patternFill patternType="solid">
        <fgColor theme="8" tint="-0.499984740745262"/>
        <bgColor indexed="64"/>
      </patternFill>
    </fill>
    <fill>
      <patternFill patternType="solid">
        <fgColor theme="5" tint="0.59999389629810485"/>
        <bgColor indexed="64"/>
      </patternFill>
    </fill>
  </fills>
  <borders count="66">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00B092"/>
      </left>
      <right style="medium">
        <color rgb="FF00B092"/>
      </right>
      <top style="medium">
        <color rgb="FF00B092"/>
      </top>
      <bottom/>
      <diagonal/>
    </border>
    <border>
      <left style="medium">
        <color rgb="FF00B092"/>
      </left>
      <right style="medium">
        <color rgb="FF00B092"/>
      </right>
      <top style="medium">
        <color rgb="FF00B092"/>
      </top>
      <bottom style="medium">
        <color rgb="FF00B092"/>
      </bottom>
      <diagonal/>
    </border>
    <border>
      <left style="medium">
        <color rgb="FF00B092"/>
      </left>
      <right style="medium">
        <color rgb="FF00B092"/>
      </right>
      <top/>
      <bottom/>
      <diagonal/>
    </border>
    <border>
      <left/>
      <right style="medium">
        <color rgb="FF00B092"/>
      </right>
      <top style="medium">
        <color rgb="FF00B092"/>
      </top>
      <bottom style="medium">
        <color rgb="FF00B09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22" applyNumberFormat="0" applyAlignment="0" applyProtection="0"/>
    <xf numFmtId="0" fontId="10" fillId="28" borderId="23" applyNumberFormat="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24" applyNumberFormat="0" applyFill="0" applyAlignment="0" applyProtection="0"/>
    <xf numFmtId="0" fontId="14" fillId="0" borderId="25" applyNumberFormat="0" applyFill="0" applyAlignment="0" applyProtection="0"/>
    <xf numFmtId="0" fontId="15" fillId="0" borderId="2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0" borderId="22" applyNumberFormat="0" applyAlignment="0" applyProtection="0"/>
    <xf numFmtId="0" fontId="18" fillId="0" borderId="27" applyNumberFormat="0" applyFill="0" applyAlignment="0" applyProtection="0"/>
    <xf numFmtId="0" fontId="19" fillId="31" borderId="0" applyNumberFormat="0" applyBorder="0" applyAlignment="0" applyProtection="0"/>
    <xf numFmtId="0" fontId="1" fillId="0" borderId="0"/>
    <xf numFmtId="0" fontId="6" fillId="32" borderId="28" applyNumberFormat="0" applyFont="0" applyAlignment="0" applyProtection="0"/>
    <xf numFmtId="0" fontId="20" fillId="27" borderId="29" applyNumberFormat="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30" applyNumberFormat="0" applyFill="0" applyAlignment="0" applyProtection="0"/>
    <xf numFmtId="0" fontId="23" fillId="0" borderId="0" applyNumberFormat="0" applyFill="0" applyBorder="0" applyAlignment="0" applyProtection="0"/>
  </cellStyleXfs>
  <cellXfs count="135">
    <xf numFmtId="0" fontId="0" fillId="0" borderId="0" xfId="0"/>
    <xf numFmtId="0" fontId="24" fillId="0" borderId="0" xfId="0" applyFont="1"/>
    <xf numFmtId="0" fontId="25" fillId="0" borderId="0" xfId="0" applyFont="1"/>
    <xf numFmtId="0" fontId="2" fillId="0" borderId="0" xfId="38" applyFont="1"/>
    <xf numFmtId="0" fontId="26" fillId="0" borderId="0" xfId="0" applyFont="1"/>
    <xf numFmtId="0" fontId="27" fillId="0" borderId="0" xfId="34" applyFont="1"/>
    <xf numFmtId="0" fontId="16" fillId="0" borderId="0" xfId="34"/>
    <xf numFmtId="0" fontId="0" fillId="0" borderId="0" xfId="0" applyBorder="1"/>
    <xf numFmtId="0" fontId="29" fillId="0" borderId="0" xfId="0" applyFont="1"/>
    <xf numFmtId="0" fontId="30" fillId="0" borderId="0" xfId="0" applyFont="1"/>
    <xf numFmtId="0" fontId="31" fillId="0" borderId="0" xfId="0" applyFont="1"/>
    <xf numFmtId="0" fontId="32" fillId="0" borderId="0" xfId="0" applyFont="1" applyBorder="1" applyAlignment="1">
      <alignment vertical="top" wrapText="1"/>
    </xf>
    <xf numFmtId="0" fontId="0" fillId="0" borderId="0" xfId="0"/>
    <xf numFmtId="0" fontId="36" fillId="0" borderId="0" xfId="0" applyFont="1"/>
    <xf numFmtId="0" fontId="26" fillId="0" borderId="34" xfId="0" applyFont="1" applyBorder="1" applyAlignment="1">
      <alignment vertical="center" wrapText="1"/>
    </xf>
    <xf numFmtId="0" fontId="26" fillId="0" borderId="34" xfId="0" applyFont="1" applyBorder="1" applyAlignment="1">
      <alignment vertical="top" wrapText="1"/>
    </xf>
    <xf numFmtId="0" fontId="34" fillId="0" borderId="0" xfId="0" applyFont="1"/>
    <xf numFmtId="0" fontId="33" fillId="0" borderId="0" xfId="0" applyFont="1" applyAlignment="1">
      <alignment horizontal="left"/>
    </xf>
    <xf numFmtId="0" fontId="0" fillId="0" borderId="0" xfId="0"/>
    <xf numFmtId="0" fontId="22" fillId="0" borderId="0" xfId="0" applyFont="1"/>
    <xf numFmtId="0" fontId="22" fillId="0" borderId="0" xfId="0" applyFont="1" applyBorder="1"/>
    <xf numFmtId="0" fontId="37" fillId="33" borderId="0" xfId="0" applyFont="1" applyFill="1"/>
    <xf numFmtId="0" fontId="35" fillId="33" borderId="0" xfId="0" applyFont="1" applyFill="1"/>
    <xf numFmtId="0" fontId="28" fillId="33" borderId="0" xfId="0" applyFont="1" applyFill="1"/>
    <xf numFmtId="0" fontId="24" fillId="33" borderId="0" xfId="0" applyFont="1" applyFill="1"/>
    <xf numFmtId="0" fontId="26" fillId="0" borderId="32" xfId="0" applyFont="1" applyBorder="1" applyAlignment="1">
      <alignment vertical="center" wrapText="1"/>
    </xf>
    <xf numFmtId="0" fontId="26" fillId="0" borderId="33" xfId="0" applyFont="1" applyBorder="1" applyAlignment="1">
      <alignment vertical="center" wrapText="1"/>
    </xf>
    <xf numFmtId="0" fontId="26" fillId="0" borderId="31" xfId="0" applyFont="1" applyBorder="1" applyAlignment="1">
      <alignment vertical="center" wrapText="1"/>
    </xf>
    <xf numFmtId="0" fontId="40" fillId="34" borderId="0" xfId="0" applyFont="1" applyFill="1"/>
    <xf numFmtId="0" fontId="41" fillId="34" borderId="0" xfId="0" applyFont="1" applyFill="1" applyBorder="1"/>
    <xf numFmtId="0" fontId="41" fillId="34" borderId="0" xfId="0" applyFont="1" applyFill="1"/>
    <xf numFmtId="9" fontId="40" fillId="34" borderId="0" xfId="0" applyNumberFormat="1" applyFont="1" applyFill="1"/>
    <xf numFmtId="0" fontId="38" fillId="34" borderId="0" xfId="0" applyFont="1" applyFill="1"/>
    <xf numFmtId="0" fontId="2" fillId="34" borderId="0" xfId="0" applyFont="1" applyFill="1" applyBorder="1" applyAlignment="1"/>
    <xf numFmtId="0" fontId="2" fillId="34" borderId="0" xfId="0" applyFont="1" applyFill="1" applyBorder="1" applyAlignment="1">
      <alignment textRotation="90"/>
    </xf>
    <xf numFmtId="0" fontId="42" fillId="34" borderId="0" xfId="0" applyFont="1" applyFill="1"/>
    <xf numFmtId="9" fontId="38" fillId="34" borderId="0" xfId="0" applyNumberFormat="1" applyFont="1" applyFill="1"/>
    <xf numFmtId="0" fontId="41" fillId="34" borderId="0" xfId="0" quotePrefix="1" applyFont="1" applyFill="1"/>
    <xf numFmtId="0" fontId="26" fillId="0" borderId="0" xfId="0" applyFont="1" applyAlignment="1">
      <alignment vertical="top" wrapText="1"/>
    </xf>
    <xf numFmtId="0" fontId="38" fillId="34" borderId="0" xfId="0" applyFont="1" applyFill="1" applyBorder="1" applyAlignment="1">
      <alignment horizontal="center"/>
    </xf>
    <xf numFmtId="0" fontId="38" fillId="34" borderId="0" xfId="0" applyFont="1" applyFill="1" applyBorder="1"/>
    <xf numFmtId="0" fontId="2" fillId="33" borderId="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1" fillId="34" borderId="0" xfId="0" applyFont="1" applyFill="1"/>
    <xf numFmtId="0" fontId="45" fillId="34" borderId="0" xfId="0" applyFont="1" applyFill="1"/>
    <xf numFmtId="0" fontId="26" fillId="0" borderId="32" xfId="0" quotePrefix="1" applyFont="1" applyBorder="1" applyAlignment="1">
      <alignment vertical="center" wrapText="1"/>
    </xf>
    <xf numFmtId="0" fontId="26" fillId="0" borderId="33" xfId="0" quotePrefix="1" applyFont="1" applyBorder="1" applyAlignment="1">
      <alignment vertical="center" wrapText="1"/>
    </xf>
    <xf numFmtId="0" fontId="26" fillId="0" borderId="0" xfId="0" applyFont="1" applyAlignment="1">
      <alignment horizontal="left" indent="3"/>
    </xf>
    <xf numFmtId="0" fontId="2" fillId="33" borderId="6"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5" xfId="0" applyFont="1" applyFill="1" applyBorder="1" applyAlignment="1">
      <alignment horizontal="center" vertical="center"/>
    </xf>
    <xf numFmtId="9" fontId="40" fillId="34" borderId="0" xfId="41" applyFont="1" applyFill="1"/>
    <xf numFmtId="9" fontId="46" fillId="33" borderId="41" xfId="41" applyFont="1" applyFill="1" applyBorder="1" applyAlignment="1">
      <alignment horizontal="center" vertical="center"/>
    </xf>
    <xf numFmtId="9" fontId="46" fillId="33" borderId="42" xfId="41" applyFont="1" applyFill="1" applyBorder="1" applyAlignment="1">
      <alignment horizontal="center" vertical="center"/>
    </xf>
    <xf numFmtId="9" fontId="46" fillId="33" borderId="13" xfId="41" applyFont="1" applyFill="1" applyBorder="1" applyAlignment="1">
      <alignment horizontal="center" vertical="center"/>
    </xf>
    <xf numFmtId="9" fontId="46" fillId="33" borderId="14" xfId="41" applyFont="1" applyFill="1" applyBorder="1" applyAlignment="1">
      <alignment horizontal="center" vertical="center"/>
    </xf>
    <xf numFmtId="9" fontId="46" fillId="33" borderId="46" xfId="41" applyFont="1" applyFill="1" applyBorder="1" applyAlignment="1">
      <alignment horizontal="center" vertical="center"/>
    </xf>
    <xf numFmtId="9" fontId="46" fillId="33" borderId="44" xfId="41" applyFont="1" applyFill="1" applyBorder="1" applyAlignment="1">
      <alignment horizontal="center" vertical="center"/>
    </xf>
    <xf numFmtId="9" fontId="46" fillId="33" borderId="48" xfId="41" applyFont="1" applyFill="1" applyBorder="1" applyAlignment="1">
      <alignment horizontal="center" vertical="center"/>
    </xf>
    <xf numFmtId="9" fontId="46" fillId="33" borderId="49" xfId="41" applyFont="1" applyFill="1" applyBorder="1" applyAlignment="1">
      <alignment horizontal="center" vertical="center"/>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44" fillId="34" borderId="0" xfId="0" applyFont="1" applyFill="1" applyBorder="1" applyAlignment="1">
      <alignment horizontal="center" vertical="center" wrapText="1"/>
    </xf>
    <xf numFmtId="9" fontId="46" fillId="33" borderId="40" xfId="41" applyFont="1" applyFill="1" applyBorder="1" applyAlignment="1">
      <alignment horizontal="center" vertical="center"/>
    </xf>
    <xf numFmtId="9" fontId="46" fillId="33" borderId="12" xfId="41" applyFont="1" applyFill="1" applyBorder="1" applyAlignment="1">
      <alignment horizontal="center" vertical="center"/>
    </xf>
    <xf numFmtId="0" fontId="41" fillId="34" borderId="0" xfId="0" applyFont="1" applyFill="1" applyBorder="1" applyAlignment="1">
      <alignment horizontal="center"/>
    </xf>
    <xf numFmtId="0" fontId="38" fillId="34" borderId="0" xfId="0" applyFont="1" applyFill="1" applyAlignment="1">
      <alignment wrapText="1"/>
    </xf>
    <xf numFmtId="3" fontId="38" fillId="34" borderId="0" xfId="0" applyNumberFormat="1" applyFont="1" applyFill="1"/>
    <xf numFmtId="9" fontId="45" fillId="34" borderId="0" xfId="41" applyFont="1" applyFill="1"/>
    <xf numFmtId="0" fontId="2" fillId="33" borderId="5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19" xfId="0" applyFont="1" applyFill="1" applyBorder="1" applyAlignment="1">
      <alignment horizontal="center" vertical="center"/>
    </xf>
    <xf numFmtId="3" fontId="1" fillId="33" borderId="36" xfId="0" applyNumberFormat="1" applyFont="1" applyFill="1" applyBorder="1" applyAlignment="1">
      <alignment horizontal="center" vertical="center"/>
    </xf>
    <xf numFmtId="3" fontId="1" fillId="33" borderId="60" xfId="0" applyNumberFormat="1" applyFont="1" applyFill="1" applyBorder="1" applyAlignment="1">
      <alignment horizontal="center" vertical="center"/>
    </xf>
    <xf numFmtId="3" fontId="1" fillId="33" borderId="61" xfId="0" applyNumberFormat="1" applyFont="1" applyFill="1" applyBorder="1" applyAlignment="1">
      <alignment horizontal="center" vertical="center"/>
    </xf>
    <xf numFmtId="3" fontId="1" fillId="33" borderId="62" xfId="0" applyNumberFormat="1" applyFont="1" applyFill="1" applyBorder="1" applyAlignment="1">
      <alignment horizontal="center" vertical="center"/>
    </xf>
    <xf numFmtId="3" fontId="1" fillId="33" borderId="35" xfId="0" applyNumberFormat="1" applyFont="1" applyFill="1" applyBorder="1" applyAlignment="1">
      <alignment horizontal="center" vertical="center"/>
    </xf>
    <xf numFmtId="3" fontId="1" fillId="33" borderId="63" xfId="0" applyNumberFormat="1" applyFont="1" applyFill="1" applyBorder="1" applyAlignment="1">
      <alignment horizontal="center" vertical="center"/>
    </xf>
    <xf numFmtId="3" fontId="1" fillId="33" borderId="37" xfId="0" applyNumberFormat="1" applyFont="1" applyFill="1" applyBorder="1" applyAlignment="1">
      <alignment horizontal="center" vertical="center"/>
    </xf>
    <xf numFmtId="3" fontId="1" fillId="33" borderId="38" xfId="0" applyNumberFormat="1" applyFont="1" applyFill="1" applyBorder="1" applyAlignment="1">
      <alignment horizontal="center" vertical="center"/>
    </xf>
    <xf numFmtId="3" fontId="1" fillId="33" borderId="64" xfId="0" applyNumberFormat="1" applyFont="1" applyFill="1" applyBorder="1" applyAlignment="1">
      <alignment horizontal="center" vertical="center"/>
    </xf>
    <xf numFmtId="0" fontId="2" fillId="33" borderId="65" xfId="0" applyFont="1" applyFill="1" applyBorder="1" applyAlignment="1">
      <alignment horizontal="center" vertical="center" wrapText="1"/>
    </xf>
    <xf numFmtId="0" fontId="39" fillId="0" borderId="0" xfId="0" applyFont="1" applyAlignment="1">
      <alignment horizontal="left" wrapText="1"/>
    </xf>
    <xf numFmtId="0" fontId="28" fillId="0" borderId="0" xfId="0" applyFont="1" applyAlignment="1">
      <alignment horizontal="left" wrapText="1"/>
    </xf>
    <xf numFmtId="0" fontId="26"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47" fillId="35" borderId="8" xfId="0" applyFont="1" applyFill="1" applyBorder="1" applyAlignment="1">
      <alignment horizontal="center" vertical="center" wrapText="1"/>
    </xf>
    <xf numFmtId="0" fontId="47" fillId="35" borderId="15" xfId="0" applyFont="1" applyFill="1" applyBorder="1" applyAlignment="1">
      <alignment horizontal="center" vertical="center" wrapText="1"/>
    </xf>
    <xf numFmtId="0" fontId="47" fillId="35" borderId="16" xfId="0" applyFont="1" applyFill="1" applyBorder="1" applyAlignment="1">
      <alignment horizontal="center" vertical="center" wrapText="1"/>
    </xf>
    <xf numFmtId="0" fontId="47" fillId="36" borderId="8" xfId="0" applyFont="1" applyFill="1" applyBorder="1" applyAlignment="1">
      <alignment horizontal="center" vertical="center" wrapText="1"/>
    </xf>
    <xf numFmtId="0" fontId="47" fillId="36" borderId="15" xfId="0" applyFont="1" applyFill="1" applyBorder="1" applyAlignment="1">
      <alignment horizontal="center" vertical="center" wrapText="1"/>
    </xf>
    <xf numFmtId="0" fontId="47" fillId="36" borderId="16" xfId="0" applyFont="1" applyFill="1" applyBorder="1" applyAlignment="1">
      <alignment horizontal="center" vertical="center" wrapText="1"/>
    </xf>
    <xf numFmtId="9" fontId="1" fillId="33" borderId="47" xfId="41" applyFont="1" applyFill="1" applyBorder="1" applyAlignment="1">
      <alignment horizontal="center" vertical="center"/>
    </xf>
    <xf numFmtId="9" fontId="1" fillId="33" borderId="45" xfId="41" applyFont="1" applyFill="1" applyBorder="1" applyAlignment="1">
      <alignment horizontal="center" vertical="center"/>
    </xf>
    <xf numFmtId="9" fontId="1" fillId="33" borderId="0" xfId="41" applyFont="1" applyFill="1" applyBorder="1" applyAlignment="1">
      <alignment horizontal="center" vertical="center"/>
    </xf>
    <xf numFmtId="9" fontId="1" fillId="33" borderId="11" xfId="41" applyFont="1" applyFill="1" applyBorder="1" applyAlignment="1">
      <alignment horizontal="center" vertical="center"/>
    </xf>
    <xf numFmtId="0" fontId="2" fillId="33" borderId="8"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9" fontId="1" fillId="33" borderId="10" xfId="41" applyFont="1" applyFill="1" applyBorder="1" applyAlignment="1">
      <alignment horizontal="center" vertical="center"/>
    </xf>
    <xf numFmtId="9" fontId="1" fillId="33" borderId="55" xfId="41" applyFont="1" applyFill="1" applyBorder="1" applyAlignment="1">
      <alignment horizontal="center" vertical="center"/>
    </xf>
    <xf numFmtId="9" fontId="1" fillId="33" borderId="54" xfId="41" applyFont="1" applyFill="1" applyBorder="1" applyAlignment="1">
      <alignment horizontal="center" vertical="center"/>
    </xf>
    <xf numFmtId="9" fontId="1" fillId="33" borderId="1" xfId="41" applyFont="1" applyFill="1" applyBorder="1" applyAlignment="1">
      <alignment horizontal="center" vertical="center"/>
    </xf>
    <xf numFmtId="9" fontId="1" fillId="33" borderId="20" xfId="41" applyFont="1" applyFill="1" applyBorder="1" applyAlignment="1">
      <alignment horizontal="center" vertical="center"/>
    </xf>
    <xf numFmtId="0" fontId="2" fillId="33" borderId="43"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2" xfId="0" applyFont="1" applyFill="1" applyBorder="1" applyAlignment="1">
      <alignment horizontal="center" vertical="center"/>
    </xf>
    <xf numFmtId="0" fontId="2" fillId="33" borderId="4" xfId="0" applyFont="1" applyFill="1" applyBorder="1" applyAlignment="1">
      <alignment horizontal="center" vertical="center"/>
    </xf>
    <xf numFmtId="0" fontId="38" fillId="34" borderId="0" xfId="0" applyFont="1" applyFill="1" applyBorder="1" applyAlignment="1">
      <alignment horizontal="center"/>
    </xf>
    <xf numFmtId="0" fontId="43" fillId="37" borderId="2" xfId="0" applyFont="1" applyFill="1" applyBorder="1" applyAlignment="1">
      <alignment horizontal="center" vertical="center" wrapText="1"/>
    </xf>
    <xf numFmtId="0" fontId="43" fillId="37" borderId="4" xfId="0" applyFont="1" applyFill="1" applyBorder="1" applyAlignment="1">
      <alignment horizontal="center" vertical="center" wrapText="1"/>
    </xf>
    <xf numFmtId="0" fontId="43" fillId="37" borderId="7" xfId="0" applyFont="1" applyFill="1" applyBorder="1" applyAlignment="1">
      <alignment horizontal="center" vertical="center" wrapText="1"/>
    </xf>
    <xf numFmtId="0" fontId="44" fillId="33" borderId="21" xfId="0" applyFont="1" applyFill="1" applyBorder="1" applyAlignment="1">
      <alignment horizontal="center" vertical="center" wrapText="1"/>
    </xf>
    <xf numFmtId="0" fontId="44" fillId="33" borderId="1" xfId="0" applyFont="1" applyFill="1" applyBorder="1" applyAlignment="1">
      <alignment horizontal="center" vertical="center" wrapText="1"/>
    </xf>
    <xf numFmtId="0" fontId="44" fillId="33" borderId="2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14" xfId="0" applyFont="1" applyFill="1" applyBorder="1" applyAlignment="1">
      <alignment horizontal="center" vertical="center" wrapText="1"/>
    </xf>
    <xf numFmtId="9" fontId="1" fillId="33" borderId="21" xfId="41" applyFont="1" applyFill="1" applyBorder="1" applyAlignment="1">
      <alignment horizontal="center" vertical="center"/>
    </xf>
    <xf numFmtId="0" fontId="2" fillId="33" borderId="21"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12" xfId="0" applyFont="1" applyFill="1" applyBorder="1" applyAlignment="1">
      <alignment horizontal="center" vertical="center"/>
    </xf>
    <xf numFmtId="3" fontId="1" fillId="33" borderId="56" xfId="0" applyNumberFormat="1" applyFont="1" applyFill="1" applyBorder="1" applyAlignment="1">
      <alignment horizontal="center" vertical="center"/>
    </xf>
    <xf numFmtId="3" fontId="1" fillId="33" borderId="57" xfId="0" applyNumberFormat="1" applyFont="1" applyFill="1" applyBorder="1" applyAlignment="1">
      <alignment horizontal="center" vertical="center"/>
    </xf>
    <xf numFmtId="3" fontId="1" fillId="33" borderId="20" xfId="0" applyNumberFormat="1" applyFont="1" applyFill="1" applyBorder="1" applyAlignment="1">
      <alignment horizontal="center" vertical="center"/>
    </xf>
    <xf numFmtId="3" fontId="1" fillId="33" borderId="17" xfId="0" applyNumberFormat="1" applyFont="1" applyFill="1" applyBorder="1" applyAlignment="1">
      <alignment horizontal="center" vertical="center"/>
    </xf>
    <xf numFmtId="3" fontId="1" fillId="33" borderId="18" xfId="0" applyNumberFormat="1" applyFont="1" applyFill="1" applyBorder="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5"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'London overall'!$D$17</c:f>
          <c:strCache>
            <c:ptCount val="1"/>
            <c:pt idx="0">
              <c:v>Distribution of stage within age (proportion with confidence interval) in London + West Essex in 2012</c:v>
            </c:pt>
          </c:strCache>
        </c:strRef>
      </c:tx>
      <c:layout/>
      <c:overlay val="0"/>
      <c:txPr>
        <a:bodyPr/>
        <a:lstStyle/>
        <a:p>
          <a:pPr>
            <a:defRPr sz="1200"/>
          </a:pPr>
          <a:endParaRPr lang="en-US"/>
        </a:p>
      </c:txPr>
    </c:title>
    <c:autoTitleDeleted val="0"/>
    <c:plotArea>
      <c:layout/>
      <c:barChart>
        <c:barDir val="col"/>
        <c:grouping val="clustered"/>
        <c:varyColors val="0"/>
        <c:ser>
          <c:idx val="0"/>
          <c:order val="0"/>
          <c:tx>
            <c:strRef>
              <c:f>'London overall'!$E$16</c:f>
              <c:strCache>
                <c:ptCount val="1"/>
                <c:pt idx="0">
                  <c:v>Stage 1</c:v>
                </c:pt>
              </c:strCache>
            </c:strRef>
          </c:tx>
          <c:invertIfNegative val="0"/>
          <c:errBars>
            <c:errBarType val="both"/>
            <c:errValType val="cust"/>
            <c:noEndCap val="0"/>
            <c:plus>
              <c:numRef>
                <c:f>'London overall'!$F$54:$F$58</c:f>
                <c:numCache>
                  <c:formatCode>General</c:formatCode>
                  <c:ptCount val="5"/>
                  <c:pt idx="0">
                    <c:v>1.1071571371451427E-2</c:v>
                  </c:pt>
                  <c:pt idx="1">
                    <c:v>1.145301400446519E-2</c:v>
                  </c:pt>
                  <c:pt idx="2">
                    <c:v>9.2076330089725655E-3</c:v>
                  </c:pt>
                  <c:pt idx="3">
                    <c:v>8.5299103899249273E-3</c:v>
                  </c:pt>
                  <c:pt idx="4">
                    <c:v>7.258613170518971E-3</c:v>
                  </c:pt>
                </c:numCache>
              </c:numRef>
            </c:plus>
            <c:minus>
              <c:numRef>
                <c:f>'London overall'!$E$54:$E$58</c:f>
                <c:numCache>
                  <c:formatCode>General</c:formatCode>
                  <c:ptCount val="5"/>
                  <c:pt idx="0">
                    <c:v>9.9284286285485635E-3</c:v>
                  </c:pt>
                  <c:pt idx="1">
                    <c:v>1.1546985995534831E-2</c:v>
                  </c:pt>
                  <c:pt idx="2">
                    <c:v>8.7923669910274227E-3</c:v>
                  </c:pt>
                  <c:pt idx="3">
                    <c:v>8.47008961007506E-3</c:v>
                  </c:pt>
                  <c:pt idx="4">
                    <c:v>6.7413868294810275E-3</c:v>
                  </c:pt>
                </c:numCache>
              </c:numRef>
            </c:minus>
          </c:errBars>
          <c:cat>
            <c:strRef>
              <c:f>'London overall'!$D$63:$D$67</c:f>
              <c:strCache>
                <c:ptCount val="5"/>
                <c:pt idx="0">
                  <c:v>0-49</c:v>
                </c:pt>
                <c:pt idx="1">
                  <c:v>50-59</c:v>
                </c:pt>
                <c:pt idx="2">
                  <c:v>60-69</c:v>
                </c:pt>
                <c:pt idx="3">
                  <c:v>70-79</c:v>
                </c:pt>
                <c:pt idx="4">
                  <c:v>80+</c:v>
                </c:pt>
              </c:strCache>
            </c:strRef>
          </c:cat>
          <c:val>
            <c:numRef>
              <c:f>'London overall'!$E$63:$E$67</c:f>
              <c:numCache>
                <c:formatCode>0%</c:formatCode>
                <c:ptCount val="5"/>
                <c:pt idx="0">
                  <c:v>0.17892842862854857</c:v>
                </c:pt>
                <c:pt idx="1">
                  <c:v>0.21554698599553482</c:v>
                </c:pt>
                <c:pt idx="2">
                  <c:v>0.21079236699102744</c:v>
                </c:pt>
                <c:pt idx="3">
                  <c:v>0.17147008961007507</c:v>
                </c:pt>
                <c:pt idx="4">
                  <c:v>0.10074138682948103</c:v>
                </c:pt>
              </c:numCache>
            </c:numRef>
          </c:val>
        </c:ser>
        <c:ser>
          <c:idx val="1"/>
          <c:order val="1"/>
          <c:tx>
            <c:strRef>
              <c:f>'London overall'!$G$16</c:f>
              <c:strCache>
                <c:ptCount val="1"/>
                <c:pt idx="0">
                  <c:v>Stage 2</c:v>
                </c:pt>
              </c:strCache>
            </c:strRef>
          </c:tx>
          <c:invertIfNegative val="0"/>
          <c:errBars>
            <c:errBarType val="both"/>
            <c:errValType val="cust"/>
            <c:noEndCap val="0"/>
            <c:plus>
              <c:numRef>
                <c:f>'London overall'!$H$54:$H$58</c:f>
                <c:numCache>
                  <c:formatCode>General</c:formatCode>
                  <c:ptCount val="5"/>
                  <c:pt idx="0">
                    <c:v>1.0051979208316686E-2</c:v>
                  </c:pt>
                  <c:pt idx="1">
                    <c:v>1.0376090927542103E-2</c:v>
                  </c:pt>
                  <c:pt idx="2">
                    <c:v>7.5268545431568246E-3</c:v>
                  </c:pt>
                  <c:pt idx="3">
                    <c:v>6.7452167595059287E-3</c:v>
                  </c:pt>
                  <c:pt idx="4">
                    <c:v>7.1484227358627611E-3</c:v>
                  </c:pt>
                </c:numCache>
              </c:numRef>
            </c:plus>
            <c:minus>
              <c:numRef>
                <c:f>'London overall'!$G$54:$G$58</c:f>
                <c:numCache>
                  <c:formatCode>General</c:formatCode>
                  <c:ptCount val="5"/>
                  <c:pt idx="0">
                    <c:v>8.948020791683331E-3</c:v>
                  </c:pt>
                  <c:pt idx="1">
                    <c:v>9.6239090724578868E-3</c:v>
                  </c:pt>
                  <c:pt idx="2">
                    <c:v>6.473145456843174E-3</c:v>
                  </c:pt>
                  <c:pt idx="3">
                    <c:v>6.254783240494069E-3</c:v>
                  </c:pt>
                  <c:pt idx="4">
                    <c:v>6.8515772641372374E-3</c:v>
                  </c:pt>
                </c:numCache>
              </c:numRef>
            </c:minus>
          </c:errBars>
          <c:cat>
            <c:strRef>
              <c:f>'London overall'!$D$63:$D$67</c:f>
              <c:strCache>
                <c:ptCount val="5"/>
                <c:pt idx="0">
                  <c:v>0-49</c:v>
                </c:pt>
                <c:pt idx="1">
                  <c:v>50-59</c:v>
                </c:pt>
                <c:pt idx="2">
                  <c:v>60-69</c:v>
                </c:pt>
                <c:pt idx="3">
                  <c:v>70-79</c:v>
                </c:pt>
                <c:pt idx="4">
                  <c:v>80+</c:v>
                </c:pt>
              </c:strCache>
            </c:strRef>
          </c:cat>
          <c:val>
            <c:numRef>
              <c:f>'London overall'!$F$63:$F$67</c:f>
              <c:numCache>
                <c:formatCode>0%</c:formatCode>
                <c:ptCount val="5"/>
                <c:pt idx="0">
                  <c:v>0.12994802079168333</c:v>
                </c:pt>
                <c:pt idx="1">
                  <c:v>0.13862390907245789</c:v>
                </c:pt>
                <c:pt idx="2">
                  <c:v>0.11247314545684317</c:v>
                </c:pt>
                <c:pt idx="3">
                  <c:v>0.11225478324049407</c:v>
                </c:pt>
                <c:pt idx="4">
                  <c:v>9.8851577264137236E-2</c:v>
                </c:pt>
              </c:numCache>
            </c:numRef>
          </c:val>
        </c:ser>
        <c:ser>
          <c:idx val="2"/>
          <c:order val="2"/>
          <c:tx>
            <c:strRef>
              <c:f>'London overall'!$I$16</c:f>
              <c:strCache>
                <c:ptCount val="1"/>
                <c:pt idx="0">
                  <c:v>Stage 3</c:v>
                </c:pt>
              </c:strCache>
            </c:strRef>
          </c:tx>
          <c:invertIfNegative val="0"/>
          <c:errBars>
            <c:errBarType val="both"/>
            <c:errValType val="cust"/>
            <c:noEndCap val="0"/>
            <c:plus>
              <c:numRef>
                <c:f>'London overall'!$J$54:$J$58</c:f>
                <c:numCache>
                  <c:formatCode>General</c:formatCode>
                  <c:ptCount val="5"/>
                  <c:pt idx="0">
                    <c:v>8.033986405437829E-3</c:v>
                  </c:pt>
                  <c:pt idx="1">
                    <c:v>9.1079764562614213E-3</c:v>
                  </c:pt>
                  <c:pt idx="2">
                    <c:v>7.4883103753317359E-3</c:v>
                  </c:pt>
                  <c:pt idx="3">
                    <c:v>7.0225236134657254E-3</c:v>
                  </c:pt>
                  <c:pt idx="4">
                    <c:v>7.0863497601395542E-3</c:v>
                  </c:pt>
                </c:numCache>
              </c:numRef>
            </c:plus>
            <c:minus>
              <c:numRef>
                <c:f>'London overall'!$I$54:$I$58</c:f>
                <c:numCache>
                  <c:formatCode>General</c:formatCode>
                  <c:ptCount val="5"/>
                  <c:pt idx="0">
                    <c:v>6.9660135945621704E-3</c:v>
                  </c:pt>
                  <c:pt idx="1">
                    <c:v>8.8920235437385808E-3</c:v>
                  </c:pt>
                  <c:pt idx="2">
                    <c:v>7.5116896246682774E-3</c:v>
                  </c:pt>
                  <c:pt idx="3">
                    <c:v>6.9774763865342732E-3</c:v>
                  </c:pt>
                  <c:pt idx="4">
                    <c:v>5.9136502398604435E-3</c:v>
                  </c:pt>
                </c:numCache>
              </c:numRef>
            </c:minus>
          </c:errBars>
          <c:cat>
            <c:strRef>
              <c:f>'London overall'!$D$63:$D$67</c:f>
              <c:strCache>
                <c:ptCount val="5"/>
                <c:pt idx="0">
                  <c:v>0-49</c:v>
                </c:pt>
                <c:pt idx="1">
                  <c:v>50-59</c:v>
                </c:pt>
                <c:pt idx="2">
                  <c:v>60-69</c:v>
                </c:pt>
                <c:pt idx="3">
                  <c:v>70-79</c:v>
                </c:pt>
                <c:pt idx="4">
                  <c:v>80+</c:v>
                </c:pt>
              </c:strCache>
            </c:strRef>
          </c:cat>
          <c:val>
            <c:numRef>
              <c:f>'London overall'!$G$63:$G$67</c:f>
              <c:numCache>
                <c:formatCode>0%</c:formatCode>
                <c:ptCount val="5"/>
                <c:pt idx="0">
                  <c:v>8.496601359456217E-2</c:v>
                </c:pt>
                <c:pt idx="1">
                  <c:v>0.11589202354373858</c:v>
                </c:pt>
                <c:pt idx="2">
                  <c:v>0.12751168962466827</c:v>
                </c:pt>
                <c:pt idx="3">
                  <c:v>0.11697747638653427</c:v>
                </c:pt>
                <c:pt idx="4">
                  <c:v>8.5913650239860445E-2</c:v>
                </c:pt>
              </c:numCache>
            </c:numRef>
          </c:val>
        </c:ser>
        <c:ser>
          <c:idx val="3"/>
          <c:order val="3"/>
          <c:tx>
            <c:strRef>
              <c:f>'London overall'!$K$16</c:f>
              <c:strCache>
                <c:ptCount val="1"/>
                <c:pt idx="0">
                  <c:v>Stage 4</c:v>
                </c:pt>
              </c:strCache>
            </c:strRef>
          </c:tx>
          <c:invertIfNegative val="0"/>
          <c:errBars>
            <c:errBarType val="both"/>
            <c:errValType val="cust"/>
            <c:noEndCap val="0"/>
            <c:plus>
              <c:numRef>
                <c:f>'London overall'!$L$54:$L$58</c:f>
                <c:numCache>
                  <c:formatCode>General</c:formatCode>
                  <c:ptCount val="5"/>
                  <c:pt idx="0">
                    <c:v>8.2363054778088751E-3</c:v>
                  </c:pt>
                  <c:pt idx="1">
                    <c:v>9.7079358636086854E-3</c:v>
                  </c:pt>
                  <c:pt idx="2">
                    <c:v>8.460634399090089E-3</c:v>
                  </c:pt>
                  <c:pt idx="3">
                    <c:v>8.2681036570598221E-3</c:v>
                  </c:pt>
                  <c:pt idx="4">
                    <c:v>9.0847506905073483E-3</c:v>
                  </c:pt>
                </c:numCache>
              </c:numRef>
            </c:plus>
            <c:minus>
              <c:numRef>
                <c:f>'London overall'!$K$54:$K$58</c:f>
                <c:numCache>
                  <c:formatCode>General</c:formatCode>
                  <c:ptCount val="5"/>
                  <c:pt idx="0">
                    <c:v>7.7636945221911252E-3</c:v>
                  </c:pt>
                  <c:pt idx="1">
                    <c:v>9.2920641363913037E-3</c:v>
                  </c:pt>
                  <c:pt idx="2">
                    <c:v>7.5393656009098975E-3</c:v>
                  </c:pt>
                  <c:pt idx="3">
                    <c:v>7.7318963429401921E-3</c:v>
                  </c:pt>
                  <c:pt idx="4">
                    <c:v>8.9152493094926399E-3</c:v>
                  </c:pt>
                </c:numCache>
              </c:numRef>
            </c:minus>
          </c:errBars>
          <c:cat>
            <c:strRef>
              <c:f>'London overall'!$D$63:$D$67</c:f>
              <c:strCache>
                <c:ptCount val="5"/>
                <c:pt idx="0">
                  <c:v>0-49</c:v>
                </c:pt>
                <c:pt idx="1">
                  <c:v>50-59</c:v>
                </c:pt>
                <c:pt idx="2">
                  <c:v>60-69</c:v>
                </c:pt>
                <c:pt idx="3">
                  <c:v>70-79</c:v>
                </c:pt>
                <c:pt idx="4">
                  <c:v>80+</c:v>
                </c:pt>
              </c:strCache>
            </c:strRef>
          </c:cat>
          <c:val>
            <c:numRef>
              <c:f>'London overall'!$H$63:$H$67</c:f>
              <c:numCache>
                <c:formatCode>0%</c:formatCode>
                <c:ptCount val="5"/>
                <c:pt idx="0">
                  <c:v>9.076369452219113E-2</c:v>
                </c:pt>
                <c:pt idx="1">
                  <c:v>0.14329206413639131</c:v>
                </c:pt>
                <c:pt idx="2">
                  <c:v>0.1645393656009099</c:v>
                </c:pt>
                <c:pt idx="3">
                  <c:v>0.18273189634294018</c:v>
                </c:pt>
                <c:pt idx="4">
                  <c:v>0.17691524930949265</c:v>
                </c:pt>
              </c:numCache>
            </c:numRef>
          </c:val>
        </c:ser>
        <c:ser>
          <c:idx val="4"/>
          <c:order val="4"/>
          <c:tx>
            <c:strRef>
              <c:f>'London overall'!$M$16</c:f>
              <c:strCache>
                <c:ptCount val="1"/>
                <c:pt idx="0">
                  <c:v>Unknown / Other</c:v>
                </c:pt>
              </c:strCache>
            </c:strRef>
          </c:tx>
          <c:invertIfNegative val="0"/>
          <c:errBars>
            <c:errBarType val="both"/>
            <c:errValType val="cust"/>
            <c:noEndCap val="0"/>
            <c:plus>
              <c:numRef>
                <c:f>'London overall'!$N$54:$N$58</c:f>
                <c:numCache>
                  <c:formatCode>General</c:formatCode>
                  <c:ptCount val="5"/>
                  <c:pt idx="0">
                    <c:v>1.3606157536985242E-2</c:v>
                  </c:pt>
                  <c:pt idx="1">
                    <c:v>1.3354982748122635E-2</c:v>
                  </c:pt>
                  <c:pt idx="2">
                    <c:v>1.0316567673448795E-2</c:v>
                  </c:pt>
                  <c:pt idx="3">
                    <c:v>1.0434245580043577E-2</c:v>
                  </c:pt>
                  <c:pt idx="4">
                    <c:v>1.1421863642971375E-2</c:v>
                  </c:pt>
                </c:numCache>
              </c:numRef>
            </c:plus>
            <c:minus>
              <c:numRef>
                <c:f>'London overall'!$M$54:$M$58</c:f>
                <c:numCache>
                  <c:formatCode>General</c:formatCode>
                  <c:ptCount val="5"/>
                  <c:pt idx="0">
                    <c:v>1.3393842463014782E-2</c:v>
                  </c:pt>
                  <c:pt idx="1">
                    <c:v>1.3645017251877389E-2</c:v>
                  </c:pt>
                  <c:pt idx="2">
                    <c:v>1.0683432326551223E-2</c:v>
                  </c:pt>
                  <c:pt idx="3">
                    <c:v>1.0565754419956386E-2</c:v>
                  </c:pt>
                  <c:pt idx="4">
                    <c:v>1.1578136357028646E-2</c:v>
                  </c:pt>
                </c:numCache>
              </c:numRef>
            </c:minus>
          </c:errBars>
          <c:cat>
            <c:strRef>
              <c:f>'London overall'!$D$63:$D$67</c:f>
              <c:strCache>
                <c:ptCount val="5"/>
                <c:pt idx="0">
                  <c:v>0-49</c:v>
                </c:pt>
                <c:pt idx="1">
                  <c:v>50-59</c:v>
                </c:pt>
                <c:pt idx="2">
                  <c:v>60-69</c:v>
                </c:pt>
                <c:pt idx="3">
                  <c:v>70-79</c:v>
                </c:pt>
                <c:pt idx="4">
                  <c:v>80+</c:v>
                </c:pt>
              </c:strCache>
            </c:strRef>
          </c:cat>
          <c:val>
            <c:numRef>
              <c:f>'London overall'!$I$63:$I$67</c:f>
              <c:numCache>
                <c:formatCode>0%</c:formatCode>
                <c:ptCount val="5"/>
                <c:pt idx="0">
                  <c:v>0.51539384246301478</c:v>
                </c:pt>
                <c:pt idx="1">
                  <c:v>0.38664501725187739</c:v>
                </c:pt>
                <c:pt idx="2">
                  <c:v>0.38468343232655122</c:v>
                </c:pt>
                <c:pt idx="3">
                  <c:v>0.41656575441995641</c:v>
                </c:pt>
                <c:pt idx="4">
                  <c:v>0.53757813635702867</c:v>
                </c:pt>
              </c:numCache>
            </c:numRef>
          </c:val>
        </c:ser>
        <c:dLbls>
          <c:showLegendKey val="0"/>
          <c:showVal val="0"/>
          <c:showCatName val="0"/>
          <c:showSerName val="0"/>
          <c:showPercent val="0"/>
          <c:showBubbleSize val="0"/>
        </c:dLbls>
        <c:gapWidth val="150"/>
        <c:axId val="122436608"/>
        <c:axId val="122459264"/>
      </c:barChart>
      <c:catAx>
        <c:axId val="122436608"/>
        <c:scaling>
          <c:orientation val="minMax"/>
        </c:scaling>
        <c:delete val="0"/>
        <c:axPos val="b"/>
        <c:title>
          <c:tx>
            <c:rich>
              <a:bodyPr/>
              <a:lstStyle/>
              <a:p>
                <a:pPr>
                  <a:defRPr/>
                </a:pPr>
                <a:r>
                  <a:rPr lang="en-US"/>
                  <a:t>Age at Cancer Diagnosis</a:t>
                </a:r>
              </a:p>
            </c:rich>
          </c:tx>
          <c:layout/>
          <c:overlay val="0"/>
        </c:title>
        <c:majorTickMark val="out"/>
        <c:minorTickMark val="none"/>
        <c:tickLblPos val="nextTo"/>
        <c:crossAx val="122459264"/>
        <c:crosses val="autoZero"/>
        <c:auto val="1"/>
        <c:lblAlgn val="ctr"/>
        <c:lblOffset val="100"/>
        <c:noMultiLvlLbl val="0"/>
      </c:catAx>
      <c:valAx>
        <c:axId val="122459264"/>
        <c:scaling>
          <c:orientation val="minMax"/>
          <c:max val="1"/>
          <c:min val="0"/>
        </c:scaling>
        <c:delete val="0"/>
        <c:axPos val="l"/>
        <c:majorGridlines/>
        <c:title>
          <c:tx>
            <c:rich>
              <a:bodyPr rot="-5400000" vert="horz"/>
              <a:lstStyle/>
              <a:p>
                <a:pPr>
                  <a:defRPr/>
                </a:pPr>
                <a:r>
                  <a:rPr lang="en-US"/>
                  <a:t>Proportion of Tumours</a:t>
                </a:r>
              </a:p>
            </c:rich>
          </c:tx>
          <c:layout/>
          <c:overlay val="0"/>
        </c:title>
        <c:numFmt formatCode="0%" sourceLinked="1"/>
        <c:majorTickMark val="out"/>
        <c:minorTickMark val="none"/>
        <c:tickLblPos val="nextTo"/>
        <c:crossAx val="1224366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'London overall'!$P$17</c:f>
          <c:strCache>
            <c:ptCount val="1"/>
            <c:pt idx="0">
              <c:v>Distribution of age within stage (proportion with confidence interval) in London + West Essex in 2012</c:v>
            </c:pt>
          </c:strCache>
        </c:strRef>
      </c:tx>
      <c:layout/>
      <c:overlay val="0"/>
      <c:txPr>
        <a:bodyPr/>
        <a:lstStyle/>
        <a:p>
          <a:pPr>
            <a:defRPr sz="1200"/>
          </a:pPr>
          <a:endParaRPr lang="en-US"/>
        </a:p>
      </c:txPr>
    </c:title>
    <c:autoTitleDeleted val="0"/>
    <c:plotArea>
      <c:layout/>
      <c:barChart>
        <c:barDir val="col"/>
        <c:grouping val="clustered"/>
        <c:varyColors val="0"/>
        <c:ser>
          <c:idx val="0"/>
          <c:order val="0"/>
          <c:tx>
            <c:strRef>
              <c:f>'London overall'!$P$18</c:f>
              <c:strCache>
                <c:ptCount val="1"/>
                <c:pt idx="0">
                  <c:v>0-49</c:v>
                </c:pt>
              </c:strCache>
            </c:strRef>
          </c:tx>
          <c:invertIfNegative val="0"/>
          <c:errBars>
            <c:errBarType val="both"/>
            <c:errValType val="cust"/>
            <c:noEndCap val="0"/>
            <c:plus>
              <c:numRef>
                <c:f>('London overall'!$R$54,'London overall'!$T$54,'London overall'!$V$54,'London overall'!$X$54,'London overall'!$Z$54)</c:f>
                <c:numCache>
                  <c:formatCode>General</c:formatCode>
                  <c:ptCount val="5"/>
                  <c:pt idx="0">
                    <c:v>2.6913498430415073E-2</c:v>
                  </c:pt>
                  <c:pt idx="1">
                    <c:v>1.3287206266318546E-2</c:v>
                  </c:pt>
                  <c:pt idx="2">
                    <c:v>1.1685008422234702E-2</c:v>
                  </c:pt>
                  <c:pt idx="3">
                    <c:v>8.4903623747108747E-3</c:v>
                  </c:pt>
                  <c:pt idx="4">
                    <c:v>7.2072962836685905E-3</c:v>
                  </c:pt>
                </c:numCache>
              </c:numRef>
            </c:plus>
            <c:minus>
              <c:numRef>
                <c:f>('London overall'!$Q$54,'London overall'!$S$54,'London overall'!$U$54,'London overall'!$W$54,'London overall'!$Y$54)</c:f>
                <c:numCache>
                  <c:formatCode>General</c:formatCode>
                  <c:ptCount val="5"/>
                  <c:pt idx="0">
                    <c:v>9.0865015695849316E-3</c:v>
                  </c:pt>
                  <c:pt idx="1">
                    <c:v>1.1712793733681448E-2</c:v>
                  </c:pt>
                  <c:pt idx="2">
                    <c:v>1.0314991577765303E-2</c:v>
                  </c:pt>
                  <c:pt idx="3">
                    <c:v>7.5096376252891256E-3</c:v>
                  </c:pt>
                  <c:pt idx="4">
                    <c:v>5.7927037163313932E-3</c:v>
                  </c:pt>
                </c:numCache>
              </c:numRef>
            </c:minus>
          </c:errBars>
          <c:cat>
            <c:strRef>
              <c:f>'London overall'!$Q$61:$U$61</c:f>
              <c:strCache>
                <c:ptCount val="5"/>
                <c:pt idx="0">
                  <c:v>Stage 1</c:v>
                </c:pt>
                <c:pt idx="1">
                  <c:v>Stage 2</c:v>
                </c:pt>
                <c:pt idx="2">
                  <c:v>Stage 3</c:v>
                </c:pt>
                <c:pt idx="3">
                  <c:v>Stage 4</c:v>
                </c:pt>
                <c:pt idx="4">
                  <c:v>Unknown / Other</c:v>
                </c:pt>
              </c:strCache>
            </c:strRef>
          </c:cat>
          <c:val>
            <c:numRef>
              <c:f>'London overall'!$Q$63:$U$63</c:f>
              <c:numCache>
                <c:formatCode>0%</c:formatCode>
                <c:ptCount val="5"/>
                <c:pt idx="0">
                  <c:v>0.15608650156958492</c:v>
                </c:pt>
                <c:pt idx="1">
                  <c:v>0.16971279373368145</c:v>
                </c:pt>
                <c:pt idx="2">
                  <c:v>0.1193149915777653</c:v>
                </c:pt>
                <c:pt idx="3">
                  <c:v>8.7509637625289127E-2</c:v>
                </c:pt>
                <c:pt idx="4">
                  <c:v>0.17579270371633141</c:v>
                </c:pt>
              </c:numCache>
            </c:numRef>
          </c:val>
        </c:ser>
        <c:ser>
          <c:idx val="1"/>
          <c:order val="1"/>
          <c:tx>
            <c:strRef>
              <c:f>'London overall'!$P$20</c:f>
              <c:strCache>
                <c:ptCount val="1"/>
                <c:pt idx="0">
                  <c:v>50-59</c:v>
                </c:pt>
              </c:strCache>
            </c:strRef>
          </c:tx>
          <c:invertIfNegative val="0"/>
          <c:errBars>
            <c:errBarType val="both"/>
            <c:errValType val="cust"/>
            <c:noEndCap val="0"/>
            <c:plus>
              <c:numRef>
                <c:f>('London overall'!$R$55,'London overall'!$T$55,'London overall'!$V$55,'London overall'!$X$55,'London overall'!$Z$55)</c:f>
                <c:numCache>
                  <c:formatCode>General</c:formatCode>
                  <c:ptCount val="5"/>
                  <c:pt idx="0">
                    <c:v>6.7889780258109655E-3</c:v>
                  </c:pt>
                  <c:pt idx="1">
                    <c:v>1.3671018276762398E-2</c:v>
                  </c:pt>
                  <c:pt idx="2">
                    <c:v>1.3696799550814126E-2</c:v>
                  </c:pt>
                  <c:pt idx="3">
                    <c:v>9.9167309175019203E-3</c:v>
                  </c:pt>
                  <c:pt idx="4">
                    <c:v>6.0988748721445829E-3</c:v>
                  </c:pt>
                </c:numCache>
              </c:numRef>
            </c:plus>
            <c:minus>
              <c:numRef>
                <c:f>('London overall'!$Q$55,'London overall'!$S$55,'London overall'!$U$55,'London overall'!$W$55,'London overall'!$Y$55)</c:f>
                <c:numCache>
                  <c:formatCode>General</c:formatCode>
                  <c:ptCount val="5"/>
                  <c:pt idx="0">
                    <c:v>1.021102197418905E-2</c:v>
                  </c:pt>
                  <c:pt idx="1">
                    <c:v>1.1328981723237597E-2</c:v>
                  </c:pt>
                  <c:pt idx="2">
                    <c:v>1.1303200449185868E-2</c:v>
                  </c:pt>
                  <c:pt idx="3">
                    <c:v>9.0832690824980689E-3</c:v>
                  </c:pt>
                  <c:pt idx="4">
                    <c:v>4.9011251278554269E-3</c:v>
                  </c:pt>
                </c:numCache>
              </c:numRef>
            </c:minus>
          </c:errBars>
          <c:cat>
            <c:strRef>
              <c:f>'London overall'!$Q$61:$U$61</c:f>
              <c:strCache>
                <c:ptCount val="5"/>
                <c:pt idx="0">
                  <c:v>Stage 1</c:v>
                </c:pt>
                <c:pt idx="1">
                  <c:v>Stage 2</c:v>
                </c:pt>
                <c:pt idx="2">
                  <c:v>Stage 3</c:v>
                </c:pt>
                <c:pt idx="3">
                  <c:v>Stage 4</c:v>
                </c:pt>
                <c:pt idx="4">
                  <c:v>Unknown / Other</c:v>
                </c:pt>
              </c:strCache>
            </c:strRef>
          </c:cat>
          <c:val>
            <c:numRef>
              <c:f>'London overall'!$Q$64:$U$64</c:f>
              <c:numCache>
                <c:formatCode>0%</c:formatCode>
                <c:ptCount val="5"/>
                <c:pt idx="0">
                  <c:v>0.18521102197418904</c:v>
                </c:pt>
                <c:pt idx="1">
                  <c:v>0.17832898172323761</c:v>
                </c:pt>
                <c:pt idx="2">
                  <c:v>0.16030320044918586</c:v>
                </c:pt>
                <c:pt idx="3">
                  <c:v>0.13608326908249807</c:v>
                </c:pt>
                <c:pt idx="4">
                  <c:v>0.12990112512785543</c:v>
                </c:pt>
              </c:numCache>
            </c:numRef>
          </c:val>
        </c:ser>
        <c:ser>
          <c:idx val="2"/>
          <c:order val="2"/>
          <c:tx>
            <c:strRef>
              <c:f>'London overall'!$P$22</c:f>
              <c:strCache>
                <c:ptCount val="1"/>
                <c:pt idx="0">
                  <c:v>60-69</c:v>
                </c:pt>
              </c:strCache>
            </c:strRef>
          </c:tx>
          <c:invertIfNegative val="0"/>
          <c:errBars>
            <c:errBarType val="both"/>
            <c:errValType val="cust"/>
            <c:noEndCap val="0"/>
            <c:plus>
              <c:numRef>
                <c:f>('London overall'!$R$56,'London overall'!$T$56,'London overall'!$V$56,'London overall'!$X$56,'London overall'!$Z$56)</c:f>
                <c:numCache>
                  <c:formatCode>General</c:formatCode>
                  <c:ptCount val="5"/>
                  <c:pt idx="0">
                    <c:v>1.2103592605510971E-2</c:v>
                  </c:pt>
                  <c:pt idx="1">
                    <c:v>1.5624020887728463E-2</c:v>
                  </c:pt>
                  <c:pt idx="2">
                    <c:v>1.7732172936552493E-2</c:v>
                  </c:pt>
                  <c:pt idx="3">
                    <c:v>1.4036237471087121E-2</c:v>
                  </c:pt>
                  <c:pt idx="4">
                    <c:v>7.4309580634162875E-3</c:v>
                  </c:pt>
                </c:numCache>
              </c:numRef>
            </c:plus>
            <c:minus>
              <c:numRef>
                <c:f>('London overall'!$Q$56,'London overall'!$S$56,'London overall'!$U$56,'London overall'!$W$56,'London overall'!$Y$56)</c:f>
                <c:numCache>
                  <c:formatCode>General</c:formatCode>
                  <c:ptCount val="5"/>
                  <c:pt idx="0">
                    <c:v>1.1896407394488995E-2</c:v>
                  </c:pt>
                  <c:pt idx="1">
                    <c:v>1.3375979112271535E-2</c:v>
                  </c:pt>
                  <c:pt idx="2">
                    <c:v>1.426782706344748E-2</c:v>
                  </c:pt>
                  <c:pt idx="3">
                    <c:v>1.1963762528912902E-2</c:v>
                  </c:pt>
                  <c:pt idx="4">
                    <c:v>6.5690419365836972E-3</c:v>
                  </c:pt>
                </c:numCache>
              </c:numRef>
            </c:minus>
          </c:errBars>
          <c:cat>
            <c:strRef>
              <c:f>'London overall'!$Q$61:$U$61</c:f>
              <c:strCache>
                <c:ptCount val="5"/>
                <c:pt idx="0">
                  <c:v>Stage 1</c:v>
                </c:pt>
                <c:pt idx="1">
                  <c:v>Stage 2</c:v>
                </c:pt>
                <c:pt idx="2">
                  <c:v>Stage 3</c:v>
                </c:pt>
                <c:pt idx="3">
                  <c:v>Stage 4</c:v>
                </c:pt>
                <c:pt idx="4">
                  <c:v>Unknown / Other</c:v>
                </c:pt>
              </c:strCache>
            </c:strRef>
          </c:cat>
          <c:val>
            <c:numRef>
              <c:f>'London overall'!$Q$65:$U$65</c:f>
              <c:numCache>
                <c:formatCode>0%</c:formatCode>
                <c:ptCount val="5"/>
                <c:pt idx="0">
                  <c:v>0.29089640739448902</c:v>
                </c:pt>
                <c:pt idx="1">
                  <c:v>0.23237597911227154</c:v>
                </c:pt>
                <c:pt idx="2">
                  <c:v>0.2832678270634475</c:v>
                </c:pt>
                <c:pt idx="3">
                  <c:v>0.25096376252891289</c:v>
                </c:pt>
                <c:pt idx="4">
                  <c:v>0.20756904193658371</c:v>
                </c:pt>
              </c:numCache>
            </c:numRef>
          </c:val>
        </c:ser>
        <c:ser>
          <c:idx val="3"/>
          <c:order val="3"/>
          <c:tx>
            <c:strRef>
              <c:f>'London overall'!$P$24</c:f>
              <c:strCache>
                <c:ptCount val="1"/>
                <c:pt idx="0">
                  <c:v>70-79</c:v>
                </c:pt>
              </c:strCache>
            </c:strRef>
          </c:tx>
          <c:invertIfNegative val="0"/>
          <c:errBars>
            <c:errBarType val="both"/>
            <c:errValType val="cust"/>
            <c:noEndCap val="0"/>
            <c:plus>
              <c:numRef>
                <c:f>('London overall'!$R$57,'London overall'!$T$57,'London overall'!$V$57,'London overall'!$X$57,'London overall'!$Z$57)</c:f>
                <c:numCache>
                  <c:formatCode>General</c:formatCode>
                  <c:ptCount val="5"/>
                  <c:pt idx="0">
                    <c:v>1.1051970701081271E-2</c:v>
                  </c:pt>
                  <c:pt idx="1">
                    <c:v>1.5963446475195819E-2</c:v>
                  </c:pt>
                  <c:pt idx="2">
                    <c:v>1.7804042672655784E-2</c:v>
                  </c:pt>
                  <c:pt idx="3">
                    <c:v>1.5136468774094081E-2</c:v>
                  </c:pt>
                  <c:pt idx="4">
                    <c:v>7.427889532901466E-3</c:v>
                  </c:pt>
                </c:numCache>
              </c:numRef>
            </c:plus>
            <c:minus>
              <c:numRef>
                <c:f>('London overall'!$Q$57,'London overall'!$S$57,'London overall'!$U$57,'London overall'!$W$57,'London overall'!$Y$57)</c:f>
                <c:numCache>
                  <c:formatCode>General</c:formatCode>
                  <c:ptCount val="5"/>
                  <c:pt idx="0">
                    <c:v>1.0948029298918749E-2</c:v>
                  </c:pt>
                  <c:pt idx="1">
                    <c:v>1.3036553524804179E-2</c:v>
                  </c:pt>
                  <c:pt idx="2">
                    <c:v>1.4195957327344189E-2</c:v>
                  </c:pt>
                  <c:pt idx="3">
                    <c:v>1.1863531225905888E-2</c:v>
                  </c:pt>
                  <c:pt idx="4">
                    <c:v>6.5721104670985186E-3</c:v>
                  </c:pt>
                </c:numCache>
              </c:numRef>
            </c:minus>
          </c:errBars>
          <c:cat>
            <c:strRef>
              <c:f>'London overall'!$Q$61:$U$61</c:f>
              <c:strCache>
                <c:ptCount val="5"/>
                <c:pt idx="0">
                  <c:v>Stage 1</c:v>
                </c:pt>
                <c:pt idx="1">
                  <c:v>Stage 2</c:v>
                </c:pt>
                <c:pt idx="2">
                  <c:v>Stage 3</c:v>
                </c:pt>
                <c:pt idx="3">
                  <c:v>Stage 4</c:v>
                </c:pt>
                <c:pt idx="4">
                  <c:v>Unknown / Other</c:v>
                </c:pt>
              </c:strCache>
            </c:strRef>
          </c:cat>
          <c:val>
            <c:numRef>
              <c:f>'London overall'!$Q$66:$U$66</c:f>
              <c:numCache>
                <c:formatCode>0%</c:formatCode>
                <c:ptCount val="5"/>
                <c:pt idx="0">
                  <c:v>0.24694802929891874</c:v>
                </c:pt>
                <c:pt idx="1">
                  <c:v>0.24203655352480419</c:v>
                </c:pt>
                <c:pt idx="2">
                  <c:v>0.27119595732734419</c:v>
                </c:pt>
                <c:pt idx="3">
                  <c:v>0.29086353122590591</c:v>
                </c:pt>
                <c:pt idx="4">
                  <c:v>0.23457211046709853</c:v>
                </c:pt>
              </c:numCache>
            </c:numRef>
          </c:val>
        </c:ser>
        <c:ser>
          <c:idx val="4"/>
          <c:order val="4"/>
          <c:tx>
            <c:strRef>
              <c:f>'London overall'!$P$26</c:f>
              <c:strCache>
                <c:ptCount val="1"/>
                <c:pt idx="0">
                  <c:v>80+</c:v>
                </c:pt>
              </c:strCache>
            </c:strRef>
          </c:tx>
          <c:invertIfNegative val="0"/>
          <c:errBars>
            <c:errBarType val="both"/>
            <c:errValType val="cust"/>
            <c:noEndCap val="0"/>
            <c:plus>
              <c:numRef>
                <c:f>('London overall'!$R$58,'London overall'!$T$58,'London overall'!$V$58,'London overall'!$X$58,'London overall'!$Z$58)</c:f>
                <c:numCache>
                  <c:formatCode>General</c:formatCode>
                  <c:ptCount val="5"/>
                  <c:pt idx="0">
                    <c:v>7.0141960237181722E-2</c:v>
                  </c:pt>
                  <c:pt idx="1">
                    <c:v>1.3454308093994782E-2</c:v>
                  </c:pt>
                  <c:pt idx="2">
                    <c:v>1.4081976417742836E-2</c:v>
                  </c:pt>
                  <c:pt idx="3">
                    <c:v>1.3420200462606002E-2</c:v>
                  </c:pt>
                  <c:pt idx="4">
                    <c:v>7.8349812478690772E-3</c:v>
                  </c:pt>
                </c:numCache>
              </c:numRef>
            </c:plus>
            <c:minus>
              <c:numRef>
                <c:f>('London overall'!$Q$58,'London overall'!$S$58,'London overall'!$U$58,'London overall'!$W$58,'London overall'!$Y$58)</c:f>
                <c:numCache>
                  <c:formatCode>General</c:formatCode>
                  <c:ptCount val="5"/>
                  <c:pt idx="0">
                    <c:v>7.858039762818278E-3</c:v>
                  </c:pt>
                  <c:pt idx="1">
                    <c:v>1.1545691906005212E-2</c:v>
                  </c:pt>
                  <c:pt idx="2">
                    <c:v>1.1918023582257159E-2</c:v>
                  </c:pt>
                  <c:pt idx="3">
                    <c:v>1.1579799537393992E-2</c:v>
                  </c:pt>
                  <c:pt idx="4">
                    <c:v>7.1650187521309361E-3</c:v>
                  </c:pt>
                </c:numCache>
              </c:numRef>
            </c:minus>
          </c:errBars>
          <c:cat>
            <c:strRef>
              <c:f>'London overall'!$Q$61:$U$61</c:f>
              <c:strCache>
                <c:ptCount val="5"/>
                <c:pt idx="0">
                  <c:v>Stage 1</c:v>
                </c:pt>
                <c:pt idx="1">
                  <c:v>Stage 2</c:v>
                </c:pt>
                <c:pt idx="2">
                  <c:v>Stage 3</c:v>
                </c:pt>
                <c:pt idx="3">
                  <c:v>Stage 4</c:v>
                </c:pt>
                <c:pt idx="4">
                  <c:v>Unknown / Other</c:v>
                </c:pt>
              </c:strCache>
            </c:strRef>
          </c:cat>
          <c:val>
            <c:numRef>
              <c:f>'London overall'!$Q$67:$U$67</c:f>
              <c:numCache>
                <c:formatCode>0%</c:formatCode>
                <c:ptCount val="5"/>
                <c:pt idx="0">
                  <c:v>0.12085803976281828</c:v>
                </c:pt>
                <c:pt idx="1">
                  <c:v>0.17754569190600522</c:v>
                </c:pt>
                <c:pt idx="2">
                  <c:v>0.16591802358225716</c:v>
                </c:pt>
                <c:pt idx="3">
                  <c:v>0.234579799537394</c:v>
                </c:pt>
                <c:pt idx="4">
                  <c:v>0.25216501875213093</c:v>
                </c:pt>
              </c:numCache>
            </c:numRef>
          </c:val>
        </c:ser>
        <c:dLbls>
          <c:showLegendKey val="0"/>
          <c:showVal val="0"/>
          <c:showCatName val="0"/>
          <c:showSerName val="0"/>
          <c:showPercent val="0"/>
          <c:showBubbleSize val="0"/>
        </c:dLbls>
        <c:gapWidth val="150"/>
        <c:axId val="132541056"/>
        <c:axId val="132555520"/>
      </c:barChart>
      <c:catAx>
        <c:axId val="132541056"/>
        <c:scaling>
          <c:orientation val="minMax"/>
        </c:scaling>
        <c:delete val="0"/>
        <c:axPos val="b"/>
        <c:title>
          <c:tx>
            <c:rich>
              <a:bodyPr/>
              <a:lstStyle/>
              <a:p>
                <a:pPr>
                  <a:defRPr/>
                </a:pPr>
                <a:r>
                  <a:rPr lang="en-US"/>
                  <a:t>Stage of Cancer Diagnosis</a:t>
                </a:r>
              </a:p>
            </c:rich>
          </c:tx>
          <c:layout/>
          <c:overlay val="0"/>
        </c:title>
        <c:majorTickMark val="out"/>
        <c:minorTickMark val="none"/>
        <c:tickLblPos val="nextTo"/>
        <c:crossAx val="132555520"/>
        <c:crosses val="autoZero"/>
        <c:auto val="1"/>
        <c:lblAlgn val="ctr"/>
        <c:lblOffset val="100"/>
        <c:noMultiLvlLbl val="0"/>
      </c:catAx>
      <c:valAx>
        <c:axId val="132555520"/>
        <c:scaling>
          <c:orientation val="minMax"/>
          <c:max val="1"/>
          <c:min val="0"/>
        </c:scaling>
        <c:delete val="0"/>
        <c:axPos val="l"/>
        <c:majorGridlines/>
        <c:title>
          <c:tx>
            <c:rich>
              <a:bodyPr rot="-5400000" vert="horz"/>
              <a:lstStyle/>
              <a:p>
                <a:pPr>
                  <a:defRPr/>
                </a:pPr>
                <a:r>
                  <a:rPr lang="en-US"/>
                  <a:t>Proportion of Tumours</a:t>
                </a:r>
              </a:p>
            </c:rich>
          </c:tx>
          <c:layout/>
          <c:overlay val="0"/>
        </c:title>
        <c:numFmt formatCode="0%" sourceLinked="1"/>
        <c:majorTickMark val="out"/>
        <c:minorTickMark val="none"/>
        <c:tickLblPos val="nextTo"/>
        <c:crossAx val="13254105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'London by Cancer'!$D$17</c:f>
          <c:strCache>
            <c:ptCount val="1"/>
            <c:pt idx="0">
              <c:v>Distribution of stage within age (proportion with confidence interval) in London + West Essex in 2012 for Breast cancer</c:v>
            </c:pt>
          </c:strCache>
        </c:strRef>
      </c:tx>
      <c:layout/>
      <c:overlay val="0"/>
      <c:txPr>
        <a:bodyPr/>
        <a:lstStyle/>
        <a:p>
          <a:pPr>
            <a:defRPr sz="1200"/>
          </a:pPr>
          <a:endParaRPr lang="en-US"/>
        </a:p>
      </c:txPr>
    </c:title>
    <c:autoTitleDeleted val="0"/>
    <c:plotArea>
      <c:layout/>
      <c:barChart>
        <c:barDir val="col"/>
        <c:grouping val="clustered"/>
        <c:varyColors val="0"/>
        <c:ser>
          <c:idx val="0"/>
          <c:order val="0"/>
          <c:tx>
            <c:strRef>
              <c:f>'London by Cancer'!$E$16</c:f>
              <c:strCache>
                <c:ptCount val="1"/>
                <c:pt idx="0">
                  <c:v>Stage 1</c:v>
                </c:pt>
              </c:strCache>
            </c:strRef>
          </c:tx>
          <c:invertIfNegative val="0"/>
          <c:errBars>
            <c:errBarType val="both"/>
            <c:errValType val="cust"/>
            <c:noEndCap val="0"/>
            <c:plus>
              <c:numRef>
                <c:f>'London by Cancer'!$F$54:$F$58</c:f>
                <c:numCache>
                  <c:formatCode>General</c:formatCode>
                  <c:ptCount val="5"/>
                  <c:pt idx="0">
                    <c:v>2.4121759622937944E-2</c:v>
                  </c:pt>
                  <c:pt idx="1">
                    <c:v>2.7526315789473677E-2</c:v>
                  </c:pt>
                  <c:pt idx="2">
                    <c:v>2.7961312026913376E-2</c:v>
                  </c:pt>
                  <c:pt idx="3">
                    <c:v>3.2500000000000029E-2</c:v>
                  </c:pt>
                  <c:pt idx="4">
                    <c:v>2.8938101788170578E-2</c:v>
                  </c:pt>
                </c:numCache>
              </c:numRef>
            </c:plus>
            <c:minus>
              <c:numRef>
                <c:f>'London by Cancer'!$E$54:$E$58</c:f>
                <c:numCache>
                  <c:formatCode>General</c:formatCode>
                  <c:ptCount val="5"/>
                  <c:pt idx="0">
                    <c:v>2.287824037706207E-2</c:v>
                  </c:pt>
                  <c:pt idx="1">
                    <c:v>2.6473684210526316E-2</c:v>
                  </c:pt>
                  <c:pt idx="2">
                    <c:v>2.7038687973086617E-2</c:v>
                  </c:pt>
                  <c:pt idx="3">
                    <c:v>3.0499999999999972E-2</c:v>
                  </c:pt>
                  <c:pt idx="4">
                    <c:v>2.5061898211829414E-2</c:v>
                  </c:pt>
                </c:numCache>
              </c:numRef>
            </c:minus>
          </c:errBars>
          <c:cat>
            <c:strRef>
              <c:f>'London by Cancer'!$D$63:$D$67</c:f>
              <c:strCache>
                <c:ptCount val="5"/>
                <c:pt idx="0">
                  <c:v>0-49</c:v>
                </c:pt>
                <c:pt idx="1">
                  <c:v>50-59</c:v>
                </c:pt>
                <c:pt idx="2">
                  <c:v>60-69</c:v>
                </c:pt>
                <c:pt idx="3">
                  <c:v>70-79</c:v>
                </c:pt>
                <c:pt idx="4">
                  <c:v>80+</c:v>
                </c:pt>
              </c:strCache>
            </c:strRef>
          </c:cat>
          <c:val>
            <c:numRef>
              <c:f>'London by Cancer'!$E$63:$E$67</c:f>
              <c:numCache>
                <c:formatCode>0%</c:formatCode>
                <c:ptCount val="5"/>
                <c:pt idx="0">
                  <c:v>0.23487824037706206</c:v>
                </c:pt>
                <c:pt idx="1">
                  <c:v>0.33947368421052632</c:v>
                </c:pt>
                <c:pt idx="2">
                  <c:v>0.3860386879730866</c:v>
                </c:pt>
                <c:pt idx="3">
                  <c:v>0.28249999999999997</c:v>
                </c:pt>
                <c:pt idx="4">
                  <c:v>0.16506189821182943</c:v>
                </c:pt>
              </c:numCache>
            </c:numRef>
          </c:val>
        </c:ser>
        <c:ser>
          <c:idx val="1"/>
          <c:order val="1"/>
          <c:tx>
            <c:strRef>
              <c:f>'London by Cancer'!$G$16</c:f>
              <c:strCache>
                <c:ptCount val="1"/>
                <c:pt idx="0">
                  <c:v>Stage 2</c:v>
                </c:pt>
              </c:strCache>
            </c:strRef>
          </c:tx>
          <c:invertIfNegative val="0"/>
          <c:errBars>
            <c:errBarType val="both"/>
            <c:errValType val="cust"/>
            <c:noEndCap val="0"/>
            <c:plus>
              <c:numRef>
                <c:f>'London by Cancer'!$H$54:$H$58</c:f>
                <c:numCache>
                  <c:formatCode>General</c:formatCode>
                  <c:ptCount val="5"/>
                  <c:pt idx="0">
                    <c:v>2.6509033778476077E-2</c:v>
                  </c:pt>
                  <c:pt idx="1">
                    <c:v>2.8192982456140325E-2</c:v>
                  </c:pt>
                  <c:pt idx="2">
                    <c:v>2.6502102607232958E-2</c:v>
                  </c:pt>
                  <c:pt idx="3">
                    <c:v>3.3499999999999974E-2</c:v>
                  </c:pt>
                  <c:pt idx="4">
                    <c:v>3.4390646492434673E-2</c:v>
                  </c:pt>
                </c:numCache>
              </c:numRef>
            </c:plus>
            <c:minus>
              <c:numRef>
                <c:f>'London by Cancer'!$G$54:$G$58</c:f>
                <c:numCache>
                  <c:formatCode>General</c:formatCode>
                  <c:ptCount val="5"/>
                  <c:pt idx="0">
                    <c:v>2.6490966221523971E-2</c:v>
                  </c:pt>
                  <c:pt idx="1">
                    <c:v>2.6807017543859668E-2</c:v>
                  </c:pt>
                  <c:pt idx="2">
                    <c:v>2.4497897392767032E-2</c:v>
                  </c:pt>
                  <c:pt idx="3">
                    <c:v>3.1500000000000028E-2</c:v>
                  </c:pt>
                  <c:pt idx="4">
                    <c:v>3.160935350756533E-2</c:v>
                  </c:pt>
                </c:numCache>
              </c:numRef>
            </c:minus>
          </c:errBars>
          <c:cat>
            <c:strRef>
              <c:f>'London by Cancer'!$D$63:$D$67</c:f>
              <c:strCache>
                <c:ptCount val="5"/>
                <c:pt idx="0">
                  <c:v>0-49</c:v>
                </c:pt>
                <c:pt idx="1">
                  <c:v>50-59</c:v>
                </c:pt>
                <c:pt idx="2">
                  <c:v>60-69</c:v>
                </c:pt>
                <c:pt idx="3">
                  <c:v>70-79</c:v>
                </c:pt>
                <c:pt idx="4">
                  <c:v>80+</c:v>
                </c:pt>
              </c:strCache>
            </c:strRef>
          </c:cat>
          <c:val>
            <c:numRef>
              <c:f>'London by Cancer'!$F$63:$F$67</c:f>
              <c:numCache>
                <c:formatCode>0%</c:formatCode>
                <c:ptCount val="5"/>
                <c:pt idx="0">
                  <c:v>0.37549096622152395</c:v>
                </c:pt>
                <c:pt idx="1">
                  <c:v>0.32280701754385965</c:v>
                </c:pt>
                <c:pt idx="2">
                  <c:v>0.27249789739276703</c:v>
                </c:pt>
                <c:pt idx="3">
                  <c:v>0.32250000000000001</c:v>
                </c:pt>
                <c:pt idx="4">
                  <c:v>0.29160935350756534</c:v>
                </c:pt>
              </c:numCache>
            </c:numRef>
          </c:val>
        </c:ser>
        <c:ser>
          <c:idx val="2"/>
          <c:order val="2"/>
          <c:tx>
            <c:strRef>
              <c:f>'London by Cancer'!$I$16</c:f>
              <c:strCache>
                <c:ptCount val="1"/>
                <c:pt idx="0">
                  <c:v>Stage 3</c:v>
                </c:pt>
              </c:strCache>
            </c:strRef>
          </c:tx>
          <c:invertIfNegative val="0"/>
          <c:errBars>
            <c:errBarType val="both"/>
            <c:errValType val="cust"/>
            <c:noEndCap val="0"/>
            <c:plus>
              <c:numRef>
                <c:f>'London by Cancer'!$J$54:$J$58</c:f>
                <c:numCache>
                  <c:formatCode>General</c:formatCode>
                  <c:ptCount val="5"/>
                  <c:pt idx="0">
                    <c:v>1.9956009426551458E-2</c:v>
                  </c:pt>
                  <c:pt idx="1">
                    <c:v>1.8614035087719291E-2</c:v>
                  </c:pt>
                  <c:pt idx="2">
                    <c:v>1.7326324642556776E-2</c:v>
                  </c:pt>
                  <c:pt idx="3">
                    <c:v>2.2249999999999992E-2</c:v>
                  </c:pt>
                  <c:pt idx="4">
                    <c:v>2.1844566712517194E-2</c:v>
                  </c:pt>
                </c:numCache>
              </c:numRef>
            </c:plus>
            <c:minus>
              <c:numRef>
                <c:f>'London by Cancer'!$I$54:$I$58</c:f>
                <c:numCache>
                  <c:formatCode>General</c:formatCode>
                  <c:ptCount val="5"/>
                  <c:pt idx="0">
                    <c:v>1.7043990573448534E-2</c:v>
                  </c:pt>
                  <c:pt idx="1">
                    <c:v>1.6385964912280712E-2</c:v>
                  </c:pt>
                  <c:pt idx="2">
                    <c:v>1.4673675357443225E-2</c:v>
                  </c:pt>
                  <c:pt idx="3">
                    <c:v>1.8750000000000003E-2</c:v>
                  </c:pt>
                  <c:pt idx="4">
                    <c:v>1.81554332874828E-2</c:v>
                  </c:pt>
                </c:numCache>
              </c:numRef>
            </c:minus>
          </c:errBars>
          <c:cat>
            <c:strRef>
              <c:f>'London by Cancer'!$D$63:$D$67</c:f>
              <c:strCache>
                <c:ptCount val="5"/>
                <c:pt idx="0">
                  <c:v>0-49</c:v>
                </c:pt>
                <c:pt idx="1">
                  <c:v>50-59</c:v>
                </c:pt>
                <c:pt idx="2">
                  <c:v>60-69</c:v>
                </c:pt>
                <c:pt idx="3">
                  <c:v>70-79</c:v>
                </c:pt>
                <c:pt idx="4">
                  <c:v>80+</c:v>
                </c:pt>
              </c:strCache>
            </c:strRef>
          </c:cat>
          <c:val>
            <c:numRef>
              <c:f>'London by Cancer'!$G$63:$G$67</c:f>
              <c:numCache>
                <c:formatCode>0%</c:formatCode>
                <c:ptCount val="5"/>
                <c:pt idx="0">
                  <c:v>0.12804399057344854</c:v>
                </c:pt>
                <c:pt idx="1">
                  <c:v>0.10438596491228071</c:v>
                </c:pt>
                <c:pt idx="2">
                  <c:v>9.1673675357443224E-2</c:v>
                </c:pt>
                <c:pt idx="3">
                  <c:v>9.8750000000000004E-2</c:v>
                </c:pt>
                <c:pt idx="4">
                  <c:v>8.11554332874828E-2</c:v>
                </c:pt>
              </c:numCache>
            </c:numRef>
          </c:val>
        </c:ser>
        <c:ser>
          <c:idx val="3"/>
          <c:order val="3"/>
          <c:tx>
            <c:strRef>
              <c:f>'London by Cancer'!$K$16</c:f>
              <c:strCache>
                <c:ptCount val="1"/>
                <c:pt idx="0">
                  <c:v>Stage 4</c:v>
                </c:pt>
              </c:strCache>
            </c:strRef>
          </c:tx>
          <c:invertIfNegative val="0"/>
          <c:errBars>
            <c:errBarType val="both"/>
            <c:errValType val="cust"/>
            <c:noEndCap val="0"/>
            <c:plus>
              <c:numRef>
                <c:f>'London by Cancer'!$L$54:$L$58</c:f>
                <c:numCache>
                  <c:formatCode>General</c:formatCode>
                  <c:ptCount val="5"/>
                  <c:pt idx="0">
                    <c:v>1.6158680282796545E-2</c:v>
                  </c:pt>
                  <c:pt idx="1">
                    <c:v>1.6210526315789481E-2</c:v>
                  </c:pt>
                  <c:pt idx="2">
                    <c:v>1.7259882253994954E-2</c:v>
                  </c:pt>
                  <c:pt idx="3">
                    <c:v>2.3500000000000007E-2</c:v>
                  </c:pt>
                  <c:pt idx="4">
                    <c:v>2.6325997248968364E-2</c:v>
                  </c:pt>
                </c:numCache>
              </c:numRef>
            </c:plus>
            <c:minus>
              <c:numRef>
                <c:f>'London by Cancer'!$K$54:$K$58</c:f>
                <c:numCache>
                  <c:formatCode>General</c:formatCode>
                  <c:ptCount val="5"/>
                  <c:pt idx="0">
                    <c:v>1.2841319717203453E-2</c:v>
                  </c:pt>
                  <c:pt idx="1">
                    <c:v>1.2789473684210524E-2</c:v>
                  </c:pt>
                  <c:pt idx="2">
                    <c:v>1.3740117746005046E-2</c:v>
                  </c:pt>
                  <c:pt idx="3">
                    <c:v>1.9500000000000003E-2</c:v>
                  </c:pt>
                  <c:pt idx="4">
                    <c:v>2.2674002751031638E-2</c:v>
                  </c:pt>
                </c:numCache>
              </c:numRef>
            </c:minus>
          </c:errBars>
          <c:cat>
            <c:strRef>
              <c:f>'London by Cancer'!$D$63:$D$67</c:f>
              <c:strCache>
                <c:ptCount val="5"/>
                <c:pt idx="0">
                  <c:v>0-49</c:v>
                </c:pt>
                <c:pt idx="1">
                  <c:v>50-59</c:v>
                </c:pt>
                <c:pt idx="2">
                  <c:v>60-69</c:v>
                </c:pt>
                <c:pt idx="3">
                  <c:v>70-79</c:v>
                </c:pt>
                <c:pt idx="4">
                  <c:v>80+</c:v>
                </c:pt>
              </c:strCache>
            </c:strRef>
          </c:cat>
          <c:val>
            <c:numRef>
              <c:f>'London by Cancer'!$H$63:$H$67</c:f>
              <c:numCache>
                <c:formatCode>0%</c:formatCode>
                <c:ptCount val="5"/>
                <c:pt idx="0">
                  <c:v>7.3841319717203452E-2</c:v>
                </c:pt>
                <c:pt idx="1">
                  <c:v>6.5789473684210523E-2</c:v>
                </c:pt>
                <c:pt idx="2">
                  <c:v>8.074011774600505E-2</c:v>
                </c:pt>
                <c:pt idx="3">
                  <c:v>0.1075</c:v>
                </c:pt>
                <c:pt idx="4">
                  <c:v>0.13067400275103164</c:v>
                </c:pt>
              </c:numCache>
            </c:numRef>
          </c:val>
        </c:ser>
        <c:ser>
          <c:idx val="4"/>
          <c:order val="4"/>
          <c:tx>
            <c:strRef>
              <c:f>'London by Cancer'!$M$16</c:f>
              <c:strCache>
                <c:ptCount val="1"/>
                <c:pt idx="0">
                  <c:v>Unknown / Other</c:v>
                </c:pt>
              </c:strCache>
            </c:strRef>
          </c:tx>
          <c:invertIfNegative val="0"/>
          <c:errBars>
            <c:errBarType val="both"/>
            <c:errValType val="cust"/>
            <c:noEndCap val="0"/>
            <c:plus>
              <c:numRef>
                <c:f>'London by Cancer'!$N$54:$N$58</c:f>
                <c:numCache>
                  <c:formatCode>General</c:formatCode>
                  <c:ptCount val="5"/>
                  <c:pt idx="0">
                    <c:v>2.2254516889238019E-2</c:v>
                  </c:pt>
                  <c:pt idx="1">
                    <c:v>2.2456140350877202E-2</c:v>
                  </c:pt>
                  <c:pt idx="2">
                    <c:v>2.1950378469301951E-2</c:v>
                  </c:pt>
                  <c:pt idx="3">
                    <c:v>2.8249999999999997E-2</c:v>
                  </c:pt>
                  <c:pt idx="4">
                    <c:v>3.5500687757909211E-2</c:v>
                  </c:pt>
                </c:numCache>
              </c:numRef>
            </c:plus>
            <c:minus>
              <c:numRef>
                <c:f>'London by Cancer'!$M$54:$M$58</c:f>
                <c:numCache>
                  <c:formatCode>General</c:formatCode>
                  <c:ptCount val="5"/>
                  <c:pt idx="0">
                    <c:v>2.0745483110761964E-2</c:v>
                  </c:pt>
                  <c:pt idx="1">
                    <c:v>2.0543859649122809E-2</c:v>
                  </c:pt>
                  <c:pt idx="2">
                    <c:v>2.0049621530698059E-2</c:v>
                  </c:pt>
                  <c:pt idx="3">
                    <c:v>2.5749999999999995E-2</c:v>
                  </c:pt>
                  <c:pt idx="4">
                    <c:v>3.3499312242090795E-2</c:v>
                  </c:pt>
                </c:numCache>
              </c:numRef>
            </c:minus>
          </c:errBars>
          <c:cat>
            <c:strRef>
              <c:f>'London by Cancer'!$D$63:$D$67</c:f>
              <c:strCache>
                <c:ptCount val="5"/>
                <c:pt idx="0">
                  <c:v>0-49</c:v>
                </c:pt>
                <c:pt idx="1">
                  <c:v>50-59</c:v>
                </c:pt>
                <c:pt idx="2">
                  <c:v>60-69</c:v>
                </c:pt>
                <c:pt idx="3">
                  <c:v>70-79</c:v>
                </c:pt>
                <c:pt idx="4">
                  <c:v>80+</c:v>
                </c:pt>
              </c:strCache>
            </c:strRef>
          </c:cat>
          <c:val>
            <c:numRef>
              <c:f>'London by Cancer'!$I$63:$I$67</c:f>
              <c:numCache>
                <c:formatCode>0%</c:formatCode>
                <c:ptCount val="5"/>
                <c:pt idx="0">
                  <c:v>0.18774548311076197</c:v>
                </c:pt>
                <c:pt idx="1">
                  <c:v>0.1675438596491228</c:v>
                </c:pt>
                <c:pt idx="2">
                  <c:v>0.16904962153069805</c:v>
                </c:pt>
                <c:pt idx="3">
                  <c:v>0.18875</c:v>
                </c:pt>
                <c:pt idx="4">
                  <c:v>0.33149931224209078</c:v>
                </c:pt>
              </c:numCache>
            </c:numRef>
          </c:val>
        </c:ser>
        <c:dLbls>
          <c:showLegendKey val="0"/>
          <c:showVal val="0"/>
          <c:showCatName val="0"/>
          <c:showSerName val="0"/>
          <c:showPercent val="0"/>
          <c:showBubbleSize val="0"/>
        </c:dLbls>
        <c:gapWidth val="150"/>
        <c:axId val="122661888"/>
        <c:axId val="122680448"/>
      </c:barChart>
      <c:catAx>
        <c:axId val="122661888"/>
        <c:scaling>
          <c:orientation val="minMax"/>
        </c:scaling>
        <c:delete val="0"/>
        <c:axPos val="b"/>
        <c:title>
          <c:tx>
            <c:rich>
              <a:bodyPr/>
              <a:lstStyle/>
              <a:p>
                <a:pPr>
                  <a:defRPr/>
                </a:pPr>
                <a:r>
                  <a:rPr lang="en-US"/>
                  <a:t>Age at Cancer Diagnosis</a:t>
                </a:r>
              </a:p>
            </c:rich>
          </c:tx>
          <c:layout/>
          <c:overlay val="0"/>
        </c:title>
        <c:majorTickMark val="out"/>
        <c:minorTickMark val="none"/>
        <c:tickLblPos val="nextTo"/>
        <c:crossAx val="122680448"/>
        <c:crosses val="autoZero"/>
        <c:auto val="1"/>
        <c:lblAlgn val="ctr"/>
        <c:lblOffset val="100"/>
        <c:noMultiLvlLbl val="0"/>
      </c:catAx>
      <c:valAx>
        <c:axId val="122680448"/>
        <c:scaling>
          <c:orientation val="minMax"/>
          <c:max val="1"/>
          <c:min val="0"/>
        </c:scaling>
        <c:delete val="0"/>
        <c:axPos val="l"/>
        <c:majorGridlines/>
        <c:title>
          <c:tx>
            <c:rich>
              <a:bodyPr rot="-5400000" vert="horz"/>
              <a:lstStyle/>
              <a:p>
                <a:pPr>
                  <a:defRPr/>
                </a:pPr>
                <a:r>
                  <a:rPr lang="en-US"/>
                  <a:t>Proportion of Tumours</a:t>
                </a:r>
              </a:p>
            </c:rich>
          </c:tx>
          <c:layout/>
          <c:overlay val="0"/>
        </c:title>
        <c:numFmt formatCode="0%" sourceLinked="1"/>
        <c:majorTickMark val="out"/>
        <c:minorTickMark val="none"/>
        <c:tickLblPos val="nextTo"/>
        <c:crossAx val="12266188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'London by Cancer'!$P$17</c:f>
          <c:strCache>
            <c:ptCount val="1"/>
            <c:pt idx="0">
              <c:v>Distribution of age within stage (proportion with confidence interval) in London + West Essex in 2012 for Breast cancer</c:v>
            </c:pt>
          </c:strCache>
        </c:strRef>
      </c:tx>
      <c:layout/>
      <c:overlay val="0"/>
      <c:txPr>
        <a:bodyPr/>
        <a:lstStyle/>
        <a:p>
          <a:pPr>
            <a:defRPr sz="1200"/>
          </a:pPr>
          <a:endParaRPr lang="en-US"/>
        </a:p>
      </c:txPr>
    </c:title>
    <c:autoTitleDeleted val="0"/>
    <c:plotArea>
      <c:layout/>
      <c:barChart>
        <c:barDir val="col"/>
        <c:grouping val="clustered"/>
        <c:varyColors val="0"/>
        <c:ser>
          <c:idx val="0"/>
          <c:order val="0"/>
          <c:tx>
            <c:strRef>
              <c:f>'London by Cancer'!$P$18</c:f>
              <c:strCache>
                <c:ptCount val="1"/>
                <c:pt idx="0">
                  <c:v>0-49</c:v>
                </c:pt>
              </c:strCache>
            </c:strRef>
          </c:tx>
          <c:invertIfNegative val="0"/>
          <c:errBars>
            <c:errBarType val="both"/>
            <c:errValType val="cust"/>
            <c:noEndCap val="0"/>
            <c:plus>
              <c:numRef>
                <c:f>('London by Cancer'!$R$54,'London by Cancer'!$T$54,'London by Cancer'!$V$54,'London by Cancer'!$X$54,'London by Cancer'!$Z$54)</c:f>
                <c:numCache>
                  <c:formatCode>General</c:formatCode>
                  <c:ptCount val="5"/>
                  <c:pt idx="0">
                    <c:v>2.1463447350771298E-2</c:v>
                  </c:pt>
                  <c:pt idx="1">
                    <c:v>2.6536585365853682E-2</c:v>
                  </c:pt>
                  <c:pt idx="2">
                    <c:v>4.0871455576559523E-2</c:v>
                  </c:pt>
                  <c:pt idx="3">
                    <c:v>4.0237668161434981E-2</c:v>
                  </c:pt>
                  <c:pt idx="4">
                    <c:v>2.737341153470188E-2</c:v>
                  </c:pt>
                </c:numCache>
              </c:numRef>
            </c:plus>
            <c:minus>
              <c:numRef>
                <c:f>('London by Cancer'!$Q$54,'London by Cancer'!$S$54,'London by Cancer'!$U$54,'London by Cancer'!$W$54,'London by Cancer'!$Y$54)</c:f>
                <c:numCache>
                  <c:formatCode>General</c:formatCode>
                  <c:ptCount val="5"/>
                  <c:pt idx="0">
                    <c:v>1.9536552649228711E-2</c:v>
                  </c:pt>
                  <c:pt idx="1">
                    <c:v>2.1463414634146305E-2</c:v>
                  </c:pt>
                  <c:pt idx="2">
                    <c:v>3.8128544423440436E-2</c:v>
                  </c:pt>
                  <c:pt idx="3">
                    <c:v>3.5762331838565031E-2</c:v>
                  </c:pt>
                  <c:pt idx="4">
                    <c:v>2.4626588465298138E-2</c:v>
                  </c:pt>
                </c:numCache>
              </c:numRef>
            </c:minus>
          </c:errBars>
          <c:cat>
            <c:strRef>
              <c:f>'London by Cancer'!$Q$61:$U$61</c:f>
              <c:strCache>
                <c:ptCount val="5"/>
                <c:pt idx="0">
                  <c:v>Stage 1</c:v>
                </c:pt>
                <c:pt idx="1">
                  <c:v>Stage 2</c:v>
                </c:pt>
                <c:pt idx="2">
                  <c:v>Stage 3</c:v>
                </c:pt>
                <c:pt idx="3">
                  <c:v>Stage 4</c:v>
                </c:pt>
                <c:pt idx="4">
                  <c:v>Unknown / Other</c:v>
                </c:pt>
              </c:strCache>
            </c:strRef>
          </c:cat>
          <c:val>
            <c:numRef>
              <c:f>'London by Cancer'!$Q$63:$U$63</c:f>
              <c:numCache>
                <c:formatCode>0%</c:formatCode>
                <c:ptCount val="5"/>
                <c:pt idx="0">
                  <c:v>0.20053655264922871</c:v>
                </c:pt>
                <c:pt idx="1">
                  <c:v>0.29146341463414632</c:v>
                </c:pt>
                <c:pt idx="2">
                  <c:v>0.30812854442344045</c:v>
                </c:pt>
                <c:pt idx="3">
                  <c:v>0.21076233183856502</c:v>
                </c:pt>
                <c:pt idx="4">
                  <c:v>0.23362658846529813</c:v>
                </c:pt>
              </c:numCache>
            </c:numRef>
          </c:val>
        </c:ser>
        <c:ser>
          <c:idx val="1"/>
          <c:order val="1"/>
          <c:tx>
            <c:strRef>
              <c:f>'London by Cancer'!$P$20</c:f>
              <c:strCache>
                <c:ptCount val="1"/>
                <c:pt idx="0">
                  <c:v>50-59</c:v>
                </c:pt>
              </c:strCache>
            </c:strRef>
          </c:tx>
          <c:invertIfNegative val="0"/>
          <c:errBars>
            <c:errBarType val="both"/>
            <c:errValType val="cust"/>
            <c:noEndCap val="0"/>
            <c:plus>
              <c:numRef>
                <c:f>('London by Cancer'!$R$55,'London by Cancer'!$T$55,'London by Cancer'!$V$55,'London by Cancer'!$X$55,'London by Cancer'!$Z$55)</c:f>
                <c:numCache>
                  <c:formatCode>General</c:formatCode>
                  <c:ptCount val="5"/>
                  <c:pt idx="0">
                    <c:v>2.2442655935613676E-2</c:v>
                  </c:pt>
                  <c:pt idx="1">
                    <c:v>2.0609756097560966E-2</c:v>
                  </c:pt>
                  <c:pt idx="2">
                    <c:v>3.7047258979206049E-2</c:v>
                  </c:pt>
                  <c:pt idx="3">
                    <c:v>3.78385650224215E-2</c:v>
                  </c:pt>
                  <c:pt idx="4">
                    <c:v>2.5294232649071352E-2</c:v>
                  </c:pt>
                </c:numCache>
              </c:numRef>
            </c:plus>
            <c:minus>
              <c:numRef>
                <c:f>('London by Cancer'!$Q$55,'London by Cancer'!$S$55,'London by Cancer'!$U$55,'London by Cancer'!$W$55,'London by Cancer'!$Y$55)</c:f>
                <c:numCache>
                  <c:formatCode>General</c:formatCode>
                  <c:ptCount val="5"/>
                  <c:pt idx="0">
                    <c:v>2.1557344064386308E-2</c:v>
                  </c:pt>
                  <c:pt idx="1">
                    <c:v>1.9390243902439042E-2</c:v>
                  </c:pt>
                  <c:pt idx="2">
                    <c:v>3.3952741020793958E-2</c:v>
                  </c:pt>
                  <c:pt idx="3">
                    <c:v>3.2161434977578479E-2</c:v>
                  </c:pt>
                  <c:pt idx="4">
                    <c:v>2.2705767350928635E-2</c:v>
                  </c:pt>
                </c:numCache>
              </c:numRef>
            </c:minus>
          </c:errBars>
          <c:cat>
            <c:strRef>
              <c:f>'London by Cancer'!$Q$61:$U$61</c:f>
              <c:strCache>
                <c:ptCount val="5"/>
                <c:pt idx="0">
                  <c:v>Stage 1</c:v>
                </c:pt>
                <c:pt idx="1">
                  <c:v>Stage 2</c:v>
                </c:pt>
                <c:pt idx="2">
                  <c:v>Stage 3</c:v>
                </c:pt>
                <c:pt idx="3">
                  <c:v>Stage 4</c:v>
                </c:pt>
                <c:pt idx="4">
                  <c:v>Unknown / Other</c:v>
                </c:pt>
              </c:strCache>
            </c:strRef>
          </c:cat>
          <c:val>
            <c:numRef>
              <c:f>'London by Cancer'!$Q$64:$U$64</c:f>
              <c:numCache>
                <c:formatCode>0%</c:formatCode>
                <c:ptCount val="5"/>
                <c:pt idx="0">
                  <c:v>0.2595573440643863</c:v>
                </c:pt>
                <c:pt idx="1">
                  <c:v>0.22439024390243903</c:v>
                </c:pt>
                <c:pt idx="2">
                  <c:v>0.22495274102079396</c:v>
                </c:pt>
                <c:pt idx="3">
                  <c:v>0.16816143497757849</c:v>
                </c:pt>
                <c:pt idx="4">
                  <c:v>0.18670576735092864</c:v>
                </c:pt>
              </c:numCache>
            </c:numRef>
          </c:val>
        </c:ser>
        <c:ser>
          <c:idx val="2"/>
          <c:order val="2"/>
          <c:tx>
            <c:strRef>
              <c:f>'London by Cancer'!$P$22</c:f>
              <c:strCache>
                <c:ptCount val="1"/>
                <c:pt idx="0">
                  <c:v>60-69</c:v>
                </c:pt>
              </c:strCache>
            </c:strRef>
          </c:tx>
          <c:invertIfNegative val="0"/>
          <c:errBars>
            <c:errBarType val="both"/>
            <c:errValType val="cust"/>
            <c:noEndCap val="0"/>
            <c:plus>
              <c:numRef>
                <c:f>('London by Cancer'!$R$56,'London by Cancer'!$T$56,'London by Cancer'!$V$56,'London by Cancer'!$X$56,'London by Cancer'!$Z$56)</c:f>
                <c:numCache>
                  <c:formatCode>General</c:formatCode>
                  <c:ptCount val="5"/>
                  <c:pt idx="0">
                    <c:v>2.415291750503018E-2</c:v>
                  </c:pt>
                  <c:pt idx="1">
                    <c:v>2.0439024390243893E-2</c:v>
                  </c:pt>
                  <c:pt idx="2">
                    <c:v>3.6950850661625706E-2</c:v>
                  </c:pt>
                  <c:pt idx="3">
                    <c:v>4.0753363228699546E-2</c:v>
                  </c:pt>
                  <c:pt idx="4">
                    <c:v>2.5519061583577723E-2</c:v>
                  </c:pt>
                </c:numCache>
              </c:numRef>
            </c:plus>
            <c:minus>
              <c:numRef>
                <c:f>('London by Cancer'!$Q$56,'London by Cancer'!$S$56,'London by Cancer'!$U$56,'London by Cancer'!$W$56,'London by Cancer'!$Y$56)</c:f>
                <c:numCache>
                  <c:formatCode>General</c:formatCode>
                  <c:ptCount val="5"/>
                  <c:pt idx="0">
                    <c:v>2.2847082494969861E-2</c:v>
                  </c:pt>
                  <c:pt idx="1">
                    <c:v>1.8560975609756114E-2</c:v>
                  </c:pt>
                  <c:pt idx="2">
                    <c:v>3.20491493383743E-2</c:v>
                  </c:pt>
                  <c:pt idx="3">
                    <c:v>3.5246636771300466E-2</c:v>
                  </c:pt>
                  <c:pt idx="4">
                    <c:v>2.3480938416422292E-2</c:v>
                  </c:pt>
                </c:numCache>
              </c:numRef>
            </c:minus>
          </c:errBars>
          <c:cat>
            <c:strRef>
              <c:f>'London by Cancer'!$Q$61:$U$61</c:f>
              <c:strCache>
                <c:ptCount val="5"/>
                <c:pt idx="0">
                  <c:v>Stage 1</c:v>
                </c:pt>
                <c:pt idx="1">
                  <c:v>Stage 2</c:v>
                </c:pt>
                <c:pt idx="2">
                  <c:v>Stage 3</c:v>
                </c:pt>
                <c:pt idx="3">
                  <c:v>Stage 4</c:v>
                </c:pt>
                <c:pt idx="4">
                  <c:v>Unknown / Other</c:v>
                </c:pt>
              </c:strCache>
            </c:strRef>
          </c:cat>
          <c:val>
            <c:numRef>
              <c:f>'London by Cancer'!$Q$65:$U$65</c:f>
              <c:numCache>
                <c:formatCode>0%</c:formatCode>
                <c:ptCount val="5"/>
                <c:pt idx="0">
                  <c:v>0.30784708249496984</c:v>
                </c:pt>
                <c:pt idx="1">
                  <c:v>0.19756097560975611</c:v>
                </c:pt>
                <c:pt idx="2">
                  <c:v>0.20604914933837429</c:v>
                </c:pt>
                <c:pt idx="3">
                  <c:v>0.21524663677130046</c:v>
                </c:pt>
                <c:pt idx="4">
                  <c:v>0.19648093841642228</c:v>
                </c:pt>
              </c:numCache>
            </c:numRef>
          </c:val>
        </c:ser>
        <c:ser>
          <c:idx val="3"/>
          <c:order val="3"/>
          <c:tx>
            <c:strRef>
              <c:f>'London by Cancer'!$P$24</c:f>
              <c:strCache>
                <c:ptCount val="1"/>
                <c:pt idx="0">
                  <c:v>70-79</c:v>
                </c:pt>
              </c:strCache>
            </c:strRef>
          </c:tx>
          <c:invertIfNegative val="0"/>
          <c:errBars>
            <c:errBarType val="both"/>
            <c:errValType val="cust"/>
            <c:noEndCap val="0"/>
            <c:plus>
              <c:numRef>
                <c:f>('London by Cancer'!$R$57,'London by Cancer'!$T$57,'London by Cancer'!$V$57,'London by Cancer'!$X$57,'London by Cancer'!$Z$57)</c:f>
                <c:numCache>
                  <c:formatCode>General</c:formatCode>
                  <c:ptCount val="5"/>
                  <c:pt idx="0">
                    <c:v>1.9423876592890688E-2</c:v>
                  </c:pt>
                  <c:pt idx="1">
                    <c:v>1.8682926829268282E-2</c:v>
                  </c:pt>
                  <c:pt idx="2">
                    <c:v>3.2661625708884673E-2</c:v>
                  </c:pt>
                  <c:pt idx="3">
                    <c:v>3.9174887892376692E-2</c:v>
                  </c:pt>
                  <c:pt idx="4">
                    <c:v>2.3394916911045949E-2</c:v>
                  </c:pt>
                </c:numCache>
              </c:numRef>
            </c:plus>
            <c:minus>
              <c:numRef>
                <c:f>('London by Cancer'!$Q$57,'London by Cancer'!$S$57,'London by Cancer'!$U$57,'London by Cancer'!$W$57,'London by Cancer'!$Y$57)</c:f>
                <c:numCache>
                  <c:formatCode>General</c:formatCode>
                  <c:ptCount val="5"/>
                  <c:pt idx="0">
                    <c:v>1.7576123407109318E-2</c:v>
                  </c:pt>
                  <c:pt idx="1">
                    <c:v>1.7317073170731695E-2</c:v>
                  </c:pt>
                  <c:pt idx="2">
                    <c:v>2.8338374291115326E-2</c:v>
                  </c:pt>
                  <c:pt idx="3">
                    <c:v>3.3825112107623317E-2</c:v>
                  </c:pt>
                  <c:pt idx="4">
                    <c:v>2.0605083088954063E-2</c:v>
                  </c:pt>
                </c:numCache>
              </c:numRef>
            </c:minus>
          </c:errBars>
          <c:cat>
            <c:strRef>
              <c:f>'London by Cancer'!$Q$61:$U$61</c:f>
              <c:strCache>
                <c:ptCount val="5"/>
                <c:pt idx="0">
                  <c:v>Stage 1</c:v>
                </c:pt>
                <c:pt idx="1">
                  <c:v>Stage 2</c:v>
                </c:pt>
                <c:pt idx="2">
                  <c:v>Stage 3</c:v>
                </c:pt>
                <c:pt idx="3">
                  <c:v>Stage 4</c:v>
                </c:pt>
                <c:pt idx="4">
                  <c:v>Unknown / Other</c:v>
                </c:pt>
              </c:strCache>
            </c:strRef>
          </c:cat>
          <c:val>
            <c:numRef>
              <c:f>'London by Cancer'!$Q$66:$U$66</c:f>
              <c:numCache>
                <c:formatCode>0%</c:formatCode>
                <c:ptCount val="5"/>
                <c:pt idx="0">
                  <c:v>0.15157612340710933</c:v>
                </c:pt>
                <c:pt idx="1">
                  <c:v>0.15731707317073171</c:v>
                </c:pt>
                <c:pt idx="2">
                  <c:v>0.14933837429111532</c:v>
                </c:pt>
                <c:pt idx="3">
                  <c:v>0.19282511210762332</c:v>
                </c:pt>
                <c:pt idx="4">
                  <c:v>0.14760508308895406</c:v>
                </c:pt>
              </c:numCache>
            </c:numRef>
          </c:val>
        </c:ser>
        <c:ser>
          <c:idx val="4"/>
          <c:order val="4"/>
          <c:tx>
            <c:strRef>
              <c:f>'London by Cancer'!$P$26</c:f>
              <c:strCache>
                <c:ptCount val="1"/>
                <c:pt idx="0">
                  <c:v>80+</c:v>
                </c:pt>
              </c:strCache>
            </c:strRef>
          </c:tx>
          <c:invertIfNegative val="0"/>
          <c:errBars>
            <c:errBarType val="both"/>
            <c:errValType val="cust"/>
            <c:noEndCap val="0"/>
            <c:plus>
              <c:numRef>
                <c:f>('London by Cancer'!$R$58,'London by Cancer'!$T$58,'London by Cancer'!$V$58,'London by Cancer'!$X$58,'London by Cancer'!$Z$58)</c:f>
                <c:numCache>
                  <c:formatCode>General</c:formatCode>
                  <c:ptCount val="5"/>
                  <c:pt idx="0">
                    <c:v>1.4517102615694166E-2</c:v>
                  </c:pt>
                  <c:pt idx="1">
                    <c:v>1.6731707317073158E-2</c:v>
                  </c:pt>
                  <c:pt idx="2">
                    <c:v>2.9468809073723998E-2</c:v>
                  </c:pt>
                  <c:pt idx="3">
                    <c:v>3.9995515695067263E-2</c:v>
                  </c:pt>
                  <c:pt idx="4">
                    <c:v>2.7418377321603127E-2</c:v>
                  </c:pt>
                </c:numCache>
              </c:numRef>
            </c:plus>
            <c:minus>
              <c:numRef>
                <c:f>('London by Cancer'!$Q$58,'London by Cancer'!$S$58,'London by Cancer'!$U$58,'London by Cancer'!$W$58,'London by Cancer'!$Y$58)</c:f>
                <c:numCache>
                  <c:formatCode>General</c:formatCode>
                  <c:ptCount val="5"/>
                  <c:pt idx="0">
                    <c:v>1.248289738430583E-2</c:v>
                  </c:pt>
                  <c:pt idx="1">
                    <c:v>1.5268292682926829E-2</c:v>
                  </c:pt>
                  <c:pt idx="2">
                    <c:v>2.4531190926275995E-2</c:v>
                  </c:pt>
                  <c:pt idx="3">
                    <c:v>3.5004484304932748E-2</c:v>
                  </c:pt>
                  <c:pt idx="4">
                    <c:v>2.4581622678396892E-2</c:v>
                  </c:pt>
                </c:numCache>
              </c:numRef>
            </c:minus>
          </c:errBars>
          <c:cat>
            <c:strRef>
              <c:f>'London by Cancer'!$Q$61:$U$61</c:f>
              <c:strCache>
                <c:ptCount val="5"/>
                <c:pt idx="0">
                  <c:v>Stage 1</c:v>
                </c:pt>
                <c:pt idx="1">
                  <c:v>Stage 2</c:v>
                </c:pt>
                <c:pt idx="2">
                  <c:v>Stage 3</c:v>
                </c:pt>
                <c:pt idx="3">
                  <c:v>Stage 4</c:v>
                </c:pt>
                <c:pt idx="4">
                  <c:v>Unknown / Other</c:v>
                </c:pt>
              </c:strCache>
            </c:strRef>
          </c:cat>
          <c:val>
            <c:numRef>
              <c:f>'London by Cancer'!$Q$67:$U$67</c:f>
              <c:numCache>
                <c:formatCode>0%</c:formatCode>
                <c:ptCount val="5"/>
                <c:pt idx="0">
                  <c:v>8.0482897384305835E-2</c:v>
                </c:pt>
                <c:pt idx="1">
                  <c:v>0.12926829268292683</c:v>
                </c:pt>
                <c:pt idx="2">
                  <c:v>0.11153119092627599</c:v>
                </c:pt>
                <c:pt idx="3">
                  <c:v>0.21300448430493274</c:v>
                </c:pt>
                <c:pt idx="4">
                  <c:v>0.23558162267839688</c:v>
                </c:pt>
              </c:numCache>
            </c:numRef>
          </c:val>
        </c:ser>
        <c:dLbls>
          <c:showLegendKey val="0"/>
          <c:showVal val="0"/>
          <c:showCatName val="0"/>
          <c:showSerName val="0"/>
          <c:showPercent val="0"/>
          <c:showBubbleSize val="0"/>
        </c:dLbls>
        <c:gapWidth val="150"/>
        <c:axId val="122788480"/>
        <c:axId val="122811136"/>
      </c:barChart>
      <c:catAx>
        <c:axId val="122788480"/>
        <c:scaling>
          <c:orientation val="minMax"/>
        </c:scaling>
        <c:delete val="0"/>
        <c:axPos val="b"/>
        <c:title>
          <c:tx>
            <c:rich>
              <a:bodyPr/>
              <a:lstStyle/>
              <a:p>
                <a:pPr>
                  <a:defRPr/>
                </a:pPr>
                <a:r>
                  <a:rPr lang="en-US"/>
                  <a:t>Stage of Cancer Diagnosis</a:t>
                </a:r>
              </a:p>
            </c:rich>
          </c:tx>
          <c:layout/>
          <c:overlay val="0"/>
        </c:title>
        <c:majorTickMark val="out"/>
        <c:minorTickMark val="none"/>
        <c:tickLblPos val="nextTo"/>
        <c:crossAx val="122811136"/>
        <c:crosses val="autoZero"/>
        <c:auto val="1"/>
        <c:lblAlgn val="ctr"/>
        <c:lblOffset val="100"/>
        <c:noMultiLvlLbl val="0"/>
      </c:catAx>
      <c:valAx>
        <c:axId val="122811136"/>
        <c:scaling>
          <c:orientation val="minMax"/>
          <c:max val="1"/>
          <c:min val="0"/>
        </c:scaling>
        <c:delete val="0"/>
        <c:axPos val="l"/>
        <c:majorGridlines/>
        <c:title>
          <c:tx>
            <c:rich>
              <a:bodyPr rot="-5400000" vert="horz"/>
              <a:lstStyle/>
              <a:p>
                <a:pPr>
                  <a:defRPr/>
                </a:pPr>
                <a:r>
                  <a:rPr lang="en-US"/>
                  <a:t>Proportion of Tumours</a:t>
                </a:r>
              </a:p>
            </c:rich>
          </c:tx>
          <c:layout/>
          <c:overlay val="0"/>
        </c:title>
        <c:numFmt formatCode="0%" sourceLinked="1"/>
        <c:majorTickMark val="out"/>
        <c:minorTickMark val="none"/>
        <c:tickLblPos val="nextTo"/>
        <c:crossAx val="12278848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List" dx="16" fmlaLink="Selection!$D$11" fmlaRange="Selection!$D$2:$D$7" noThreeD="1" val="0"/>
</file>

<file path=xl/ctrlProps/ctrlProp2.xml><?xml version="1.0" encoding="utf-8"?>
<formControlPr xmlns="http://schemas.microsoft.com/office/spreadsheetml/2009/9/main" objectType="List" dx="16" fmlaLink="Selection!$F$6" fmlaRange="Selection!$F$2:$F$4" noThreeD="1" val="0"/>
</file>

<file path=xl/ctrlProps/ctrlProp3.xml><?xml version="1.0" encoding="utf-8"?>
<formControlPr xmlns="http://schemas.microsoft.com/office/spreadsheetml/2009/9/main" objectType="List" dx="16" fmlaLink="Selection!$F$6" fmlaRange="Selection!$F$2:$F$4" noThreeD="1" val="0"/>
</file>

<file path=xl/ctrlProps/ctrlProp4.xml><?xml version="1.0" encoding="utf-8"?>
<formControlPr xmlns="http://schemas.microsoft.com/office/spreadsheetml/2009/9/main" objectType="List" dx="16" fmlaLink="Selection!$B$13" fmlaRange="Selection!$B$2:$B$11"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1352550</xdr:colOff>
      <xdr:row>4</xdr:row>
      <xdr:rowOff>228600</xdr:rowOff>
    </xdr:to>
    <xdr:pic>
      <xdr:nvPicPr>
        <xdr:cNvPr id="14118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14954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114299</xdr:colOff>
      <xdr:row>6</xdr:row>
      <xdr:rowOff>161925</xdr:rowOff>
    </xdr:from>
    <xdr:to>
      <xdr:col>9</xdr:col>
      <xdr:colOff>66674</xdr:colOff>
      <xdr:row>22</xdr:row>
      <xdr:rowOff>66675</xdr:rowOff>
    </xdr:to>
    <xdr:sp macro="" textlink="">
      <xdr:nvSpPr>
        <xdr:cNvPr id="3" name="Rectangle 2"/>
        <xdr:cNvSpPr/>
      </xdr:nvSpPr>
      <xdr:spPr>
        <a:xfrm>
          <a:off x="114299" y="1609725"/>
          <a:ext cx="8582025" cy="734377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9525</xdr:rowOff>
        </xdr:from>
        <xdr:to>
          <xdr:col>2</xdr:col>
          <xdr:colOff>0</xdr:colOff>
          <xdr:row>9</xdr:row>
          <xdr:rowOff>200025</xdr:rowOff>
        </xdr:to>
        <xdr:sp macro="" textlink="">
          <xdr:nvSpPr>
            <xdr:cNvPr id="4999170" name="List Box 2" hidden="1">
              <a:extLst>
                <a:ext uri="{63B3BB69-23CF-44E3-9099-C40C66FF867C}">
                  <a14:compatExt spid="_x0000_s4999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0</xdr:rowOff>
        </xdr:from>
        <xdr:to>
          <xdr:col>2</xdr:col>
          <xdr:colOff>0</xdr:colOff>
          <xdr:row>6</xdr:row>
          <xdr:rowOff>66675</xdr:rowOff>
        </xdr:to>
        <xdr:sp macro="" textlink="">
          <xdr:nvSpPr>
            <xdr:cNvPr id="4999233" name="List Box 65" hidden="1">
              <a:extLst>
                <a:ext uri="{63B3BB69-23CF-44E3-9099-C40C66FF867C}">
                  <a14:compatExt spid="_x0000_s4999233"/>
                </a:ext>
              </a:extLst>
            </xdr:cNvPr>
            <xdr:cNvSpPr/>
          </xdr:nvSpPr>
          <xdr:spPr>
            <a:xfrm>
              <a:off x="0" y="0"/>
              <a:ext cx="0" cy="0"/>
            </a:xfrm>
            <a:prstGeom prst="rect">
              <a:avLst/>
            </a:prstGeom>
          </xdr:spPr>
        </xdr:sp>
        <xdr:clientData/>
      </xdr:twoCellAnchor>
    </mc:Choice>
    <mc:Fallback/>
  </mc:AlternateContent>
  <xdr:twoCellAnchor>
    <xdr:from>
      <xdr:col>2</xdr:col>
      <xdr:colOff>333375</xdr:colOff>
      <xdr:row>28</xdr:row>
      <xdr:rowOff>14286</xdr:rowOff>
    </xdr:from>
    <xdr:to>
      <xdr:col>12</xdr:col>
      <xdr:colOff>1104900</xdr:colOff>
      <xdr:row>49</xdr:row>
      <xdr:rowOff>114299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1095375</xdr:colOff>
      <xdr:row>28</xdr:row>
      <xdr:rowOff>14286</xdr:rowOff>
    </xdr:from>
    <xdr:to>
      <xdr:col>24</xdr:col>
      <xdr:colOff>1095375</xdr:colOff>
      <xdr:row>49</xdr:row>
      <xdr:rowOff>114299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0</xdr:rowOff>
        </xdr:from>
        <xdr:to>
          <xdr:col>2</xdr:col>
          <xdr:colOff>0</xdr:colOff>
          <xdr:row>6</xdr:row>
          <xdr:rowOff>66675</xdr:rowOff>
        </xdr:to>
        <xdr:sp macro="" textlink="">
          <xdr:nvSpPr>
            <xdr:cNvPr id="5542914" name="List Box 2" hidden="1">
              <a:extLst>
                <a:ext uri="{63B3BB69-23CF-44E3-9099-C40C66FF867C}">
                  <a14:compatExt spid="_x0000_s5542914"/>
                </a:ext>
              </a:extLst>
            </xdr:cNvPr>
            <xdr:cNvSpPr/>
          </xdr:nvSpPr>
          <xdr:spPr>
            <a:xfrm>
              <a:off x="0" y="0"/>
              <a:ext cx="0" cy="0"/>
            </a:xfrm>
            <a:prstGeom prst="rect">
              <a:avLst/>
            </a:prstGeom>
          </xdr:spPr>
        </xdr:sp>
        <xdr:clientData/>
      </xdr:twoCellAnchor>
    </mc:Choice>
    <mc:Fallback/>
  </mc:AlternateContent>
  <xdr:twoCellAnchor>
    <xdr:from>
      <xdr:col>2</xdr:col>
      <xdr:colOff>333375</xdr:colOff>
      <xdr:row>28</xdr:row>
      <xdr:rowOff>14286</xdr:rowOff>
    </xdr:from>
    <xdr:to>
      <xdr:col>12</xdr:col>
      <xdr:colOff>1104900</xdr:colOff>
      <xdr:row>49</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1095375</xdr:colOff>
      <xdr:row>28</xdr:row>
      <xdr:rowOff>14286</xdr:rowOff>
    </xdr:from>
    <xdr:to>
      <xdr:col>24</xdr:col>
      <xdr:colOff>1095375</xdr:colOff>
      <xdr:row>49</xdr:row>
      <xdr:rowOff>114299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7</xdr:row>
          <xdr:rowOff>19050</xdr:rowOff>
        </xdr:from>
        <xdr:to>
          <xdr:col>1</xdr:col>
          <xdr:colOff>1495425</xdr:colOff>
          <xdr:row>11</xdr:row>
          <xdr:rowOff>76200</xdr:rowOff>
        </xdr:to>
        <xdr:sp macro="" textlink="">
          <xdr:nvSpPr>
            <xdr:cNvPr id="5542915" name="List Box 3" hidden="1">
              <a:extLst>
                <a:ext uri="{63B3BB69-23CF-44E3-9099-C40C66FF867C}">
                  <a14:compatExt spid="_x0000_s554291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therine.henson@phe.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xtcontents">
    <tabColor theme="7" tint="0.59999389629810485"/>
  </sheetPr>
  <dimension ref="B2:J22"/>
  <sheetViews>
    <sheetView showGridLines="0" tabSelected="1" workbookViewId="0">
      <selection activeCell="D28" sqref="D28"/>
    </sheetView>
  </sheetViews>
  <sheetFormatPr defaultRowHeight="14.25" x14ac:dyDescent="0.2"/>
  <cols>
    <col min="1" max="1" width="3.42578125" style="1" customWidth="1"/>
    <col min="2" max="2" width="45.7109375" style="1" bestFit="1" customWidth="1"/>
    <col min="3" max="3" width="18.5703125" style="1" customWidth="1"/>
    <col min="4" max="4" width="25.140625" style="1" bestFit="1" customWidth="1"/>
    <col min="5" max="16384" width="9.140625" style="1"/>
  </cols>
  <sheetData>
    <row r="2" spans="2:10" ht="26.25" x14ac:dyDescent="0.4">
      <c r="C2" s="21"/>
      <c r="D2" s="22"/>
      <c r="E2" s="24"/>
      <c r="F2" s="24"/>
      <c r="G2" s="24"/>
      <c r="H2" s="24"/>
      <c r="I2" s="24"/>
      <c r="J2" s="24"/>
    </row>
    <row r="3" spans="2:10" ht="26.25" x14ac:dyDescent="0.4">
      <c r="C3" s="21"/>
      <c r="D3" s="22"/>
      <c r="E3" s="24"/>
      <c r="F3" s="24"/>
      <c r="G3" s="24"/>
      <c r="H3" s="24"/>
      <c r="I3" s="24"/>
      <c r="J3" s="24"/>
    </row>
    <row r="4" spans="2:10" ht="26.25" x14ac:dyDescent="0.4">
      <c r="C4" s="21"/>
      <c r="D4" s="22"/>
      <c r="E4" s="24"/>
      <c r="F4" s="24"/>
      <c r="G4" s="24"/>
      <c r="H4" s="24"/>
      <c r="I4" s="24"/>
      <c r="J4" s="24"/>
    </row>
    <row r="5" spans="2:10" ht="25.5" customHeight="1" x14ac:dyDescent="0.4">
      <c r="C5" s="21"/>
      <c r="D5" s="22"/>
      <c r="E5" s="23"/>
      <c r="F5" s="24"/>
      <c r="G5" s="24"/>
      <c r="H5" s="24"/>
      <c r="I5" s="24"/>
    </row>
    <row r="6" spans="2:10" x14ac:dyDescent="0.2">
      <c r="C6" s="24"/>
      <c r="D6" s="24"/>
      <c r="E6" s="24"/>
      <c r="F6" s="24"/>
      <c r="G6" s="24"/>
      <c r="H6" s="24"/>
      <c r="I6" s="24"/>
    </row>
    <row r="8" spans="2:10" ht="26.25" customHeight="1" x14ac:dyDescent="0.2">
      <c r="B8" s="83" t="s">
        <v>178</v>
      </c>
      <c r="C8" s="83"/>
      <c r="D8" s="83"/>
      <c r="E8" s="83"/>
      <c r="F8" s="83"/>
      <c r="G8" s="83"/>
      <c r="H8" s="83"/>
      <c r="I8" s="83"/>
    </row>
    <row r="9" spans="2:10" x14ac:dyDescent="0.2">
      <c r="B9" s="83"/>
      <c r="C9" s="83"/>
      <c r="D9" s="83"/>
      <c r="E9" s="83"/>
      <c r="F9" s="83"/>
      <c r="G9" s="83"/>
      <c r="H9" s="83"/>
      <c r="I9" s="83"/>
    </row>
    <row r="10" spans="2:10" x14ac:dyDescent="0.2">
      <c r="B10" s="83"/>
      <c r="C10" s="83"/>
      <c r="D10" s="83"/>
      <c r="E10" s="83"/>
      <c r="F10" s="83"/>
      <c r="G10" s="83"/>
      <c r="H10" s="83"/>
      <c r="I10" s="83"/>
    </row>
    <row r="11" spans="2:10" ht="64.5" customHeight="1" x14ac:dyDescent="0.25">
      <c r="B11" s="82" t="s">
        <v>179</v>
      </c>
      <c r="C11" s="82"/>
      <c r="D11" s="82"/>
      <c r="E11" s="82"/>
      <c r="F11" s="82"/>
      <c r="G11" s="82"/>
      <c r="H11" s="82"/>
      <c r="I11" s="82"/>
    </row>
    <row r="12" spans="2:10" x14ac:dyDescent="0.2">
      <c r="B12" s="3"/>
    </row>
    <row r="13" spans="2:10" ht="15" x14ac:dyDescent="0.25">
      <c r="B13" s="8" t="s">
        <v>15</v>
      </c>
      <c r="D13" s="2"/>
    </row>
    <row r="14" spans="2:10" ht="15" x14ac:dyDescent="0.25">
      <c r="B14" s="6" t="s">
        <v>169</v>
      </c>
      <c r="D14" s="2"/>
    </row>
    <row r="15" spans="2:10" ht="15" x14ac:dyDescent="0.25">
      <c r="B15" s="6" t="s">
        <v>170</v>
      </c>
      <c r="D15" s="2"/>
    </row>
    <row r="16" spans="2:10" ht="15" x14ac:dyDescent="0.25">
      <c r="B16" s="6" t="s">
        <v>177</v>
      </c>
      <c r="D16" s="2"/>
    </row>
    <row r="17" spans="2:4" ht="15" x14ac:dyDescent="0.25">
      <c r="B17" s="6" t="s">
        <v>176</v>
      </c>
      <c r="D17" s="2"/>
    </row>
    <row r="18" spans="2:4" s="4" customFormat="1" ht="15" x14ac:dyDescent="0.2">
      <c r="B18" s="5"/>
    </row>
    <row r="19" spans="2:4" x14ac:dyDescent="0.2">
      <c r="B19" s="17" t="s">
        <v>174</v>
      </c>
      <c r="C19" s="16"/>
    </row>
    <row r="21" spans="2:4" x14ac:dyDescent="0.2">
      <c r="B21" s="1" t="s">
        <v>4</v>
      </c>
    </row>
    <row r="22" spans="2:4" ht="15" x14ac:dyDescent="0.25">
      <c r="B22" s="6" t="s">
        <v>10</v>
      </c>
    </row>
  </sheetData>
  <mergeCells count="2">
    <mergeCell ref="B11:I11"/>
    <mergeCell ref="B8:I10"/>
  </mergeCells>
  <hyperlinks>
    <hyperlink ref="B22" r:id="rId1"/>
    <hyperlink ref="B16" location="'London overall'!A1" display="Distribution of Cancers Diagnosed in London &amp; West Essex by Age at Cancer Diagnosis and Stage of Cancer Diagnosis During 2012-2014"/>
    <hyperlink ref="B17" location="'London by Cancer'!A1" display="Distribution of Cancers Diagnosed in London &amp; West Essex by Age at Cancer Diagnosis and Stage of Cancer Diagnosis During 2012-2014 by Cancer Group"/>
    <hyperlink ref="B14" location="Information!A1" display="Explanation of data and definitions"/>
    <hyperlink ref="B15" location="Interpretation!A1" display="Key findings and discussion"/>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xtinfo">
    <tabColor theme="7" tint="0.59999389629810485"/>
  </sheetPr>
  <dimension ref="B2:H77"/>
  <sheetViews>
    <sheetView showGridLines="0" topLeftCell="A19" zoomScaleNormal="100" workbookViewId="0">
      <selection activeCell="B77" sqref="B77"/>
    </sheetView>
  </sheetViews>
  <sheetFormatPr defaultRowHeight="15" x14ac:dyDescent="0.2"/>
  <cols>
    <col min="1" max="1" width="9.140625" style="4"/>
    <col min="2" max="2" width="57.85546875" style="4" customWidth="1"/>
    <col min="3" max="3" width="59.5703125" style="4" customWidth="1"/>
    <col min="4" max="4" width="36.42578125" style="4" customWidth="1"/>
    <col min="5" max="16384" width="9.140625" style="4"/>
  </cols>
  <sheetData>
    <row r="2" spans="2:8" ht="18" x14ac:dyDescent="0.25">
      <c r="B2" s="10" t="s">
        <v>44</v>
      </c>
    </row>
    <row r="4" spans="2:8" x14ac:dyDescent="0.2">
      <c r="B4" s="4" t="s">
        <v>81</v>
      </c>
    </row>
    <row r="6" spans="2:8" x14ac:dyDescent="0.2">
      <c r="B6" s="4" t="s">
        <v>80</v>
      </c>
    </row>
    <row r="7" spans="2:8" x14ac:dyDescent="0.2">
      <c r="B7" s="47" t="s">
        <v>82</v>
      </c>
    </row>
    <row r="8" spans="2:8" x14ac:dyDescent="0.2">
      <c r="B8" s="47" t="s">
        <v>83</v>
      </c>
    </row>
    <row r="9" spans="2:8" x14ac:dyDescent="0.2">
      <c r="B9" s="47" t="s">
        <v>84</v>
      </c>
    </row>
    <row r="10" spans="2:8" x14ac:dyDescent="0.2">
      <c r="B10" s="47" t="s">
        <v>85</v>
      </c>
    </row>
    <row r="11" spans="2:8" x14ac:dyDescent="0.2">
      <c r="B11" s="47" t="s">
        <v>86</v>
      </c>
    </row>
    <row r="12" spans="2:8" x14ac:dyDescent="0.2">
      <c r="B12" s="47" t="s">
        <v>87</v>
      </c>
    </row>
    <row r="14" spans="2:8" ht="15.75" x14ac:dyDescent="0.25">
      <c r="B14" s="13" t="s">
        <v>40</v>
      </c>
    </row>
    <row r="15" spans="2:8" x14ac:dyDescent="0.2">
      <c r="B15" s="4" t="s">
        <v>41</v>
      </c>
    </row>
    <row r="16" spans="2:8" ht="15" customHeight="1" x14ac:dyDescent="0.2">
      <c r="B16" s="84" t="s">
        <v>68</v>
      </c>
      <c r="C16" s="84"/>
      <c r="D16" s="84"/>
      <c r="E16" s="38"/>
      <c r="F16" s="38"/>
      <c r="G16" s="38"/>
      <c r="H16" s="38"/>
    </row>
    <row r="17" spans="2:8" x14ac:dyDescent="0.2">
      <c r="B17" s="84" t="s">
        <v>88</v>
      </c>
      <c r="C17" s="84"/>
      <c r="D17" s="84"/>
      <c r="E17" s="84"/>
      <c r="F17" s="84"/>
      <c r="G17" s="84"/>
      <c r="H17" s="38"/>
    </row>
    <row r="19" spans="2:8" ht="18" x14ac:dyDescent="0.25">
      <c r="B19" s="10" t="s">
        <v>28</v>
      </c>
    </row>
    <row r="20" spans="2:8" ht="6.75" customHeight="1" x14ac:dyDescent="0.25">
      <c r="B20" s="9"/>
    </row>
    <row r="21" spans="2:8" x14ac:dyDescent="0.2">
      <c r="B21" s="4" t="s">
        <v>5</v>
      </c>
    </row>
    <row r="22" spans="2:8" x14ac:dyDescent="0.2">
      <c r="B22" s="4" t="s">
        <v>79</v>
      </c>
    </row>
    <row r="23" spans="2:8" x14ac:dyDescent="0.2">
      <c r="B23" s="4" t="s">
        <v>78</v>
      </c>
    </row>
    <row r="25" spans="2:8" ht="16.5" thickBot="1" x14ac:dyDescent="0.25">
      <c r="B25" s="11" t="s">
        <v>6</v>
      </c>
      <c r="C25" s="11" t="s">
        <v>7</v>
      </c>
      <c r="D25" s="11" t="s">
        <v>51</v>
      </c>
    </row>
    <row r="26" spans="2:8" ht="15.75" thickBot="1" x14ac:dyDescent="0.25">
      <c r="B26" s="25" t="s">
        <v>1</v>
      </c>
      <c r="C26" s="25" t="s">
        <v>23</v>
      </c>
      <c r="D26" s="14"/>
    </row>
    <row r="27" spans="2:8" ht="15.75" thickBot="1" x14ac:dyDescent="0.25">
      <c r="B27" s="25" t="s">
        <v>0</v>
      </c>
      <c r="C27" s="25" t="s">
        <v>21</v>
      </c>
      <c r="D27" s="14" t="s">
        <v>49</v>
      </c>
    </row>
    <row r="28" spans="2:8" ht="15.75" thickBot="1" x14ac:dyDescent="0.25">
      <c r="B28" s="25" t="s">
        <v>69</v>
      </c>
      <c r="C28" s="25" t="s">
        <v>70</v>
      </c>
      <c r="D28" s="14"/>
    </row>
    <row r="29" spans="2:8" ht="15.75" thickBot="1" x14ac:dyDescent="0.25">
      <c r="B29" s="25" t="s">
        <v>71</v>
      </c>
      <c r="C29" s="25" t="s">
        <v>72</v>
      </c>
      <c r="D29" s="15"/>
    </row>
    <row r="30" spans="2:8" ht="15.75" thickBot="1" x14ac:dyDescent="0.25">
      <c r="B30" s="25" t="s">
        <v>73</v>
      </c>
      <c r="C30" s="25" t="s">
        <v>45</v>
      </c>
      <c r="D30" s="14"/>
    </row>
    <row r="31" spans="2:8" ht="15.75" thickBot="1" x14ac:dyDescent="0.25">
      <c r="B31" s="26" t="s">
        <v>74</v>
      </c>
      <c r="C31" s="26" t="s">
        <v>46</v>
      </c>
      <c r="D31" s="14"/>
    </row>
    <row r="32" spans="2:8" ht="15.75" thickBot="1" x14ac:dyDescent="0.25">
      <c r="B32" s="25" t="s">
        <v>50</v>
      </c>
      <c r="C32" s="25" t="s">
        <v>75</v>
      </c>
      <c r="D32" s="14"/>
    </row>
    <row r="33" spans="2:4" ht="15.75" thickBot="1" x14ac:dyDescent="0.25">
      <c r="B33" s="25" t="s">
        <v>76</v>
      </c>
      <c r="C33" s="25" t="s">
        <v>47</v>
      </c>
      <c r="D33" s="14"/>
    </row>
    <row r="34" spans="2:4" ht="15.75" thickBot="1" x14ac:dyDescent="0.25">
      <c r="B34" s="27" t="s">
        <v>2</v>
      </c>
      <c r="C34" s="27" t="s">
        <v>22</v>
      </c>
      <c r="D34" s="14"/>
    </row>
    <row r="35" spans="2:4" ht="15.75" thickBot="1" x14ac:dyDescent="0.25">
      <c r="B35" s="25" t="s">
        <v>39</v>
      </c>
      <c r="C35" s="25" t="s">
        <v>48</v>
      </c>
      <c r="D35" s="14"/>
    </row>
    <row r="36" spans="2:4" ht="16.5" customHeight="1" thickBot="1" x14ac:dyDescent="0.25">
      <c r="B36" s="25" t="s">
        <v>25</v>
      </c>
      <c r="C36" s="25" t="s">
        <v>24</v>
      </c>
      <c r="D36" s="14"/>
    </row>
    <row r="37" spans="2:4" ht="15.75" x14ac:dyDescent="0.25">
      <c r="B37" s="18"/>
      <c r="C37" s="12"/>
    </row>
    <row r="38" spans="2:4" ht="15.75" x14ac:dyDescent="0.25">
      <c r="C38" s="12"/>
    </row>
    <row r="39" spans="2:4" ht="18" x14ac:dyDescent="0.25">
      <c r="B39" s="10" t="s">
        <v>89</v>
      </c>
    </row>
    <row r="41" spans="2:4" ht="16.5" thickBot="1" x14ac:dyDescent="0.25">
      <c r="B41" s="11" t="s">
        <v>90</v>
      </c>
      <c r="C41" s="11" t="s">
        <v>91</v>
      </c>
      <c r="D41" s="11" t="s">
        <v>30</v>
      </c>
    </row>
    <row r="42" spans="2:4" ht="16.5" customHeight="1" thickBot="1" x14ac:dyDescent="0.25">
      <c r="B42" s="25" t="s">
        <v>99</v>
      </c>
      <c r="C42" s="25" t="s">
        <v>139</v>
      </c>
      <c r="D42" s="14" t="s">
        <v>92</v>
      </c>
    </row>
    <row r="43" spans="2:4" ht="16.5" customHeight="1" thickBot="1" x14ac:dyDescent="0.25">
      <c r="B43" s="45" t="s">
        <v>106</v>
      </c>
      <c r="C43" s="25" t="s">
        <v>138</v>
      </c>
      <c r="D43" s="14" t="s">
        <v>93</v>
      </c>
    </row>
    <row r="44" spans="2:4" ht="16.5" customHeight="1" thickBot="1" x14ac:dyDescent="0.25">
      <c r="B44" s="25" t="s">
        <v>116</v>
      </c>
      <c r="C44" s="25" t="s">
        <v>159</v>
      </c>
      <c r="D44" s="14" t="s">
        <v>12</v>
      </c>
    </row>
    <row r="45" spans="2:4" ht="16.5" customHeight="1" thickBot="1" x14ac:dyDescent="0.25">
      <c r="B45" s="25" t="s">
        <v>107</v>
      </c>
      <c r="C45" s="25" t="s">
        <v>158</v>
      </c>
      <c r="D45" s="14" t="s">
        <v>11</v>
      </c>
    </row>
    <row r="46" spans="2:4" ht="16.5" customHeight="1" thickBot="1" x14ac:dyDescent="0.25">
      <c r="B46" s="45" t="s">
        <v>115</v>
      </c>
      <c r="C46" s="25" t="s">
        <v>157</v>
      </c>
      <c r="D46" s="14" t="s">
        <v>12</v>
      </c>
    </row>
    <row r="47" spans="2:4" ht="16.5" customHeight="1" thickBot="1" x14ac:dyDescent="0.25">
      <c r="B47" s="46" t="s">
        <v>105</v>
      </c>
      <c r="C47" s="25" t="s">
        <v>137</v>
      </c>
      <c r="D47" s="14" t="s">
        <v>93</v>
      </c>
    </row>
    <row r="48" spans="2:4" ht="16.5" customHeight="1" thickBot="1" x14ac:dyDescent="0.25">
      <c r="B48" s="45" t="s">
        <v>112</v>
      </c>
      <c r="C48" s="25" t="s">
        <v>156</v>
      </c>
      <c r="D48" s="14" t="s">
        <v>11</v>
      </c>
    </row>
    <row r="49" spans="2:4" ht="16.5" customHeight="1" thickBot="1" x14ac:dyDescent="0.25">
      <c r="B49" s="25" t="s">
        <v>100</v>
      </c>
      <c r="C49" s="25" t="s">
        <v>136</v>
      </c>
      <c r="D49" s="14" t="s">
        <v>92</v>
      </c>
    </row>
    <row r="50" spans="2:4" ht="16.5" customHeight="1" thickBot="1" x14ac:dyDescent="0.25">
      <c r="B50" s="45" t="s">
        <v>121</v>
      </c>
      <c r="C50" s="25" t="s">
        <v>155</v>
      </c>
      <c r="D50" s="14" t="s">
        <v>13</v>
      </c>
    </row>
    <row r="51" spans="2:4" ht="16.5" customHeight="1" thickBot="1" x14ac:dyDescent="0.25">
      <c r="B51" s="25" t="s">
        <v>108</v>
      </c>
      <c r="C51" s="25" t="s">
        <v>154</v>
      </c>
      <c r="D51" s="14" t="s">
        <v>11</v>
      </c>
    </row>
    <row r="52" spans="2:4" ht="16.5" customHeight="1" thickBot="1" x14ac:dyDescent="0.25">
      <c r="B52" s="45" t="s">
        <v>103</v>
      </c>
      <c r="C52" s="25" t="s">
        <v>135</v>
      </c>
      <c r="D52" s="14" t="s">
        <v>93</v>
      </c>
    </row>
    <row r="53" spans="2:4" ht="16.5" customHeight="1" thickBot="1" x14ac:dyDescent="0.25">
      <c r="B53" s="25" t="s">
        <v>117</v>
      </c>
      <c r="C53" s="25" t="s">
        <v>153</v>
      </c>
      <c r="D53" s="14" t="s">
        <v>12</v>
      </c>
    </row>
    <row r="54" spans="2:4" ht="16.5" customHeight="1" thickBot="1" x14ac:dyDescent="0.25">
      <c r="B54" s="45" t="s">
        <v>110</v>
      </c>
      <c r="C54" s="25" t="s">
        <v>152</v>
      </c>
      <c r="D54" s="14" t="s">
        <v>11</v>
      </c>
    </row>
    <row r="55" spans="2:4" ht="16.5" customHeight="1" thickBot="1" x14ac:dyDescent="0.25">
      <c r="B55" s="46" t="s">
        <v>102</v>
      </c>
      <c r="C55" s="25" t="s">
        <v>134</v>
      </c>
      <c r="D55" s="14" t="s">
        <v>93</v>
      </c>
    </row>
    <row r="56" spans="2:4" ht="16.5" customHeight="1" thickBot="1" x14ac:dyDescent="0.25">
      <c r="B56" s="45" t="s">
        <v>114</v>
      </c>
      <c r="C56" s="25" t="s">
        <v>151</v>
      </c>
      <c r="D56" s="14" t="s">
        <v>11</v>
      </c>
    </row>
    <row r="57" spans="2:4" ht="16.5" customHeight="1" thickBot="1" x14ac:dyDescent="0.25">
      <c r="B57" s="45" t="s">
        <v>96</v>
      </c>
      <c r="C57" s="25" t="s">
        <v>133</v>
      </c>
      <c r="D57" s="14" t="s">
        <v>92</v>
      </c>
    </row>
    <row r="58" spans="2:4" ht="15.75" thickBot="1" x14ac:dyDescent="0.25">
      <c r="B58" s="45" t="s">
        <v>111</v>
      </c>
      <c r="C58" s="25" t="s">
        <v>150</v>
      </c>
      <c r="D58" s="14" t="s">
        <v>11</v>
      </c>
    </row>
    <row r="59" spans="2:4" ht="15.75" thickBot="1" x14ac:dyDescent="0.25">
      <c r="B59" s="25" t="s">
        <v>109</v>
      </c>
      <c r="C59" s="25" t="s">
        <v>149</v>
      </c>
      <c r="D59" s="14" t="s">
        <v>11</v>
      </c>
    </row>
    <row r="60" spans="2:4" ht="15.75" thickBot="1" x14ac:dyDescent="0.25">
      <c r="B60" s="45" t="s">
        <v>104</v>
      </c>
      <c r="C60" s="25" t="s">
        <v>132</v>
      </c>
      <c r="D60" s="14" t="s">
        <v>93</v>
      </c>
    </row>
    <row r="61" spans="2:4" ht="15.75" thickBot="1" x14ac:dyDescent="0.25">
      <c r="B61" s="45" t="s">
        <v>122</v>
      </c>
      <c r="C61" s="25" t="s">
        <v>148</v>
      </c>
      <c r="D61" s="14" t="s">
        <v>13</v>
      </c>
    </row>
    <row r="62" spans="2:4" ht="15.75" thickBot="1" x14ac:dyDescent="0.25">
      <c r="B62" s="45" t="s">
        <v>118</v>
      </c>
      <c r="C62" s="25" t="s">
        <v>147</v>
      </c>
      <c r="D62" s="14" t="s">
        <v>12</v>
      </c>
    </row>
    <row r="63" spans="2:4" ht="15.75" thickBot="1" x14ac:dyDescent="0.25">
      <c r="B63" s="26" t="s">
        <v>119</v>
      </c>
      <c r="C63" s="25" t="s">
        <v>146</v>
      </c>
      <c r="D63" s="14" t="s">
        <v>12</v>
      </c>
    </row>
    <row r="64" spans="2:4" ht="15.75" thickBot="1" x14ac:dyDescent="0.25">
      <c r="B64" s="45" t="s">
        <v>124</v>
      </c>
      <c r="C64" s="25" t="s">
        <v>145</v>
      </c>
      <c r="D64" s="14" t="s">
        <v>13</v>
      </c>
    </row>
    <row r="65" spans="2:4" ht="15.75" customHeight="1" thickBot="1" x14ac:dyDescent="0.25">
      <c r="B65" s="25" t="s">
        <v>95</v>
      </c>
      <c r="C65" s="25" t="s">
        <v>131</v>
      </c>
      <c r="D65" s="14" t="s">
        <v>92</v>
      </c>
    </row>
    <row r="66" spans="2:4" ht="15.75" customHeight="1" thickBot="1" x14ac:dyDescent="0.25">
      <c r="B66" s="45" t="s">
        <v>94</v>
      </c>
      <c r="C66" s="25" t="s">
        <v>130</v>
      </c>
      <c r="D66" s="14" t="s">
        <v>92</v>
      </c>
    </row>
    <row r="67" spans="2:4" ht="15.75" thickBot="1" x14ac:dyDescent="0.25">
      <c r="B67" s="25" t="s">
        <v>123</v>
      </c>
      <c r="C67" s="25" t="s">
        <v>144</v>
      </c>
      <c r="D67" s="14" t="s">
        <v>13</v>
      </c>
    </row>
    <row r="68" spans="2:4" ht="15.75" thickBot="1" x14ac:dyDescent="0.25">
      <c r="B68" s="45" t="s">
        <v>120</v>
      </c>
      <c r="C68" s="25" t="s">
        <v>143</v>
      </c>
      <c r="D68" s="14" t="s">
        <v>12</v>
      </c>
    </row>
    <row r="69" spans="2:4" ht="15.75" thickBot="1" x14ac:dyDescent="0.25">
      <c r="B69" s="45" t="s">
        <v>125</v>
      </c>
      <c r="C69" s="25" t="s">
        <v>142</v>
      </c>
      <c r="D69" s="14" t="s">
        <v>13</v>
      </c>
    </row>
    <row r="70" spans="2:4" ht="15.75" customHeight="1" thickBot="1" x14ac:dyDescent="0.25">
      <c r="B70" s="25" t="s">
        <v>97</v>
      </c>
      <c r="C70" s="25" t="s">
        <v>129</v>
      </c>
      <c r="D70" s="14" t="s">
        <v>92</v>
      </c>
    </row>
    <row r="71" spans="2:4" ht="15.75" customHeight="1" thickBot="1" x14ac:dyDescent="0.25">
      <c r="B71" s="46" t="s">
        <v>98</v>
      </c>
      <c r="C71" s="25" t="s">
        <v>128</v>
      </c>
      <c r="D71" s="14" t="s">
        <v>92</v>
      </c>
    </row>
    <row r="72" spans="2:4" ht="15.75" customHeight="1" thickBot="1" x14ac:dyDescent="0.25">
      <c r="B72" s="45" t="s">
        <v>126</v>
      </c>
      <c r="C72" s="25" t="s">
        <v>141</v>
      </c>
      <c r="D72" s="14" t="s">
        <v>13</v>
      </c>
    </row>
    <row r="73" spans="2:4" ht="15.75" customHeight="1" thickBot="1" x14ac:dyDescent="0.25">
      <c r="B73" s="25" t="s">
        <v>101</v>
      </c>
      <c r="C73" s="25" t="s">
        <v>127</v>
      </c>
      <c r="D73" s="14" t="s">
        <v>92</v>
      </c>
    </row>
    <row r="74" spans="2:4" ht="15.75" customHeight="1" thickBot="1" x14ac:dyDescent="0.25">
      <c r="B74" s="25" t="s">
        <v>113</v>
      </c>
      <c r="C74" s="25" t="s">
        <v>140</v>
      </c>
      <c r="D74" s="14" t="s">
        <v>11</v>
      </c>
    </row>
    <row r="75" spans="2:4" ht="15.75" x14ac:dyDescent="0.25">
      <c r="B75" s="7"/>
      <c r="C75" s="7"/>
    </row>
    <row r="76" spans="2:4" ht="15.75" x14ac:dyDescent="0.25">
      <c r="B76" s="7"/>
      <c r="C76" s="7"/>
    </row>
    <row r="77" spans="2:4" ht="15.75" x14ac:dyDescent="0.25">
      <c r="B77" s="7"/>
      <c r="C77" s="7"/>
    </row>
  </sheetData>
  <sortState ref="B42:D74">
    <sortCondition ref="C42:C74"/>
  </sortState>
  <mergeCells count="2">
    <mergeCell ref="B16:D16"/>
    <mergeCell ref="B17:G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sheetPr>
  <dimension ref="B2:I108"/>
  <sheetViews>
    <sheetView showGridLines="0" zoomScaleNormal="100" workbookViewId="0">
      <selection activeCell="M26" sqref="M26"/>
    </sheetView>
  </sheetViews>
  <sheetFormatPr defaultRowHeight="15" x14ac:dyDescent="0.2"/>
  <cols>
    <col min="1" max="1" width="9.140625" style="4"/>
    <col min="2" max="2" width="41.28515625" style="4" customWidth="1"/>
    <col min="3" max="3" width="59.5703125" style="4" customWidth="1"/>
    <col min="4" max="4" width="42" style="4" customWidth="1"/>
    <col min="5" max="16384" width="9.140625" style="4"/>
  </cols>
  <sheetData>
    <row r="2" spans="2:9" ht="18" x14ac:dyDescent="0.25">
      <c r="B2" s="10" t="s">
        <v>42</v>
      </c>
    </row>
    <row r="4" spans="2:9" ht="15.75" customHeight="1" x14ac:dyDescent="0.2">
      <c r="B4" s="85" t="s">
        <v>173</v>
      </c>
      <c r="C4" s="84"/>
      <c r="D4" s="84"/>
      <c r="E4" s="84"/>
      <c r="F4" s="84"/>
      <c r="G4" s="84"/>
      <c r="H4" s="84"/>
      <c r="I4" s="84"/>
    </row>
    <row r="5" spans="2:9" ht="15.75" customHeight="1" x14ac:dyDescent="0.2">
      <c r="B5" s="86"/>
      <c r="C5" s="84"/>
      <c r="D5" s="84"/>
      <c r="E5" s="84"/>
      <c r="F5" s="84"/>
      <c r="G5" s="84"/>
      <c r="H5" s="84"/>
      <c r="I5" s="84"/>
    </row>
    <row r="6" spans="2:9" ht="15.75" customHeight="1" x14ac:dyDescent="0.2">
      <c r="B6" s="86"/>
      <c r="C6" s="84"/>
      <c r="D6" s="84"/>
      <c r="E6" s="84"/>
      <c r="F6" s="84"/>
      <c r="G6" s="84"/>
      <c r="H6" s="84"/>
      <c r="I6" s="84"/>
    </row>
    <row r="7" spans="2:9" ht="15.75" customHeight="1" x14ac:dyDescent="0.2">
      <c r="B7" s="86"/>
      <c r="C7" s="84"/>
      <c r="D7" s="84"/>
      <c r="E7" s="84"/>
      <c r="F7" s="84"/>
      <c r="G7" s="84"/>
      <c r="H7" s="84"/>
      <c r="I7" s="84"/>
    </row>
    <row r="8" spans="2:9" ht="15.75" customHeight="1" x14ac:dyDescent="0.2">
      <c r="B8" s="86"/>
      <c r="C8" s="84"/>
      <c r="D8" s="84"/>
      <c r="E8" s="84"/>
      <c r="F8" s="84"/>
      <c r="G8" s="84"/>
      <c r="H8" s="84"/>
      <c r="I8" s="84"/>
    </row>
    <row r="9" spans="2:9" ht="15.75" customHeight="1" x14ac:dyDescent="0.2">
      <c r="B9" s="86"/>
      <c r="C9" s="84"/>
      <c r="D9" s="84"/>
      <c r="E9" s="84"/>
      <c r="F9" s="84"/>
      <c r="G9" s="84"/>
      <c r="H9" s="84"/>
      <c r="I9" s="84"/>
    </row>
    <row r="10" spans="2:9" ht="15.75" customHeight="1" x14ac:dyDescent="0.2">
      <c r="B10" s="86"/>
      <c r="C10" s="84"/>
      <c r="D10" s="84"/>
      <c r="E10" s="84"/>
      <c r="F10" s="84"/>
      <c r="G10" s="84"/>
      <c r="H10" s="84"/>
      <c r="I10" s="84"/>
    </row>
    <row r="11" spans="2:9" ht="15.75" customHeight="1" x14ac:dyDescent="0.2">
      <c r="B11" s="86"/>
      <c r="C11" s="84"/>
      <c r="D11" s="84"/>
      <c r="E11" s="84"/>
      <c r="F11" s="84"/>
      <c r="G11" s="84"/>
      <c r="H11" s="84"/>
      <c r="I11" s="84"/>
    </row>
    <row r="12" spans="2:9" ht="15.75" customHeight="1" x14ac:dyDescent="0.2">
      <c r="B12" s="86"/>
      <c r="C12" s="84"/>
      <c r="D12" s="84"/>
      <c r="E12" s="84"/>
      <c r="F12" s="84"/>
      <c r="G12" s="84"/>
      <c r="H12" s="84"/>
      <c r="I12" s="84"/>
    </row>
    <row r="13" spans="2:9" x14ac:dyDescent="0.2">
      <c r="B13" s="84"/>
      <c r="C13" s="84"/>
      <c r="D13" s="84"/>
      <c r="E13" s="84"/>
      <c r="F13" s="84"/>
      <c r="G13" s="84"/>
      <c r="H13" s="84"/>
      <c r="I13" s="84"/>
    </row>
    <row r="14" spans="2:9" x14ac:dyDescent="0.2">
      <c r="B14" s="84"/>
      <c r="C14" s="84"/>
      <c r="D14" s="84"/>
      <c r="E14" s="84"/>
      <c r="F14" s="84"/>
      <c r="G14" s="84"/>
      <c r="H14" s="84"/>
      <c r="I14" s="84"/>
    </row>
    <row r="15" spans="2:9" x14ac:dyDescent="0.2">
      <c r="B15" s="84"/>
      <c r="C15" s="84"/>
      <c r="D15" s="84"/>
      <c r="E15" s="84"/>
      <c r="F15" s="84"/>
      <c r="G15" s="84"/>
      <c r="H15" s="84"/>
      <c r="I15" s="84"/>
    </row>
    <row r="16" spans="2:9" x14ac:dyDescent="0.2">
      <c r="B16" s="84"/>
      <c r="C16" s="84"/>
      <c r="D16" s="84"/>
      <c r="E16" s="84"/>
      <c r="F16" s="84"/>
      <c r="G16" s="84"/>
      <c r="H16" s="84"/>
      <c r="I16" s="84"/>
    </row>
    <row r="17" spans="2:9" x14ac:dyDescent="0.2">
      <c r="B17" s="84"/>
      <c r="C17" s="84"/>
      <c r="D17" s="84"/>
      <c r="E17" s="84"/>
      <c r="F17" s="84"/>
      <c r="G17" s="84"/>
      <c r="H17" s="84"/>
      <c r="I17" s="84"/>
    </row>
    <row r="18" spans="2:9" x14ac:dyDescent="0.2">
      <c r="B18" s="84"/>
      <c r="C18" s="84"/>
      <c r="D18" s="84"/>
      <c r="E18" s="84"/>
      <c r="F18" s="84"/>
      <c r="G18" s="84"/>
      <c r="H18" s="84"/>
      <c r="I18" s="84"/>
    </row>
    <row r="19" spans="2:9" x14ac:dyDescent="0.2">
      <c r="B19" s="84"/>
      <c r="C19" s="84"/>
      <c r="D19" s="84"/>
      <c r="E19" s="84"/>
      <c r="F19" s="84"/>
      <c r="G19" s="84"/>
      <c r="H19" s="84"/>
      <c r="I19" s="84"/>
    </row>
    <row r="20" spans="2:9" x14ac:dyDescent="0.2">
      <c r="B20" s="84"/>
      <c r="C20" s="84"/>
      <c r="D20" s="84"/>
      <c r="E20" s="84"/>
      <c r="F20" s="84"/>
      <c r="G20" s="84"/>
      <c r="H20" s="84"/>
      <c r="I20" s="84"/>
    </row>
    <row r="21" spans="2:9" ht="15.75" customHeight="1" x14ac:dyDescent="0.2">
      <c r="B21" s="84"/>
      <c r="C21" s="84"/>
      <c r="D21" s="84"/>
      <c r="E21" s="84"/>
      <c r="F21" s="84"/>
      <c r="G21" s="84"/>
      <c r="H21" s="84"/>
      <c r="I21" s="84"/>
    </row>
    <row r="22" spans="2:9" x14ac:dyDescent="0.2">
      <c r="B22" s="84"/>
      <c r="C22" s="84"/>
      <c r="D22" s="84"/>
      <c r="E22" s="84"/>
      <c r="F22" s="84"/>
      <c r="G22" s="84"/>
      <c r="H22" s="84"/>
      <c r="I22" s="84"/>
    </row>
    <row r="23" spans="2:9" x14ac:dyDescent="0.2">
      <c r="B23" s="84"/>
      <c r="C23" s="84"/>
      <c r="D23" s="84"/>
      <c r="E23" s="84"/>
      <c r="F23" s="84"/>
      <c r="G23" s="84"/>
      <c r="H23" s="84"/>
      <c r="I23" s="84"/>
    </row>
    <row r="24" spans="2:9" x14ac:dyDescent="0.2">
      <c r="B24" s="84"/>
      <c r="C24" s="84"/>
      <c r="D24" s="84"/>
      <c r="E24" s="84"/>
      <c r="F24" s="84"/>
      <c r="G24" s="84"/>
      <c r="H24" s="84"/>
      <c r="I24" s="84"/>
    </row>
    <row r="25" spans="2:9" x14ac:dyDescent="0.2">
      <c r="B25" s="84"/>
      <c r="C25" s="84"/>
      <c r="D25" s="84"/>
      <c r="E25" s="84"/>
      <c r="F25" s="84"/>
      <c r="G25" s="84"/>
      <c r="H25" s="84"/>
      <c r="I25" s="84"/>
    </row>
    <row r="26" spans="2:9" x14ac:dyDescent="0.2">
      <c r="B26" s="84"/>
      <c r="C26" s="84"/>
      <c r="D26" s="84"/>
      <c r="E26" s="84"/>
      <c r="F26" s="84"/>
      <c r="G26" s="84"/>
      <c r="H26" s="84"/>
      <c r="I26" s="84"/>
    </row>
    <row r="27" spans="2:9" x14ac:dyDescent="0.2">
      <c r="B27" s="84"/>
      <c r="C27" s="84"/>
      <c r="D27" s="84"/>
      <c r="E27" s="84"/>
      <c r="F27" s="84"/>
      <c r="G27" s="84"/>
      <c r="H27" s="84"/>
      <c r="I27" s="84"/>
    </row>
    <row r="28" spans="2:9" ht="15.75" customHeight="1" x14ac:dyDescent="0.2">
      <c r="B28" s="84"/>
      <c r="C28" s="84"/>
      <c r="D28" s="84"/>
      <c r="E28" s="84"/>
      <c r="F28" s="84"/>
      <c r="G28" s="84"/>
      <c r="H28" s="84"/>
      <c r="I28" s="84"/>
    </row>
    <row r="29" spans="2:9" x14ac:dyDescent="0.2">
      <c r="B29" s="84"/>
      <c r="C29" s="84"/>
      <c r="D29" s="84"/>
      <c r="E29" s="84"/>
      <c r="F29" s="84"/>
      <c r="G29" s="84"/>
      <c r="H29" s="84"/>
      <c r="I29" s="84"/>
    </row>
    <row r="30" spans="2:9" x14ac:dyDescent="0.2">
      <c r="B30" s="84"/>
      <c r="C30" s="84"/>
      <c r="D30" s="84"/>
      <c r="E30" s="84"/>
      <c r="F30" s="84"/>
      <c r="G30" s="84"/>
      <c r="H30" s="84"/>
      <c r="I30" s="84"/>
    </row>
    <row r="31" spans="2:9" x14ac:dyDescent="0.2">
      <c r="B31" s="84"/>
      <c r="C31" s="84"/>
      <c r="D31" s="84"/>
      <c r="E31" s="84"/>
      <c r="F31" s="84"/>
      <c r="G31" s="84"/>
      <c r="H31" s="84"/>
      <c r="I31" s="84"/>
    </row>
    <row r="32" spans="2:9" x14ac:dyDescent="0.2">
      <c r="B32" s="84"/>
      <c r="C32" s="84"/>
      <c r="D32" s="84"/>
      <c r="E32" s="84"/>
      <c r="F32" s="84"/>
      <c r="G32" s="84"/>
      <c r="H32" s="84"/>
      <c r="I32" s="84"/>
    </row>
    <row r="33" spans="2:9" x14ac:dyDescent="0.2">
      <c r="B33" s="84"/>
      <c r="C33" s="84"/>
      <c r="D33" s="84"/>
      <c r="E33" s="84"/>
      <c r="F33" s="84"/>
      <c r="G33" s="84"/>
      <c r="H33" s="84"/>
      <c r="I33" s="84"/>
    </row>
    <row r="34" spans="2:9" x14ac:dyDescent="0.2">
      <c r="B34" s="84"/>
      <c r="C34" s="84"/>
      <c r="D34" s="84"/>
      <c r="E34" s="84"/>
      <c r="F34" s="84"/>
      <c r="G34" s="84"/>
      <c r="H34" s="84"/>
      <c r="I34" s="84"/>
    </row>
    <row r="35" spans="2:9" x14ac:dyDescent="0.2">
      <c r="B35" s="84"/>
      <c r="C35" s="84"/>
      <c r="D35" s="84"/>
      <c r="E35" s="84"/>
      <c r="F35" s="84"/>
      <c r="G35" s="84"/>
      <c r="H35" s="84"/>
      <c r="I35" s="84"/>
    </row>
    <row r="36" spans="2:9" x14ac:dyDescent="0.2">
      <c r="B36" s="84"/>
      <c r="C36" s="84"/>
      <c r="D36" s="84"/>
      <c r="E36" s="84"/>
      <c r="F36" s="84"/>
      <c r="G36" s="84"/>
      <c r="H36" s="84"/>
      <c r="I36" s="84"/>
    </row>
    <row r="37" spans="2:9" x14ac:dyDescent="0.2">
      <c r="B37" s="84"/>
      <c r="C37" s="84"/>
      <c r="D37" s="84"/>
      <c r="E37" s="84"/>
      <c r="F37" s="84"/>
      <c r="G37" s="84"/>
      <c r="H37" s="84"/>
      <c r="I37" s="84"/>
    </row>
    <row r="38" spans="2:9" x14ac:dyDescent="0.2">
      <c r="B38" s="84"/>
      <c r="C38" s="84"/>
      <c r="D38" s="84"/>
      <c r="E38" s="84"/>
      <c r="F38" s="84"/>
      <c r="G38" s="84"/>
      <c r="H38" s="84"/>
      <c r="I38" s="84"/>
    </row>
    <row r="39" spans="2:9" ht="15.75" customHeight="1" x14ac:dyDescent="0.2">
      <c r="B39" s="84"/>
      <c r="C39" s="84"/>
      <c r="D39" s="84"/>
      <c r="E39" s="84"/>
      <c r="F39" s="84"/>
      <c r="G39" s="84"/>
      <c r="H39" s="84"/>
      <c r="I39" s="84"/>
    </row>
    <row r="40" spans="2:9" x14ac:dyDescent="0.2">
      <c r="B40" s="84"/>
      <c r="C40" s="84"/>
      <c r="D40" s="84"/>
      <c r="E40" s="84"/>
      <c r="F40" s="84"/>
      <c r="G40" s="84"/>
      <c r="H40" s="84"/>
      <c r="I40" s="84"/>
    </row>
    <row r="41" spans="2:9" x14ac:dyDescent="0.2">
      <c r="B41" s="84"/>
      <c r="C41" s="84"/>
      <c r="D41" s="84"/>
      <c r="E41" s="84"/>
      <c r="F41" s="84"/>
      <c r="G41" s="84"/>
      <c r="H41" s="84"/>
      <c r="I41" s="84"/>
    </row>
    <row r="42" spans="2:9" x14ac:dyDescent="0.2">
      <c r="B42" s="84"/>
      <c r="C42" s="84"/>
      <c r="D42" s="84"/>
      <c r="E42" s="84"/>
      <c r="F42" s="84"/>
      <c r="G42" s="84"/>
      <c r="H42" s="84"/>
      <c r="I42" s="84"/>
    </row>
    <row r="43" spans="2:9" x14ac:dyDescent="0.2">
      <c r="B43" s="84"/>
      <c r="C43" s="84"/>
      <c r="D43" s="84"/>
      <c r="E43" s="84"/>
      <c r="F43" s="84"/>
      <c r="G43" s="84"/>
      <c r="H43" s="84"/>
      <c r="I43" s="84"/>
    </row>
    <row r="44" spans="2:9" x14ac:dyDescent="0.2">
      <c r="B44" s="84"/>
      <c r="C44" s="84"/>
      <c r="D44" s="84"/>
      <c r="E44" s="84"/>
      <c r="F44" s="84"/>
      <c r="G44" s="84"/>
      <c r="H44" s="84"/>
      <c r="I44" s="84"/>
    </row>
    <row r="45" spans="2:9" x14ac:dyDescent="0.2">
      <c r="B45" s="84"/>
      <c r="C45" s="84"/>
      <c r="D45" s="84"/>
      <c r="E45" s="84"/>
      <c r="F45" s="84"/>
      <c r="G45" s="84"/>
      <c r="H45" s="84"/>
      <c r="I45" s="84"/>
    </row>
    <row r="46" spans="2:9" x14ac:dyDescent="0.2">
      <c r="B46" s="84"/>
      <c r="C46" s="84"/>
      <c r="D46" s="84"/>
      <c r="E46" s="84"/>
      <c r="F46" s="84"/>
      <c r="G46" s="84"/>
      <c r="H46" s="84"/>
      <c r="I46" s="84"/>
    </row>
    <row r="47" spans="2:9" x14ac:dyDescent="0.2">
      <c r="B47" s="84"/>
      <c r="C47" s="84"/>
      <c r="D47" s="84"/>
      <c r="E47" s="84"/>
      <c r="F47" s="84"/>
      <c r="G47" s="84"/>
      <c r="H47" s="84"/>
      <c r="I47" s="84"/>
    </row>
    <row r="48" spans="2:9" x14ac:dyDescent="0.2">
      <c r="B48" s="84"/>
      <c r="C48" s="84"/>
      <c r="D48" s="84"/>
      <c r="E48" s="84"/>
      <c r="F48" s="84"/>
      <c r="G48" s="84"/>
      <c r="H48" s="84"/>
      <c r="I48" s="84"/>
    </row>
    <row r="49" spans="2:9" x14ac:dyDescent="0.2">
      <c r="B49" s="84"/>
      <c r="C49" s="84"/>
      <c r="D49" s="84"/>
      <c r="E49" s="84"/>
      <c r="F49" s="84"/>
      <c r="G49" s="84"/>
      <c r="H49" s="84"/>
      <c r="I49" s="84"/>
    </row>
    <row r="50" spans="2:9" x14ac:dyDescent="0.2">
      <c r="B50" s="84"/>
      <c r="C50" s="84"/>
      <c r="D50" s="84"/>
      <c r="E50" s="84"/>
      <c r="F50" s="84"/>
      <c r="G50" s="84"/>
      <c r="H50" s="84"/>
      <c r="I50" s="84"/>
    </row>
    <row r="51" spans="2:9" x14ac:dyDescent="0.2">
      <c r="B51" s="84"/>
      <c r="C51" s="84"/>
      <c r="D51" s="84"/>
      <c r="E51" s="84"/>
      <c r="F51" s="84"/>
      <c r="G51" s="84"/>
      <c r="H51" s="84"/>
      <c r="I51" s="84"/>
    </row>
    <row r="52" spans="2:9" ht="15.75" customHeight="1" x14ac:dyDescent="0.2">
      <c r="B52" s="84"/>
      <c r="C52" s="84"/>
      <c r="D52" s="84"/>
      <c r="E52" s="84"/>
      <c r="F52" s="84"/>
      <c r="G52" s="84"/>
      <c r="H52" s="84"/>
      <c r="I52" s="84"/>
    </row>
    <row r="53" spans="2:9" x14ac:dyDescent="0.2">
      <c r="B53" s="84"/>
      <c r="C53" s="84"/>
      <c r="D53" s="84"/>
      <c r="E53" s="84"/>
      <c r="F53" s="84"/>
      <c r="G53" s="84"/>
      <c r="H53" s="84"/>
      <c r="I53" s="84"/>
    </row>
    <row r="54" spans="2:9" x14ac:dyDescent="0.2">
      <c r="B54" s="84"/>
      <c r="C54" s="84"/>
      <c r="D54" s="84"/>
      <c r="E54" s="84"/>
      <c r="F54" s="84"/>
      <c r="G54" s="84"/>
      <c r="H54" s="84"/>
      <c r="I54" s="84"/>
    </row>
    <row r="55" spans="2:9" ht="15.75" customHeight="1" x14ac:dyDescent="0.2">
      <c r="B55" s="84"/>
      <c r="C55" s="84"/>
      <c r="D55" s="84"/>
      <c r="E55" s="84"/>
      <c r="F55" s="84"/>
      <c r="G55" s="84"/>
      <c r="H55" s="84"/>
      <c r="I55" s="84"/>
    </row>
    <row r="56" spans="2:9" x14ac:dyDescent="0.2">
      <c r="B56" s="84"/>
      <c r="C56" s="84"/>
      <c r="D56" s="84"/>
      <c r="E56" s="84"/>
      <c r="F56" s="84"/>
      <c r="G56" s="84"/>
      <c r="H56" s="84"/>
      <c r="I56" s="84"/>
    </row>
    <row r="57" spans="2:9" x14ac:dyDescent="0.2">
      <c r="B57" s="84"/>
      <c r="C57" s="84"/>
      <c r="D57" s="84"/>
      <c r="E57" s="84"/>
      <c r="F57" s="84"/>
      <c r="G57" s="84"/>
      <c r="H57" s="84"/>
      <c r="I57" s="84"/>
    </row>
    <row r="59" spans="2:9" ht="18" x14ac:dyDescent="0.25">
      <c r="B59" s="10"/>
    </row>
    <row r="60" spans="2:9" ht="6.75" customHeight="1" x14ac:dyDescent="0.25">
      <c r="B60" s="9"/>
    </row>
    <row r="63" spans="2:9" ht="15.75" x14ac:dyDescent="0.25">
      <c r="B63" s="18"/>
      <c r="C63" s="18"/>
    </row>
    <row r="64" spans="2:9" ht="15.75" x14ac:dyDescent="0.25">
      <c r="B64" s="18"/>
      <c r="C64" s="18"/>
    </row>
    <row r="65" spans="2:3" ht="15.75" x14ac:dyDescent="0.25">
      <c r="B65" s="18"/>
      <c r="C65" s="18"/>
    </row>
    <row r="66" spans="2:3" ht="15.75" x14ac:dyDescent="0.25">
      <c r="B66" s="18"/>
      <c r="C66" s="18"/>
    </row>
    <row r="67" spans="2:3" ht="15.75" x14ac:dyDescent="0.25">
      <c r="B67" s="18"/>
      <c r="C67" s="18"/>
    </row>
    <row r="68" spans="2:3" ht="15.75" x14ac:dyDescent="0.25">
      <c r="B68" s="18"/>
      <c r="C68" s="18"/>
    </row>
    <row r="69" spans="2:3" ht="15.75" x14ac:dyDescent="0.25">
      <c r="B69" s="18"/>
      <c r="C69" s="18"/>
    </row>
    <row r="70" spans="2:3" ht="15.75" x14ac:dyDescent="0.25">
      <c r="B70" s="18"/>
      <c r="C70" s="18"/>
    </row>
    <row r="71" spans="2:3" ht="15.75" x14ac:dyDescent="0.25">
      <c r="B71" s="18"/>
      <c r="C71" s="18"/>
    </row>
    <row r="72" spans="2:3" ht="15.75" x14ac:dyDescent="0.25">
      <c r="B72" s="18"/>
      <c r="C72" s="18"/>
    </row>
    <row r="73" spans="2:3" ht="15.75" x14ac:dyDescent="0.25">
      <c r="B73" s="18"/>
      <c r="C73" s="18"/>
    </row>
    <row r="74" spans="2:3" ht="15.75" x14ac:dyDescent="0.25">
      <c r="B74" s="18"/>
      <c r="C74" s="18"/>
    </row>
    <row r="75" spans="2:3" ht="15.75" x14ac:dyDescent="0.25">
      <c r="B75" s="18"/>
      <c r="C75" s="18"/>
    </row>
    <row r="76" spans="2:3" ht="15.75" x14ac:dyDescent="0.25">
      <c r="B76" s="18"/>
      <c r="C76" s="18"/>
    </row>
    <row r="77" spans="2:3" ht="15.75" x14ac:dyDescent="0.25">
      <c r="B77" s="18"/>
      <c r="C77" s="18"/>
    </row>
    <row r="78" spans="2:3" ht="15.75" x14ac:dyDescent="0.25">
      <c r="B78" s="18"/>
      <c r="C78" s="18"/>
    </row>
    <row r="79" spans="2:3" ht="15.75" x14ac:dyDescent="0.25">
      <c r="B79" s="18"/>
      <c r="C79" s="18"/>
    </row>
    <row r="80" spans="2:3" ht="15.75" x14ac:dyDescent="0.25">
      <c r="B80" s="18"/>
      <c r="C80" s="18"/>
    </row>
    <row r="81" spans="2:3" ht="15.75" x14ac:dyDescent="0.25">
      <c r="B81" s="18"/>
      <c r="C81" s="18"/>
    </row>
    <row r="82" spans="2:3" ht="15.75" x14ac:dyDescent="0.25">
      <c r="B82" s="18"/>
      <c r="C82" s="18"/>
    </row>
    <row r="83" spans="2:3" ht="15.75" x14ac:dyDescent="0.25">
      <c r="B83" s="18"/>
      <c r="C83" s="18"/>
    </row>
    <row r="84" spans="2:3" ht="15.75" x14ac:dyDescent="0.25">
      <c r="B84" s="18"/>
      <c r="C84" s="18"/>
    </row>
    <row r="85" spans="2:3" ht="15.75" x14ac:dyDescent="0.25">
      <c r="B85" s="18"/>
      <c r="C85" s="18"/>
    </row>
    <row r="86" spans="2:3" ht="15.75" x14ac:dyDescent="0.25">
      <c r="B86" s="18"/>
      <c r="C86" s="18"/>
    </row>
    <row r="87" spans="2:3" ht="15.75" x14ac:dyDescent="0.25">
      <c r="B87" s="18"/>
      <c r="C87" s="18"/>
    </row>
    <row r="88" spans="2:3" ht="15.75" x14ac:dyDescent="0.25">
      <c r="B88" s="18"/>
      <c r="C88" s="18"/>
    </row>
    <row r="89" spans="2:3" ht="15.75" x14ac:dyDescent="0.25">
      <c r="B89" s="18"/>
      <c r="C89" s="18"/>
    </row>
    <row r="90" spans="2:3" ht="15.75" x14ac:dyDescent="0.25">
      <c r="B90" s="18"/>
      <c r="C90" s="18"/>
    </row>
    <row r="91" spans="2:3" ht="15.75" x14ac:dyDescent="0.25">
      <c r="B91" s="18"/>
      <c r="C91" s="18"/>
    </row>
    <row r="92" spans="2:3" ht="15.75" x14ac:dyDescent="0.25">
      <c r="B92" s="18"/>
      <c r="C92" s="18"/>
    </row>
    <row r="93" spans="2:3" ht="15.75" x14ac:dyDescent="0.25">
      <c r="B93" s="18"/>
      <c r="C93" s="18"/>
    </row>
    <row r="94" spans="2:3" ht="15.75" x14ac:dyDescent="0.25">
      <c r="B94" s="18"/>
      <c r="C94" s="18"/>
    </row>
    <row r="95" spans="2:3" ht="15.75" x14ac:dyDescent="0.25">
      <c r="B95" s="18"/>
      <c r="C95" s="18"/>
    </row>
    <row r="96" spans="2:3" ht="15.75" x14ac:dyDescent="0.25">
      <c r="B96" s="18"/>
      <c r="C96" s="18"/>
    </row>
    <row r="97" spans="2:3" ht="15.75" x14ac:dyDescent="0.25">
      <c r="B97" s="18"/>
      <c r="C97" s="18"/>
    </row>
    <row r="98" spans="2:3" ht="15.75" x14ac:dyDescent="0.25">
      <c r="B98" s="18"/>
      <c r="C98" s="18"/>
    </row>
    <row r="99" spans="2:3" ht="15.75" x14ac:dyDescent="0.25">
      <c r="B99" s="18"/>
      <c r="C99" s="18"/>
    </row>
    <row r="100" spans="2:3" ht="15.75" x14ac:dyDescent="0.25">
      <c r="B100" s="18"/>
      <c r="C100" s="18"/>
    </row>
    <row r="101" spans="2:3" ht="15.75" x14ac:dyDescent="0.25">
      <c r="B101" s="7"/>
      <c r="C101" s="7"/>
    </row>
    <row r="104" spans="2:3" ht="15.75" x14ac:dyDescent="0.25">
      <c r="B104" s="7"/>
      <c r="C104" s="7"/>
    </row>
    <row r="105" spans="2:3" ht="15.75" x14ac:dyDescent="0.25">
      <c r="B105" s="7"/>
      <c r="C105" s="7"/>
    </row>
    <row r="106" spans="2:3" ht="15.75" x14ac:dyDescent="0.25">
      <c r="B106" s="7"/>
      <c r="C106" s="7"/>
    </row>
    <row r="107" spans="2:3" ht="15.75" x14ac:dyDescent="0.25">
      <c r="B107" s="7"/>
      <c r="C107" s="7"/>
    </row>
    <row r="108" spans="2:3" ht="15.75" x14ac:dyDescent="0.25">
      <c r="B108" s="7"/>
      <c r="C108" s="7"/>
    </row>
  </sheetData>
  <mergeCells count="1">
    <mergeCell ref="B4:I5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59999389629810485"/>
  </sheetPr>
  <dimension ref="B1:AH69"/>
  <sheetViews>
    <sheetView showGridLines="0" zoomScaleNormal="100" zoomScaleSheetLayoutView="100" workbookViewId="0">
      <selection activeCell="D5" sqref="D5"/>
    </sheetView>
  </sheetViews>
  <sheetFormatPr defaultRowHeight="15" x14ac:dyDescent="0.25"/>
  <cols>
    <col min="1" max="1" width="1.7109375" style="32" customWidth="1"/>
    <col min="2" max="2" width="22.5703125" style="32" customWidth="1"/>
    <col min="3" max="3" width="2.42578125" style="32" customWidth="1"/>
    <col min="4" max="4" width="9.85546875" style="40" customWidth="1"/>
    <col min="5" max="26" width="9.85546875" style="32" customWidth="1"/>
    <col min="27" max="35" width="6.5703125" style="32" customWidth="1"/>
    <col min="36" max="16384" width="9.140625" style="32"/>
  </cols>
  <sheetData>
    <row r="1" spans="2:34" ht="15.75" thickBot="1" x14ac:dyDescent="0.3">
      <c r="D1" s="32"/>
      <c r="O1" s="112"/>
      <c r="P1" s="112"/>
      <c r="Q1" s="112"/>
      <c r="R1" s="112"/>
      <c r="S1" s="112"/>
      <c r="T1" s="112"/>
      <c r="U1" s="112"/>
      <c r="V1" s="112"/>
      <c r="W1" s="112"/>
      <c r="X1" s="39"/>
      <c r="AA1" s="112"/>
      <c r="AB1" s="112"/>
      <c r="AC1" s="112"/>
      <c r="AD1" s="112"/>
      <c r="AE1" s="112"/>
      <c r="AF1" s="112"/>
      <c r="AG1" s="112"/>
      <c r="AH1" s="112"/>
    </row>
    <row r="2" spans="2:34" ht="15.75" customHeight="1" x14ac:dyDescent="0.25">
      <c r="B2" s="113" t="s">
        <v>66</v>
      </c>
      <c r="D2" s="116" t="s">
        <v>177</v>
      </c>
      <c r="E2" s="117"/>
      <c r="F2" s="117"/>
      <c r="G2" s="117"/>
      <c r="H2" s="117"/>
      <c r="I2" s="117"/>
      <c r="J2" s="117"/>
      <c r="K2" s="117"/>
      <c r="L2" s="117"/>
      <c r="M2" s="117"/>
      <c r="N2" s="117"/>
      <c r="O2" s="117"/>
      <c r="P2" s="117"/>
      <c r="Q2" s="117"/>
      <c r="R2" s="117"/>
      <c r="S2" s="117"/>
      <c r="T2" s="117"/>
      <c r="U2" s="117"/>
      <c r="V2" s="117"/>
      <c r="W2" s="117"/>
      <c r="X2" s="117"/>
      <c r="Y2" s="118"/>
      <c r="Z2" s="62"/>
      <c r="AA2" s="34"/>
      <c r="AB2" s="34"/>
      <c r="AC2" s="34"/>
      <c r="AD2" s="34"/>
      <c r="AE2" s="34"/>
      <c r="AF2" s="34"/>
      <c r="AG2" s="34"/>
      <c r="AH2" s="34"/>
    </row>
    <row r="3" spans="2:34" ht="15.75" customHeight="1" x14ac:dyDescent="0.25">
      <c r="B3" s="114"/>
      <c r="D3" s="119"/>
      <c r="E3" s="120"/>
      <c r="F3" s="120"/>
      <c r="G3" s="120"/>
      <c r="H3" s="120"/>
      <c r="I3" s="120"/>
      <c r="J3" s="120"/>
      <c r="K3" s="120"/>
      <c r="L3" s="120"/>
      <c r="M3" s="120"/>
      <c r="N3" s="120"/>
      <c r="O3" s="120"/>
      <c r="P3" s="120"/>
      <c r="Q3" s="120"/>
      <c r="R3" s="120"/>
      <c r="S3" s="120"/>
      <c r="T3" s="120"/>
      <c r="U3" s="120"/>
      <c r="V3" s="120"/>
      <c r="W3" s="120"/>
      <c r="X3" s="120"/>
      <c r="Y3" s="121"/>
      <c r="Z3" s="62"/>
      <c r="AA3" s="34"/>
      <c r="AB3" s="34"/>
      <c r="AC3" s="34"/>
      <c r="AD3" s="34"/>
      <c r="AE3" s="34"/>
      <c r="AF3" s="34"/>
      <c r="AG3" s="34"/>
      <c r="AH3" s="34"/>
    </row>
    <row r="4" spans="2:34" ht="15.75" customHeight="1" thickBot="1" x14ac:dyDescent="0.3">
      <c r="B4" s="115"/>
      <c r="D4" s="122"/>
      <c r="E4" s="123"/>
      <c r="F4" s="123"/>
      <c r="G4" s="123"/>
      <c r="H4" s="123"/>
      <c r="I4" s="123"/>
      <c r="J4" s="123"/>
      <c r="K4" s="123"/>
      <c r="L4" s="123"/>
      <c r="M4" s="123"/>
      <c r="N4" s="123"/>
      <c r="O4" s="123"/>
      <c r="P4" s="123"/>
      <c r="Q4" s="123"/>
      <c r="R4" s="123"/>
      <c r="S4" s="123"/>
      <c r="T4" s="123"/>
      <c r="U4" s="123"/>
      <c r="V4" s="123"/>
      <c r="W4" s="123"/>
      <c r="X4" s="123"/>
      <c r="Y4" s="124"/>
      <c r="Z4" s="62"/>
      <c r="AA4" s="34"/>
      <c r="AB4" s="34"/>
      <c r="AC4" s="34"/>
      <c r="AD4" s="34"/>
      <c r="AE4" s="34"/>
      <c r="AF4" s="34"/>
      <c r="AG4" s="34"/>
      <c r="AH4" s="34"/>
    </row>
    <row r="5" spans="2:34" ht="15.75" thickBot="1" x14ac:dyDescent="0.3">
      <c r="D5" s="32"/>
      <c r="O5" s="34"/>
      <c r="P5" s="34"/>
      <c r="Q5" s="34"/>
      <c r="R5" s="34"/>
      <c r="S5" s="34"/>
      <c r="T5" s="34"/>
      <c r="U5" s="34"/>
      <c r="V5" s="34"/>
      <c r="W5" s="34"/>
      <c r="X5" s="34"/>
      <c r="Y5" s="40"/>
      <c r="Z5" s="40"/>
      <c r="AA5" s="34"/>
      <c r="AB5" s="34"/>
      <c r="AC5" s="34"/>
      <c r="AD5" s="34"/>
      <c r="AE5" s="34"/>
      <c r="AF5" s="34"/>
      <c r="AG5" s="34"/>
      <c r="AH5" s="34"/>
    </row>
    <row r="6" spans="2:34" s="35" customFormat="1" ht="30" customHeight="1" thickBot="1" x14ac:dyDescent="0.25">
      <c r="L6" s="41" t="s">
        <v>65</v>
      </c>
      <c r="M6" s="60" t="s">
        <v>53</v>
      </c>
      <c r="N6" s="61" t="s">
        <v>54</v>
      </c>
      <c r="O6" s="61" t="s">
        <v>55</v>
      </c>
      <c r="P6" s="61" t="s">
        <v>56</v>
      </c>
      <c r="Q6" s="81" t="s">
        <v>52</v>
      </c>
      <c r="S6" s="33"/>
      <c r="T6" s="33"/>
      <c r="U6" s="33"/>
      <c r="V6" s="33"/>
      <c r="W6" s="34"/>
      <c r="X6" s="34"/>
      <c r="Y6" s="34"/>
      <c r="Z6" s="34"/>
      <c r="AA6" s="34"/>
      <c r="AB6" s="34"/>
      <c r="AD6" s="34"/>
      <c r="AE6" s="34"/>
      <c r="AF6" s="34"/>
      <c r="AH6" s="34"/>
    </row>
    <row r="7" spans="2:34" ht="15.75" thickBot="1" x14ac:dyDescent="0.3">
      <c r="G7" s="28">
        <f>Selection!F7</f>
        <v>2012</v>
      </c>
      <c r="H7" s="28"/>
      <c r="L7" s="65" t="str">
        <f>Selection!D12</f>
        <v>London + West Essex</v>
      </c>
      <c r="M7" s="30">
        <v>1</v>
      </c>
      <c r="N7" s="30">
        <v>2</v>
      </c>
      <c r="O7" s="30">
        <v>3</v>
      </c>
      <c r="P7" s="30">
        <v>4</v>
      </c>
      <c r="Q7" s="30" t="s">
        <v>27</v>
      </c>
      <c r="U7" s="30"/>
      <c r="V7" s="30"/>
      <c r="W7" s="30"/>
      <c r="X7" s="30"/>
      <c r="Y7" s="30"/>
      <c r="Z7" s="30"/>
      <c r="AA7" s="30"/>
      <c r="AB7" s="30"/>
      <c r="AC7" s="30"/>
      <c r="AD7" s="30"/>
      <c r="AE7" s="30"/>
      <c r="AF7" s="30"/>
    </row>
    <row r="8" spans="2:34" s="44" customFormat="1" ht="24" customHeight="1" x14ac:dyDescent="0.25">
      <c r="G8" s="32"/>
      <c r="H8" s="67"/>
      <c r="I8" s="68"/>
      <c r="L8" s="69" t="s">
        <v>26</v>
      </c>
      <c r="M8" s="73">
        <f>VLOOKUP(U8,'Raw#1'!$A$1:$H$451,7,FALSE)</f>
        <v>895</v>
      </c>
      <c r="N8" s="74">
        <f>VLOOKUP(W8,'Raw#1'!$A$1:$H$451,7,FALSE)</f>
        <v>650</v>
      </c>
      <c r="O8" s="74">
        <f>VLOOKUP(Y8,'Raw#1'!$A$1:$H$451,7,FALSE)</f>
        <v>425</v>
      </c>
      <c r="P8" s="74">
        <f>VLOOKUP(AA8,'Raw#1'!$A$1:$H$451,7,FALSE)</f>
        <v>454</v>
      </c>
      <c r="Q8" s="75">
        <f>VLOOKUP(AB8,'Raw#1'!$A$1:$H$451,7,FALSE)</f>
        <v>2578</v>
      </c>
      <c r="S8" s="36"/>
      <c r="T8" s="36"/>
      <c r="U8" s="30" t="str">
        <f>$G$7&amp;", "&amp;$L$7&amp;", "&amp;M$7&amp;", "&amp;$L8</f>
        <v>2012, London + West Essex, 1, 0-49</v>
      </c>
      <c r="V8" s="30"/>
      <c r="W8" s="30" t="str">
        <f>$G$7&amp;", "&amp;$L$7&amp;", "&amp;N$7&amp;", "&amp;$L8</f>
        <v>2012, London + West Essex, 2, 0-49</v>
      </c>
      <c r="X8" s="30"/>
      <c r="Y8" s="30" t="str">
        <f>$G$7&amp;", "&amp;$L$7&amp;", "&amp;O$7&amp;", "&amp;$L8</f>
        <v>2012, London + West Essex, 3, 0-49</v>
      </c>
      <c r="Z8" s="30"/>
      <c r="AA8" s="30" t="str">
        <f t="shared" ref="AA8:AB12" si="0">$G$7&amp;", "&amp;$L$7&amp;", "&amp;P$7&amp;", "&amp;$L8</f>
        <v>2012, London + West Essex, 4, 0-49</v>
      </c>
      <c r="AB8" s="30" t="str">
        <f t="shared" si="0"/>
        <v>2012, London + West Essex, Unk/Oth, 0-49</v>
      </c>
      <c r="AC8" s="30"/>
      <c r="AD8" s="30"/>
      <c r="AE8" s="30"/>
      <c r="AF8" s="30"/>
      <c r="AH8" s="36"/>
    </row>
    <row r="9" spans="2:34" ht="24" customHeight="1" x14ac:dyDescent="0.25">
      <c r="L9" s="70" t="s">
        <v>17</v>
      </c>
      <c r="M9" s="76">
        <f>VLOOKUP(U9,'Raw#1'!$A$1:$H$451,7,FALSE)</f>
        <v>1062</v>
      </c>
      <c r="N9" s="72">
        <f>VLOOKUP(W9,'Raw#1'!$A$1:$H$451,7,FALSE)</f>
        <v>683</v>
      </c>
      <c r="O9" s="72">
        <f>VLOOKUP(Y9,'Raw#1'!$A$1:$H$451,7,FALSE)</f>
        <v>571</v>
      </c>
      <c r="P9" s="72">
        <f>VLOOKUP(AA9,'Raw#1'!$A$1:$H$451,7,FALSE)</f>
        <v>706</v>
      </c>
      <c r="Q9" s="77">
        <f>VLOOKUP(AB9,'Raw#1'!$A$1:$H$451,7,FALSE)</f>
        <v>1905</v>
      </c>
      <c r="U9" s="30" t="str">
        <f>$G$7&amp;", "&amp;$L$7&amp;", "&amp;M$7&amp;", "&amp;$L9</f>
        <v>2012, London + West Essex, 1, 50-59</v>
      </c>
      <c r="V9" s="30"/>
      <c r="W9" s="30" t="str">
        <f>$G$7&amp;", "&amp;$L$7&amp;", "&amp;N$7&amp;", "&amp;$L9</f>
        <v>2012, London + West Essex, 2, 50-59</v>
      </c>
      <c r="X9" s="30"/>
      <c r="Y9" s="30" t="str">
        <f>$G$7&amp;", "&amp;$L$7&amp;", "&amp;O$7&amp;", "&amp;$L9</f>
        <v>2012, London + West Essex, 3, 50-59</v>
      </c>
      <c r="Z9" s="30"/>
      <c r="AA9" s="30" t="str">
        <f t="shared" si="0"/>
        <v>2012, London + West Essex, 4, 50-59</v>
      </c>
      <c r="AB9" s="30" t="str">
        <f t="shared" si="0"/>
        <v>2012, London + West Essex, Unk/Oth, 50-59</v>
      </c>
      <c r="AC9" s="30"/>
      <c r="AD9" s="30"/>
      <c r="AE9" s="30"/>
      <c r="AF9" s="30"/>
    </row>
    <row r="10" spans="2:34" ht="24" customHeight="1" x14ac:dyDescent="0.25">
      <c r="L10" s="70" t="s">
        <v>18</v>
      </c>
      <c r="M10" s="76">
        <f>VLOOKUP(U10,'Raw#1'!$A$1:$H$451,7,FALSE)</f>
        <v>1668</v>
      </c>
      <c r="N10" s="72">
        <f>VLOOKUP(W10,'Raw#1'!$A$1:$H$451,7,FALSE)</f>
        <v>890</v>
      </c>
      <c r="O10" s="72">
        <f>VLOOKUP(Y10,'Raw#1'!$A$1:$H$451,7,FALSE)</f>
        <v>1009</v>
      </c>
      <c r="P10" s="72">
        <f>VLOOKUP(AA10,'Raw#1'!$A$1:$H$451,7,FALSE)</f>
        <v>1302</v>
      </c>
      <c r="Q10" s="77">
        <f>VLOOKUP(AB10,'Raw#1'!$A$1:$H$451,7,FALSE)</f>
        <v>3044</v>
      </c>
      <c r="U10" s="30" t="str">
        <f>$G$7&amp;", "&amp;$L$7&amp;", "&amp;M$7&amp;", "&amp;$L10</f>
        <v>2012, London + West Essex, 1, 60-69</v>
      </c>
      <c r="V10" s="30"/>
      <c r="W10" s="30" t="str">
        <f>$G$7&amp;", "&amp;$L$7&amp;", "&amp;N$7&amp;", "&amp;$L10</f>
        <v>2012, London + West Essex, 2, 60-69</v>
      </c>
      <c r="X10" s="30"/>
      <c r="Y10" s="30" t="str">
        <f>$G$7&amp;", "&amp;$L$7&amp;", "&amp;O$7&amp;", "&amp;$L10</f>
        <v>2012, London + West Essex, 3, 60-69</v>
      </c>
      <c r="Z10" s="30"/>
      <c r="AA10" s="30" t="str">
        <f t="shared" si="0"/>
        <v>2012, London + West Essex, 4, 60-69</v>
      </c>
      <c r="AB10" s="30" t="str">
        <f t="shared" si="0"/>
        <v>2012, London + West Essex, Unk/Oth, 60-69</v>
      </c>
      <c r="AC10" s="30"/>
      <c r="AD10" s="30"/>
      <c r="AE10" s="30"/>
      <c r="AF10" s="30"/>
    </row>
    <row r="11" spans="2:34" ht="24" customHeight="1" x14ac:dyDescent="0.25">
      <c r="L11" s="70" t="s">
        <v>19</v>
      </c>
      <c r="M11" s="76">
        <f>VLOOKUP(U11,'Raw#1'!$A$1:$H$451,7,FALSE)</f>
        <v>1416</v>
      </c>
      <c r="N11" s="72">
        <f>VLOOKUP(W11,'Raw#1'!$A$1:$H$451,7,FALSE)</f>
        <v>927</v>
      </c>
      <c r="O11" s="72">
        <f>VLOOKUP(Y11,'Raw#1'!$A$1:$H$451,7,FALSE)</f>
        <v>966</v>
      </c>
      <c r="P11" s="72">
        <f>VLOOKUP(AA11,'Raw#1'!$A$1:$H$451,7,FALSE)</f>
        <v>1509</v>
      </c>
      <c r="Q11" s="77">
        <f>VLOOKUP(AB11,'Raw#1'!$A$1:$H$451,7,FALSE)</f>
        <v>3440</v>
      </c>
      <c r="U11" s="30" t="str">
        <f>$G$7&amp;", "&amp;$L$7&amp;", "&amp;M$7&amp;", "&amp;$L11</f>
        <v>2012, London + West Essex, 1, 70-79</v>
      </c>
      <c r="V11" s="30"/>
      <c r="W11" s="30" t="str">
        <f>$G$7&amp;", "&amp;$L$7&amp;", "&amp;N$7&amp;", "&amp;$L11</f>
        <v>2012, London + West Essex, 2, 70-79</v>
      </c>
      <c r="X11" s="30"/>
      <c r="Y11" s="30" t="str">
        <f>$G$7&amp;", "&amp;$L$7&amp;", "&amp;O$7&amp;", "&amp;$L11</f>
        <v>2012, London + West Essex, 3, 70-79</v>
      </c>
      <c r="Z11" s="30"/>
      <c r="AA11" s="30" t="str">
        <f t="shared" si="0"/>
        <v>2012, London + West Essex, 4, 70-79</v>
      </c>
      <c r="AB11" s="30" t="str">
        <f t="shared" si="0"/>
        <v>2012, London + West Essex, Unk/Oth, 70-79</v>
      </c>
      <c r="AC11" s="30"/>
      <c r="AD11" s="30"/>
      <c r="AE11" s="30"/>
      <c r="AF11" s="30"/>
    </row>
    <row r="12" spans="2:34" ht="24" customHeight="1" thickBot="1" x14ac:dyDescent="0.3">
      <c r="D12" s="32"/>
      <c r="L12" s="71" t="s">
        <v>20</v>
      </c>
      <c r="M12" s="78">
        <f>VLOOKUP(U12,'Raw#1'!$A$1:$H$451,7,FALSE)</f>
        <v>693</v>
      </c>
      <c r="N12" s="79">
        <f>VLOOKUP(W12,'Raw#1'!$A$1:$H$451,7,FALSE)</f>
        <v>680</v>
      </c>
      <c r="O12" s="79">
        <f>VLOOKUP(Y12,'Raw#1'!$A$1:$H$451,7,FALSE)</f>
        <v>591</v>
      </c>
      <c r="P12" s="79">
        <f>VLOOKUP(AA12,'Raw#1'!$A$1:$H$451,7,FALSE)</f>
        <v>1217</v>
      </c>
      <c r="Q12" s="80">
        <f>VLOOKUP(AB12,'Raw#1'!$A$1:$H$451,7,FALSE)</f>
        <v>3698</v>
      </c>
      <c r="U12" s="30" t="str">
        <f>$G$7&amp;", "&amp;$L$7&amp;", "&amp;M$7&amp;", "&amp;$L12</f>
        <v>2012, London + West Essex, 1, 80+</v>
      </c>
      <c r="V12" s="30"/>
      <c r="W12" s="30" t="str">
        <f>$G$7&amp;", "&amp;$L$7&amp;", "&amp;N$7&amp;", "&amp;$L12</f>
        <v>2012, London + West Essex, 2, 80+</v>
      </c>
      <c r="X12" s="30"/>
      <c r="Y12" s="30" t="str">
        <f>$G$7&amp;", "&amp;$L$7&amp;", "&amp;O$7&amp;", "&amp;$L12</f>
        <v>2012, London + West Essex, 3, 80+</v>
      </c>
      <c r="Z12" s="30"/>
      <c r="AA12" s="30" t="str">
        <f t="shared" si="0"/>
        <v>2012, London + West Essex, 4, 80+</v>
      </c>
      <c r="AB12" s="30" t="str">
        <f t="shared" si="0"/>
        <v>2012, London + West Essex, Unk/Oth, 80+</v>
      </c>
      <c r="AC12" s="30"/>
      <c r="AD12" s="30"/>
      <c r="AE12" s="30"/>
      <c r="AF12" s="30"/>
    </row>
    <row r="13" spans="2:34" ht="23.25" customHeight="1" thickBot="1" x14ac:dyDescent="0.3">
      <c r="D13" s="32"/>
      <c r="U13" s="30"/>
      <c r="V13" s="30"/>
      <c r="W13" s="30"/>
      <c r="X13" s="30"/>
      <c r="Y13" s="30"/>
      <c r="Z13" s="30"/>
      <c r="AA13" s="30"/>
      <c r="AB13" s="30"/>
      <c r="AC13" s="30"/>
      <c r="AD13" s="30"/>
      <c r="AE13" s="30"/>
      <c r="AF13" s="30"/>
    </row>
    <row r="14" spans="2:34" ht="30.75" customHeight="1" thickBot="1" x14ac:dyDescent="0.3">
      <c r="D14" s="87" t="s">
        <v>171</v>
      </c>
      <c r="E14" s="88"/>
      <c r="F14" s="88"/>
      <c r="G14" s="88"/>
      <c r="H14" s="88"/>
      <c r="I14" s="88"/>
      <c r="J14" s="88"/>
      <c r="K14" s="88"/>
      <c r="L14" s="88"/>
      <c r="M14" s="88"/>
      <c r="N14" s="89"/>
      <c r="P14" s="90" t="s">
        <v>172</v>
      </c>
      <c r="Q14" s="91"/>
      <c r="R14" s="91"/>
      <c r="S14" s="91"/>
      <c r="T14" s="91"/>
      <c r="U14" s="91"/>
      <c r="V14" s="91"/>
      <c r="W14" s="91"/>
      <c r="X14" s="91"/>
      <c r="Y14" s="91"/>
      <c r="Z14" s="92"/>
    </row>
    <row r="15" spans="2:34" ht="15.75" customHeight="1" thickBot="1" x14ac:dyDescent="0.3">
      <c r="D15" s="29"/>
      <c r="E15" s="43"/>
      <c r="F15" s="43"/>
      <c r="G15" s="43"/>
      <c r="H15" s="43"/>
      <c r="I15" s="43"/>
      <c r="J15" s="43"/>
      <c r="K15" s="43"/>
      <c r="L15" s="43"/>
      <c r="M15" s="43"/>
      <c r="N15" s="43"/>
      <c r="P15" s="29"/>
      <c r="Q15" s="43"/>
      <c r="R15" s="43"/>
      <c r="S15" s="43"/>
      <c r="T15" s="43"/>
      <c r="U15" s="43"/>
      <c r="V15" s="43"/>
      <c r="W15" s="43"/>
      <c r="X15" s="43"/>
      <c r="Y15" s="43"/>
      <c r="Z15" s="43"/>
    </row>
    <row r="16" spans="2:34" ht="30" customHeight="1" thickBot="1" x14ac:dyDescent="0.3">
      <c r="D16" s="66"/>
      <c r="E16" s="97" t="s">
        <v>53</v>
      </c>
      <c r="F16" s="98"/>
      <c r="G16" s="99" t="s">
        <v>54</v>
      </c>
      <c r="H16" s="98"/>
      <c r="I16" s="99" t="s">
        <v>55</v>
      </c>
      <c r="J16" s="98"/>
      <c r="K16" s="99" t="s">
        <v>56</v>
      </c>
      <c r="L16" s="98"/>
      <c r="M16" s="100" t="s">
        <v>52</v>
      </c>
      <c r="N16" s="101"/>
      <c r="Q16" s="97" t="s">
        <v>53</v>
      </c>
      <c r="R16" s="98"/>
      <c r="S16" s="99" t="s">
        <v>54</v>
      </c>
      <c r="T16" s="98"/>
      <c r="U16" s="99" t="s">
        <v>55</v>
      </c>
      <c r="V16" s="98"/>
      <c r="W16" s="99" t="s">
        <v>56</v>
      </c>
      <c r="X16" s="98"/>
      <c r="Y16" s="100" t="s">
        <v>52</v>
      </c>
      <c r="Z16" s="101"/>
    </row>
    <row r="17" spans="4:26" ht="15.75" thickBot="1" x14ac:dyDescent="0.3">
      <c r="D17" s="29" t="str">
        <f>D14&amp;" in "&amp;L7&amp;" in "&amp;G7</f>
        <v>Distribution of stage within age (proportion with confidence interval) in London + West Essex in 2012</v>
      </c>
      <c r="E17" s="43"/>
      <c r="F17" s="43"/>
      <c r="G17" s="43"/>
      <c r="H17" s="43"/>
      <c r="I17" s="43"/>
      <c r="J17" s="43"/>
      <c r="K17" s="43"/>
      <c r="L17" s="43"/>
      <c r="M17" s="43"/>
      <c r="N17" s="43"/>
      <c r="P17" s="29" t="str">
        <f>P14&amp;" in "&amp;L7&amp;" in "&amp;G7</f>
        <v>Distribution of age within stage (proportion with confidence interval) in London + West Essex in 2012</v>
      </c>
      <c r="Q17" s="43"/>
      <c r="R17" s="43"/>
      <c r="S17" s="43"/>
      <c r="T17" s="43"/>
      <c r="U17" s="43"/>
      <c r="V17" s="43"/>
      <c r="W17" s="43"/>
      <c r="X17" s="43"/>
      <c r="Y17" s="43"/>
      <c r="Z17" s="43"/>
    </row>
    <row r="18" spans="4:26" ht="19.5" customHeight="1" x14ac:dyDescent="0.25">
      <c r="D18" s="110" t="s">
        <v>26</v>
      </c>
      <c r="E18" s="125">
        <f>IF(M8&lt;5,"-",M8/SUM($M8:$Q8))</f>
        <v>0.17892842862854857</v>
      </c>
      <c r="F18" s="104"/>
      <c r="G18" s="103">
        <f>IF(N8&lt;5,"-",N8/SUM($M8:$Q8))</f>
        <v>0.12994802079168333</v>
      </c>
      <c r="H18" s="104"/>
      <c r="I18" s="103">
        <f>IF(O8&lt;5,"-",O8/SUM($M8:$Q8))</f>
        <v>8.496601359456217E-2</v>
      </c>
      <c r="J18" s="104"/>
      <c r="K18" s="103">
        <f>IF(P8&lt;5,"-",P8/SUM($M8:$Q8))</f>
        <v>9.076369452219113E-2</v>
      </c>
      <c r="L18" s="104"/>
      <c r="M18" s="105">
        <f>IF(Q8&lt;5,"-",Q8/SUM($M8:$Q8))</f>
        <v>0.51539384246301478</v>
      </c>
      <c r="N18" s="106"/>
      <c r="P18" s="110" t="s">
        <v>26</v>
      </c>
      <c r="Q18" s="125">
        <f>IF(M8&lt;5,"-",M8/SUM(M$8:M$12))</f>
        <v>0.15608650156958492</v>
      </c>
      <c r="R18" s="104"/>
      <c r="S18" s="103">
        <f>IF(N8&lt;5,"-",N8/SUM(N$8:N$12))</f>
        <v>0.16971279373368145</v>
      </c>
      <c r="T18" s="104"/>
      <c r="U18" s="103">
        <f>IF(O8&lt;5,"-",O8/SUM(O$8:O$12))</f>
        <v>0.1193149915777653</v>
      </c>
      <c r="V18" s="104"/>
      <c r="W18" s="103">
        <f>IF(P8&lt;5,"-",P8/SUM(P$8:P$12))</f>
        <v>8.7509637625289127E-2</v>
      </c>
      <c r="X18" s="104"/>
      <c r="Y18" s="105">
        <f>IF(Q8&lt;5,"-",Q8/SUM(Q$8:Q$12))</f>
        <v>0.17579270371633141</v>
      </c>
      <c r="Z18" s="106"/>
    </row>
    <row r="19" spans="4:26" ht="19.5" customHeight="1" x14ac:dyDescent="0.25">
      <c r="D19" s="108"/>
      <c r="E19" s="63">
        <f>IF(M8&lt;5,"-",IF(ISBLANK(M8),"",ROUND((2*M8+1.96^2-(1.96*SQRT((1.96^2+4*M8*(1-E18)))))/(2*(SUM($M8:$Q8)+(1.96^2))),3)))</f>
        <v>0.16900000000000001</v>
      </c>
      <c r="F19" s="56">
        <f>IF(M8&lt;5,"-",IF(ISBLANK(M8),"",ROUND((2*M8+1.96^2+(1.96*SQRT((1.96^2+4*M8*(1-E18)))))/(2*(SUM($M8:$Q8)+(1.96^2))),3)))</f>
        <v>0.19</v>
      </c>
      <c r="G19" s="58">
        <f>IF(N8&lt;5,"-",IF(ISBLANK(N8),"",ROUND((2*N8+1.96^2-(1.96*SQRT((1.96^2+4*N8*(1-G18)))))/(2*(SUM($M8:$Q8)+(1.96^2))),3)))</f>
        <v>0.121</v>
      </c>
      <c r="H19" s="56">
        <f>IF(N8&lt;5,"-",IF(ISBLANK(N8),"",ROUND((2*N8+1.96^2+(1.96*SQRT((1.96^2+4*N8*(1-G18)))))/(2*(SUM($M8:$Q8)+(1.96^2))),3)))</f>
        <v>0.14000000000000001</v>
      </c>
      <c r="I19" s="58">
        <f>IF(O8&lt;5,"-",IF(ISBLANK(O8),"",ROUND((2*O8+1.96^2-(1.96*SQRT((1.96^2+4*O8*(1-I18)))))/(2*(SUM($M8:$Q8)+(1.96^2))),3)))</f>
        <v>7.8E-2</v>
      </c>
      <c r="J19" s="56">
        <f>IF(O8&lt;5,"-",IF(ISBLANK(O8),"",ROUND((2*O8+1.96^2+(1.96*SQRT((1.96^2+4*O8*(1-I18)))))/(2*(SUM($M8:$Q8)+(1.96^2))),3)))</f>
        <v>9.2999999999999999E-2</v>
      </c>
      <c r="K19" s="58">
        <f>IF(P8&lt;5,"-",IF(ISBLANK(P8),"",ROUND((2*P8+1.96^2-(1.96*SQRT((1.96^2+4*P8*(1-K18)))))/(2*(SUM($M8:$Q8)+(1.96^2))),3)))</f>
        <v>8.3000000000000004E-2</v>
      </c>
      <c r="L19" s="56">
        <f>IF(P8&lt;5,"-",IF(ISBLANK(P8),"",ROUND((2*P8+1.96^2+(1.96*SQRT((1.96^2+4*P8*(1-K18)))))/(2*(SUM($M8:$Q8)+(1.96^2))),3)))</f>
        <v>9.9000000000000005E-2</v>
      </c>
      <c r="M19" s="52">
        <f>IF(Q8&lt;5,"-",IF(ISBLANK(Q8),"",ROUND((2*Q8+1.96^2-(1.96*SQRT((1.96^2+4*Q8*(1-M18)))))/(2*(SUM($M8:$Q8)+(1.96^2))),3)))</f>
        <v>0.502</v>
      </c>
      <c r="N19" s="53">
        <f>IF(Q8&lt;5,"-",IF(ISBLANK(Q8),"",ROUND((2*Q8+1.96^2+(1.96*SQRT((1.96^2+4*Q8*(1-M18)))))/(2*(SUM($M8:$Q8)+(1.96^2))),3)))</f>
        <v>0.52900000000000003</v>
      </c>
      <c r="P19" s="108"/>
      <c r="Q19" s="63">
        <f>IF(M8&lt;5,"-",IF(ISBLANK(M8),"",ROUND((2*M8+1.96^2-(1.96*SQRT((1.96^2+4*M8*(1-Q18)))))/(2*(SUM(M$8:M$12)+(1.96^2))),3)))</f>
        <v>0.14699999999999999</v>
      </c>
      <c r="R19" s="56">
        <f>IF(N8&lt;5,"-",IF(ISBLANK(N8),"",ROUND((2*N8+1.96^2+(1.96*SQRT((1.96^2+4*N8*(1-R18)))))/(2*(SUM(N$8:N$12)+(1.96^2))),3)))</f>
        <v>0.183</v>
      </c>
      <c r="S19" s="58">
        <f>IF(N8&lt;5,"-",IF(ISBLANK(N8),"",ROUND((2*N8+1.96^2-(1.96*SQRT((1.96^2+4*N8*(1-S18)))))/(2*(SUM(N$8:N$12)+(1.96^2))),3)))</f>
        <v>0.158</v>
      </c>
      <c r="T19" s="56">
        <f>IF(N8&lt;5,"-",IF(ISBLANK(N8),"",ROUND((2*N8+1.96^2+(1.96*SQRT((1.96^2+4*N8*(1-T18)))))/(2*(SUM(N$8:N$12)+(1.96^2))),3)))</f>
        <v>0.183</v>
      </c>
      <c r="U19" s="58">
        <f>IF(O8&lt;5,"-",IF(ISBLANK(O8),"",ROUND((2*O8+1.96^2-(1.96*SQRT((1.96^2+4*O8*(1-U18)))))/(2*(SUM(O$8:O$12)+(1.96^2))),3)))</f>
        <v>0.109</v>
      </c>
      <c r="V19" s="56">
        <f>IF(O8&lt;5,"-",IF(ISBLANK(O8),"",ROUND((2*O8+1.96^2+(1.96*SQRT((1.96^2+4*O8*(1-V18)))))/(2*(SUM(O$8:O$12)+(1.96^2))),3)))</f>
        <v>0.13100000000000001</v>
      </c>
      <c r="W19" s="58">
        <f>IF(P8&lt;5,"-",IF(ISBLANK(P8),"",ROUND((2*P8+1.96^2-(1.96*SQRT((1.96^2+4*P8*(1-W18)))))/(2*(SUM(P$8:P$12)+(1.96^2))),3)))</f>
        <v>0.08</v>
      </c>
      <c r="X19" s="56">
        <f>IF(P8&lt;5,"-",IF(ISBLANK(P8),"",ROUND((2*P8+1.96^2+(1.96*SQRT((1.96^2+4*P8*(1-X18)))))/(2*(SUM(P$8:P$12)+(1.96^2))),3)))</f>
        <v>9.6000000000000002E-2</v>
      </c>
      <c r="Y19" s="52">
        <f>IF(Q8&lt;5,"-",IF(ISBLANK(Q8),"",ROUND((2*Q8+1.96^2-(1.96*SQRT((1.96^2+4*Q8*(1-Y18)))))/(2*(SUM(Q$8:Q$12)+(1.96^2))),3)))</f>
        <v>0.17</v>
      </c>
      <c r="Z19" s="53">
        <f>IF(Q8&lt;5,"-",IF(ISBLANK(Q8),"",ROUND((2*Q8+1.96^2+(1.96*SQRT((1.96^2+4*Q8*(1-Z18)))))/(2*(SUM(Q$8:Q$12)+(1.96^2))),3)))</f>
        <v>0.183</v>
      </c>
    </row>
    <row r="20" spans="4:26" ht="19.5" customHeight="1" x14ac:dyDescent="0.25">
      <c r="D20" s="107" t="s">
        <v>17</v>
      </c>
      <c r="E20" s="102">
        <f>IF(M9&lt;5,"-",M9/SUM($M9:$Q9))</f>
        <v>0.21554698599553482</v>
      </c>
      <c r="F20" s="94"/>
      <c r="G20" s="93">
        <f>IF(N9&lt;5,"-",N9/SUM($M9:$Q9))</f>
        <v>0.13862390907245789</v>
      </c>
      <c r="H20" s="94"/>
      <c r="I20" s="93">
        <f>IF(O9&lt;5,"-",O9/SUM($M9:$Q9))</f>
        <v>0.11589202354373858</v>
      </c>
      <c r="J20" s="94"/>
      <c r="K20" s="93">
        <f>IF(P9&lt;5,"-",P9/SUM($M9:$Q9))</f>
        <v>0.14329206413639131</v>
      </c>
      <c r="L20" s="94"/>
      <c r="M20" s="95">
        <f>IF(Q9&lt;5,"-",Q9/SUM($M9:$Q9))</f>
        <v>0.38664501725187739</v>
      </c>
      <c r="N20" s="96"/>
      <c r="P20" s="107" t="s">
        <v>17</v>
      </c>
      <c r="Q20" s="102">
        <f>IF(M9&lt;5,"-",M9/SUM(M$8:M$12))</f>
        <v>0.18521102197418904</v>
      </c>
      <c r="R20" s="94"/>
      <c r="S20" s="93">
        <f>IF(N9&lt;5,"-",N9/SUM(N$8:N$12))</f>
        <v>0.17832898172323761</v>
      </c>
      <c r="T20" s="94"/>
      <c r="U20" s="93">
        <f>IF(O9&lt;5,"-",O9/SUM(O$8:O$12))</f>
        <v>0.16030320044918586</v>
      </c>
      <c r="V20" s="94"/>
      <c r="W20" s="93">
        <f>IF(P9&lt;5,"-",P9/SUM(P$8:P$12))</f>
        <v>0.13608326908249807</v>
      </c>
      <c r="X20" s="94"/>
      <c r="Y20" s="95">
        <f>IF(Q9&lt;5,"-",Q9/SUM(Q$8:Q$12))</f>
        <v>0.12990112512785543</v>
      </c>
      <c r="Z20" s="96"/>
    </row>
    <row r="21" spans="4:26" ht="19.5" customHeight="1" x14ac:dyDescent="0.25">
      <c r="D21" s="108"/>
      <c r="E21" s="63">
        <f>IF(M9&lt;5,"-",IF(ISBLANK(M9),"",ROUND((2*M9+1.96^2-(1.96*SQRT((1.96^2+4*M9*(1-E20)))))/(2*(SUM($M9:$Q9)+(1.96^2))),3)))</f>
        <v>0.20399999999999999</v>
      </c>
      <c r="F21" s="56">
        <f>IF(M9&lt;5,"-",IF(ISBLANK(M9),"",ROUND((2*M9+1.96^2+(1.96*SQRT((1.96^2+4*M9*(1-E20)))))/(2*(SUM($M9:$Q9)+(1.96^2))),3)))</f>
        <v>0.22700000000000001</v>
      </c>
      <c r="G21" s="58">
        <f>IF(N9&lt;5,"-",IF(ISBLANK(N9),"",ROUND((2*N9+1.96^2-(1.96*SQRT((1.96^2+4*N9*(1-G20)))))/(2*(SUM($M9:$Q9)+(1.96^2))),3)))</f>
        <v>0.129</v>
      </c>
      <c r="H21" s="56">
        <f>IF(N9&lt;5,"-",IF(ISBLANK(N9),"",ROUND((2*N9+1.96^2+(1.96*SQRT((1.96^2+4*N9*(1-G20)))))/(2*(SUM($M9:$Q9)+(1.96^2))),3)))</f>
        <v>0.14899999999999999</v>
      </c>
      <c r="I21" s="58">
        <f>IF(O9&lt;5,"-",IF(ISBLANK(O9),"",ROUND((2*O9+1.96^2-(1.96*SQRT((1.96^2+4*O9*(1-I20)))))/(2*(SUM($M9:$Q9)+(1.96^2))),3)))</f>
        <v>0.107</v>
      </c>
      <c r="J21" s="56">
        <f>IF(O9&lt;5,"-",IF(ISBLANK(O9),"",ROUND((2*O9+1.96^2+(1.96*SQRT((1.96^2+4*O9*(1-I20)))))/(2*(SUM($M9:$Q9)+(1.96^2))),3)))</f>
        <v>0.125</v>
      </c>
      <c r="K21" s="58">
        <f>IF(P9&lt;5,"-",IF(ISBLANK(P9),"",ROUND((2*P9+1.96^2-(1.96*SQRT((1.96^2+4*P9*(1-K20)))))/(2*(SUM($M9:$Q9)+(1.96^2))),3)))</f>
        <v>0.13400000000000001</v>
      </c>
      <c r="L21" s="56">
        <f>IF(P9&lt;5,"-",IF(ISBLANK(P9),"",ROUND((2*P9+1.96^2+(1.96*SQRT((1.96^2+4*P9*(1-K20)))))/(2*(SUM($M9:$Q9)+(1.96^2))),3)))</f>
        <v>0.153</v>
      </c>
      <c r="M21" s="52">
        <f>IF(Q9&lt;5,"-",IF(ISBLANK(Q9),"",ROUND((2*Q9+1.96^2-(1.96*SQRT((1.96^2+4*Q9*(1-M20)))))/(2*(SUM($M9:$Q9)+(1.96^2))),3)))</f>
        <v>0.373</v>
      </c>
      <c r="N21" s="53">
        <f>IF(Q9&lt;5,"-",IF(ISBLANK(Q9),"",ROUND((2*Q9+1.96^2+(1.96*SQRT((1.96^2+4*Q9*(1-M20)))))/(2*(SUM($M9:$Q9)+(1.96^2))),3)))</f>
        <v>0.4</v>
      </c>
      <c r="P21" s="108"/>
      <c r="Q21" s="63">
        <f>IF(M9&lt;5,"-",IF(ISBLANK(M9),"",ROUND((2*M9+1.96^2-(1.96*SQRT((1.96^2+4*M9*(1-Q20)))))/(2*(SUM(M$8:M$12)+(1.96^2))),3)))</f>
        <v>0.17499999999999999</v>
      </c>
      <c r="R21" s="56">
        <f>IF(N9&lt;5,"-",IF(ISBLANK(N9),"",ROUND((2*N9+1.96^2+(1.96*SQRT((1.96^2+4*N9*(1-R20)))))/(2*(SUM(N$8:N$12)+(1.96^2))),3)))</f>
        <v>0.192</v>
      </c>
      <c r="S21" s="58">
        <f>IF(N9&lt;5,"-",IF(ISBLANK(N9),"",ROUND((2*N9+1.96^2-(1.96*SQRT((1.96^2+4*N9*(1-S20)))))/(2*(SUM(N$8:N$12)+(1.96^2))),3)))</f>
        <v>0.16700000000000001</v>
      </c>
      <c r="T21" s="56">
        <f>IF(N9&lt;5,"-",IF(ISBLANK(N9),"",ROUND((2*N9+1.96^2+(1.96*SQRT((1.96^2+4*N9*(1-T20)))))/(2*(SUM(N$8:N$12)+(1.96^2))),3)))</f>
        <v>0.192</v>
      </c>
      <c r="U21" s="58">
        <f>IF(O9&lt;5,"-",IF(ISBLANK(O9),"",ROUND((2*O9+1.96^2-(1.96*SQRT((1.96^2+4*O9*(1-U20)))))/(2*(SUM(O$8:O$12)+(1.96^2))),3)))</f>
        <v>0.14899999999999999</v>
      </c>
      <c r="V21" s="56">
        <f>IF(O9&lt;5,"-",IF(ISBLANK(O9),"",ROUND((2*O9+1.96^2+(1.96*SQRT((1.96^2+4*O9*(1-V20)))))/(2*(SUM(O$8:O$12)+(1.96^2))),3)))</f>
        <v>0.17399999999999999</v>
      </c>
      <c r="W21" s="58">
        <f>IF(P9&lt;5,"-",IF(ISBLANK(P9),"",ROUND((2*P9+1.96^2-(1.96*SQRT((1.96^2+4*P9*(1-W20)))))/(2*(SUM(P$8:P$12)+(1.96^2))),3)))</f>
        <v>0.127</v>
      </c>
      <c r="X21" s="56">
        <f>IF(P9&lt;5,"-",IF(ISBLANK(P9),"",ROUND((2*P9+1.96^2+(1.96*SQRT((1.96^2+4*P9*(1-X20)))))/(2*(SUM(P$8:P$12)+(1.96^2))),3)))</f>
        <v>0.14599999999999999</v>
      </c>
      <c r="Y21" s="52">
        <f>IF(Q9&lt;5,"-",IF(ISBLANK(Q9),"",ROUND((2*Q9+1.96^2-(1.96*SQRT((1.96^2+4*Q9*(1-Y20)))))/(2*(SUM(Q$8:Q$12)+(1.96^2))),3)))</f>
        <v>0.125</v>
      </c>
      <c r="Z21" s="53">
        <f>IF(Q9&lt;5,"-",IF(ISBLANK(Q9),"",ROUND((2*Q9+1.96^2+(1.96*SQRT((1.96^2+4*Q9*(1-Z20)))))/(2*(SUM(Q$8:Q$12)+(1.96^2))),3)))</f>
        <v>0.13600000000000001</v>
      </c>
    </row>
    <row r="22" spans="4:26" ht="19.5" customHeight="1" x14ac:dyDescent="0.25">
      <c r="D22" s="107" t="s">
        <v>18</v>
      </c>
      <c r="E22" s="102">
        <f>IF(M10&lt;5,"-",M10/SUM($M10:$Q10))</f>
        <v>0.21079236699102744</v>
      </c>
      <c r="F22" s="94"/>
      <c r="G22" s="93">
        <f>IF(N10&lt;5,"-",N10/SUM($M10:$Q10))</f>
        <v>0.11247314545684317</v>
      </c>
      <c r="H22" s="94"/>
      <c r="I22" s="93">
        <f>IF(O10&lt;5,"-",O10/SUM($M10:$Q10))</f>
        <v>0.12751168962466827</v>
      </c>
      <c r="J22" s="94"/>
      <c r="K22" s="93">
        <f>IF(P10&lt;5,"-",P10/SUM($M10:$Q10))</f>
        <v>0.1645393656009099</v>
      </c>
      <c r="L22" s="94"/>
      <c r="M22" s="95">
        <f>IF(Q10&lt;5,"-",Q10/SUM($M10:$Q10))</f>
        <v>0.38468343232655122</v>
      </c>
      <c r="N22" s="96"/>
      <c r="P22" s="107" t="s">
        <v>18</v>
      </c>
      <c r="Q22" s="102">
        <f>IF(M10&lt;5,"-",M10/SUM(M$8:M$12))</f>
        <v>0.29089640739448902</v>
      </c>
      <c r="R22" s="94"/>
      <c r="S22" s="93">
        <f>IF(N10&lt;5,"-",N10/SUM(N$8:N$12))</f>
        <v>0.23237597911227154</v>
      </c>
      <c r="T22" s="94"/>
      <c r="U22" s="93">
        <f>IF(O10&lt;5,"-",O10/SUM(O$8:O$12))</f>
        <v>0.2832678270634475</v>
      </c>
      <c r="V22" s="94"/>
      <c r="W22" s="93">
        <f>IF(P10&lt;5,"-",P10/SUM(P$8:P$12))</f>
        <v>0.25096376252891289</v>
      </c>
      <c r="X22" s="94"/>
      <c r="Y22" s="95">
        <f>IF(Q10&lt;5,"-",Q10/SUM(Q$8:Q$12))</f>
        <v>0.20756904193658371</v>
      </c>
      <c r="Z22" s="96"/>
    </row>
    <row r="23" spans="4:26" ht="19.5" customHeight="1" x14ac:dyDescent="0.25">
      <c r="D23" s="108"/>
      <c r="E23" s="63">
        <f>IF(M10&lt;5,"-",IF(ISBLANK(M10),"",ROUND((2*M10+1.96^2-(1.96*SQRT((1.96^2+4*M10*(1-E22)))))/(2*(SUM($M10:$Q10)+(1.96^2))),3)))</f>
        <v>0.20200000000000001</v>
      </c>
      <c r="F23" s="56">
        <f>IF(M10&lt;5,"-",IF(ISBLANK(M10),"",ROUND((2*M10+1.96^2+(1.96*SQRT((1.96^2+4*M10*(1-E22)))))/(2*(SUM($M10:$Q10)+(1.96^2))),3)))</f>
        <v>0.22</v>
      </c>
      <c r="G23" s="58">
        <f>IF(N10&lt;5,"-",IF(ISBLANK(N10),"",ROUND((2*N10+1.96^2-(1.96*SQRT((1.96^2+4*N10*(1-G22)))))/(2*(SUM($M10:$Q10)+(1.96^2))),3)))</f>
        <v>0.106</v>
      </c>
      <c r="H23" s="56">
        <f>IF(N10&lt;5,"-",IF(ISBLANK(N10),"",ROUND((2*N10+1.96^2+(1.96*SQRT((1.96^2+4*N10*(1-G22)))))/(2*(SUM($M10:$Q10)+(1.96^2))),3)))</f>
        <v>0.12</v>
      </c>
      <c r="I23" s="58">
        <f>IF(O10&lt;5,"-",IF(ISBLANK(O10),"",ROUND((2*O10+1.96^2-(1.96*SQRT((1.96^2+4*O10*(1-I22)))))/(2*(SUM($M10:$Q10)+(1.96^2))),3)))</f>
        <v>0.12</v>
      </c>
      <c r="J23" s="56">
        <f>IF(O10&lt;5,"-",IF(ISBLANK(O10),"",ROUND((2*O10+1.96^2+(1.96*SQRT((1.96^2+4*O10*(1-I22)))))/(2*(SUM($M10:$Q10)+(1.96^2))),3)))</f>
        <v>0.13500000000000001</v>
      </c>
      <c r="K23" s="58">
        <f>IF(P10&lt;5,"-",IF(ISBLANK(P10),"",ROUND((2*P10+1.96^2-(1.96*SQRT((1.96^2+4*P10*(1-K22)))))/(2*(SUM($M10:$Q10)+(1.96^2))),3)))</f>
        <v>0.157</v>
      </c>
      <c r="L23" s="56">
        <f>IF(P10&lt;5,"-",IF(ISBLANK(P10),"",ROUND((2*P10+1.96^2+(1.96*SQRT((1.96^2+4*P10*(1-K22)))))/(2*(SUM($M10:$Q10)+(1.96^2))),3)))</f>
        <v>0.17299999999999999</v>
      </c>
      <c r="M23" s="52">
        <f>IF(Q10&lt;5,"-",IF(ISBLANK(Q10),"",ROUND((2*Q10+1.96^2-(1.96*SQRT((1.96^2+4*Q10*(1-M22)))))/(2*(SUM($M10:$Q10)+(1.96^2))),3)))</f>
        <v>0.374</v>
      </c>
      <c r="N23" s="53">
        <f>IF(Q10&lt;5,"-",IF(ISBLANK(Q10),"",ROUND((2*Q10+1.96^2+(1.96*SQRT((1.96^2+4*Q10*(1-M22)))))/(2*(SUM($M10:$Q10)+(1.96^2))),3)))</f>
        <v>0.39500000000000002</v>
      </c>
      <c r="P23" s="108"/>
      <c r="Q23" s="63">
        <f>IF(M10&lt;5,"-",IF(ISBLANK(M10),"",ROUND((2*M10+1.96^2-(1.96*SQRT((1.96^2+4*M10*(1-Q22)))))/(2*(SUM(M$8:M$12)+(1.96^2))),3)))</f>
        <v>0.27900000000000003</v>
      </c>
      <c r="R23" s="56">
        <f>IF(M10&lt;5,"-",IF(ISBLANK(M10),"",ROUND((2*M10+1.96^2+(1.96*SQRT((1.96^2+4*M10*(1-Q22)))))/(2*(SUM(M$8:M$12)+(1.96^2))),3)))</f>
        <v>0.30299999999999999</v>
      </c>
      <c r="S23" s="58">
        <f>IF(N10&lt;5,"-",IF(ISBLANK(N10),"",ROUND((2*N10+1.96^2-(1.96*SQRT((1.96^2+4*N10*(1-S22)))))/(2*(SUM(N$8:N$12)+(1.96^2))),3)))</f>
        <v>0.219</v>
      </c>
      <c r="T23" s="56">
        <f>IF(N10&lt;5,"-",IF(ISBLANK(N10),"",ROUND((2*N10+1.96^2+(1.96*SQRT((1.96^2+4*N10*(1-T22)))))/(2*(SUM(N$8:N$12)+(1.96^2))),3)))</f>
        <v>0.248</v>
      </c>
      <c r="U23" s="58">
        <f>IF(O10&lt;5,"-",IF(ISBLANK(O10),"",ROUND((2*O10+1.96^2-(1.96*SQRT((1.96^2+4*O10*(1-U22)))))/(2*(SUM(O$8:O$12)+(1.96^2))),3)))</f>
        <v>0.26900000000000002</v>
      </c>
      <c r="V23" s="56">
        <f>IF(O10&lt;5,"-",IF(ISBLANK(O10),"",ROUND((2*O10+1.96^2+(1.96*SQRT((1.96^2+4*O10*(1-V22)))))/(2*(SUM(O$8:O$12)+(1.96^2))),3)))</f>
        <v>0.30099999999999999</v>
      </c>
      <c r="W23" s="58">
        <f>IF(P10&lt;5,"-",IF(ISBLANK(P10),"",ROUND((2*P10+1.96^2-(1.96*SQRT((1.96^2+4*P10*(1-W22)))))/(2*(SUM(P$8:P$12)+(1.96^2))),3)))</f>
        <v>0.23899999999999999</v>
      </c>
      <c r="X23" s="56">
        <f>IF(P10&lt;5,"-",IF(ISBLANK(P10),"",ROUND((2*P10+1.96^2+(1.96*SQRT((1.96^2+4*P10*(1-X22)))))/(2*(SUM(P$8:P$12)+(1.96^2))),3)))</f>
        <v>0.26500000000000001</v>
      </c>
      <c r="Y23" s="52">
        <f>IF(Q10&lt;5,"-",IF(ISBLANK(Q10),"",ROUND((2*Q10+1.96^2-(1.96*SQRT((1.96^2+4*Q10*(1-Y22)))))/(2*(SUM(Q$8:Q$12)+(1.96^2))),3)))</f>
        <v>0.20100000000000001</v>
      </c>
      <c r="Z23" s="53">
        <f>IF(Q10&lt;5,"-",IF(ISBLANK(Q10),"",ROUND((2*Q10+1.96^2+(1.96*SQRT((1.96^2+4*Q10*(1-Z22)))))/(2*(SUM(Q$8:Q$12)+(1.96^2))),3)))</f>
        <v>0.215</v>
      </c>
    </row>
    <row r="24" spans="4:26" ht="19.5" customHeight="1" x14ac:dyDescent="0.25">
      <c r="D24" s="107" t="s">
        <v>19</v>
      </c>
      <c r="E24" s="102">
        <f>IF(M11&lt;5,"-",M11/SUM($M11:$Q11))</f>
        <v>0.17147008961007507</v>
      </c>
      <c r="F24" s="94"/>
      <c r="G24" s="93">
        <f>IF(N11&lt;5,"-",N11/SUM($M11:$Q11))</f>
        <v>0.11225478324049407</v>
      </c>
      <c r="H24" s="94"/>
      <c r="I24" s="93">
        <f>IF(O11&lt;5,"-",O11/SUM($M11:$Q11))</f>
        <v>0.11697747638653427</v>
      </c>
      <c r="J24" s="94"/>
      <c r="K24" s="93">
        <f>IF(P11&lt;5,"-",P11/SUM($M11:$Q11))</f>
        <v>0.18273189634294018</v>
      </c>
      <c r="L24" s="94"/>
      <c r="M24" s="95">
        <f>IF(Q11&lt;5,"-",Q11/SUM($M11:$Q11))</f>
        <v>0.41656575441995641</v>
      </c>
      <c r="N24" s="96"/>
      <c r="P24" s="107" t="s">
        <v>19</v>
      </c>
      <c r="Q24" s="102">
        <f>IF(M11&lt;5,"-",M11/SUM(M$8:M$12))</f>
        <v>0.24694802929891874</v>
      </c>
      <c r="R24" s="94"/>
      <c r="S24" s="93">
        <f>IF(N11&lt;5,"-",N11/SUM(N$8:N$12))</f>
        <v>0.24203655352480419</v>
      </c>
      <c r="T24" s="94"/>
      <c r="U24" s="93">
        <f>IF(O11&lt;5,"-",O11/SUM(O$8:O$12))</f>
        <v>0.27119595732734419</v>
      </c>
      <c r="V24" s="94"/>
      <c r="W24" s="93">
        <f>IF(P11&lt;5,"-",P11/SUM(P$8:P$12))</f>
        <v>0.29086353122590591</v>
      </c>
      <c r="X24" s="94"/>
      <c r="Y24" s="95">
        <f>IF(Q11&lt;5,"-",Q11/SUM(Q$8:Q$12))</f>
        <v>0.23457211046709853</v>
      </c>
      <c r="Z24" s="96"/>
    </row>
    <row r="25" spans="4:26" ht="19.5" customHeight="1" x14ac:dyDescent="0.25">
      <c r="D25" s="108"/>
      <c r="E25" s="63">
        <f>IF(M11&lt;5,"-",IF(ISBLANK(M11),"",ROUND((2*M11+1.96^2-(1.96*SQRT((1.96^2+4*M11*(1-E24)))))/(2*(SUM($M11:$Q11)+(1.96^2))),3)))</f>
        <v>0.16300000000000001</v>
      </c>
      <c r="F25" s="56">
        <f>IF(M11&lt;5,"-",IF(ISBLANK(M11),"",ROUND((2*M11+1.96^2+(1.96*SQRT((1.96^2+4*M11*(1-E24)))))/(2*(SUM($M11:$Q11)+(1.96^2))),3)))</f>
        <v>0.18</v>
      </c>
      <c r="G25" s="58">
        <f>IF(N11&lt;5,"-",IF(ISBLANK(N11),"",ROUND((2*N11+1.96^2-(1.96*SQRT((1.96^2+4*N11*(1-G24)))))/(2*(SUM($M11:$Q11)+(1.96^2))),3)))</f>
        <v>0.106</v>
      </c>
      <c r="H25" s="56">
        <f>IF(N11&lt;5,"-",IF(ISBLANK(N11),"",ROUND((2*N11+1.96^2+(1.96*SQRT((1.96^2+4*N11*(1-G24)))))/(2*(SUM($M11:$Q11)+(1.96^2))),3)))</f>
        <v>0.11899999999999999</v>
      </c>
      <c r="I25" s="58">
        <f>IF(O11&lt;5,"-",IF(ISBLANK(O11),"",ROUND((2*O11+1.96^2-(1.96*SQRT((1.96^2+4*O11*(1-I24)))))/(2*(SUM($M11:$Q11)+(1.96^2))),3)))</f>
        <v>0.11</v>
      </c>
      <c r="J25" s="56">
        <f>IF(O11&lt;5,"-",IF(ISBLANK(O11),"",ROUND((2*O11+1.96^2+(1.96*SQRT((1.96^2+4*O11*(1-I24)))))/(2*(SUM($M11:$Q11)+(1.96^2))),3)))</f>
        <v>0.124</v>
      </c>
      <c r="K25" s="58">
        <f>IF(P11&lt;5,"-",IF(ISBLANK(P11),"",ROUND((2*P11+1.96^2-(1.96*SQRT((1.96^2+4*P11*(1-K24)))))/(2*(SUM($M11:$Q11)+(1.96^2))),3)))</f>
        <v>0.17499999999999999</v>
      </c>
      <c r="L25" s="56">
        <f>IF(P11&lt;5,"-",IF(ISBLANK(P11),"",ROUND((2*P11+1.96^2+(1.96*SQRT((1.96^2+4*P11*(1-K24)))))/(2*(SUM($M11:$Q11)+(1.96^2))),3)))</f>
        <v>0.191</v>
      </c>
      <c r="M25" s="52">
        <f>IF(Q11&lt;5,"-",IF(ISBLANK(Q11),"",ROUND((2*Q11+1.96^2-(1.96*SQRT((1.96^2+4*Q11*(1-M24)))))/(2*(SUM($M11:$Q11)+(1.96^2))),3)))</f>
        <v>0.40600000000000003</v>
      </c>
      <c r="N25" s="53">
        <f>IF(Q11&lt;5,"-",IF(ISBLANK(Q11),"",ROUND((2*Q11+1.96^2+(1.96*SQRT((1.96^2+4*Q11*(1-M24)))))/(2*(SUM($M11:$Q11)+(1.96^2))),3)))</f>
        <v>0.42699999999999999</v>
      </c>
      <c r="P25" s="108"/>
      <c r="Q25" s="63">
        <f>IF(M11&lt;5,"-",IF(ISBLANK(M11),"",ROUND((2*M11+1.96^2-(1.96*SQRT((1.96^2+4*M11*(1-Q24)))))/(2*(SUM(M$8:M$12)+(1.96^2))),3)))</f>
        <v>0.23599999999999999</v>
      </c>
      <c r="R25" s="56">
        <f>IF(N11&lt;5,"-",IF(ISBLANK(N11),"",ROUND((2*N11+1.96^2+(1.96*SQRT((1.96^2+4*N11*(1-R24)))))/(2*(SUM(N$8:N$12)+(1.96^2))),3)))</f>
        <v>0.25800000000000001</v>
      </c>
      <c r="S25" s="58">
        <f>IF(N11&lt;5,"-",IF(ISBLANK(N11),"",ROUND((2*N11+1.96^2-(1.96*SQRT((1.96^2+4*N11*(1-S24)))))/(2*(SUM(N$8:N$12)+(1.96^2))),3)))</f>
        <v>0.22900000000000001</v>
      </c>
      <c r="T25" s="56">
        <f>IF(N11&lt;5,"-",IF(ISBLANK(N11),"",ROUND((2*N11+1.96^2+(1.96*SQRT((1.96^2+4*N11*(1-T24)))))/(2*(SUM(N$8:N$12)+(1.96^2))),3)))</f>
        <v>0.25800000000000001</v>
      </c>
      <c r="U25" s="58">
        <f>IF(O11&lt;5,"-",IF(ISBLANK(O11),"",ROUND((2*O11+1.96^2-(1.96*SQRT((1.96^2+4*O11*(1-U24)))))/(2*(SUM(O$8:O$12)+(1.96^2))),3)))</f>
        <v>0.25700000000000001</v>
      </c>
      <c r="V25" s="56">
        <f>IF(O11&lt;5,"-",IF(ISBLANK(O11),"",ROUND((2*O11+1.96^2+(1.96*SQRT((1.96^2+4*O11*(1-V24)))))/(2*(SUM(O$8:O$12)+(1.96^2))),3)))</f>
        <v>0.28899999999999998</v>
      </c>
      <c r="W25" s="58">
        <f>IF(P11&lt;5,"-",IF(ISBLANK(P11),"",ROUND((2*P11+1.96^2-(1.96*SQRT((1.96^2+4*P11*(1-W24)))))/(2*(SUM(P$8:P$12)+(1.96^2))),3)))</f>
        <v>0.27900000000000003</v>
      </c>
      <c r="X25" s="56">
        <f>IF(P11&lt;5,"-",IF(ISBLANK(P11),"",ROUND((2*P11+1.96^2+(1.96*SQRT((1.96^2+4*P11*(1-X24)))))/(2*(SUM(P$8:P$12)+(1.96^2))),3)))</f>
        <v>0.30599999999999999</v>
      </c>
      <c r="Y25" s="52">
        <f>IF(Q11&lt;5,"-",IF(ISBLANK(Q11),"",ROUND((2*Q11+1.96^2-(1.96*SQRT((1.96^2+4*Q11*(1-Y24)))))/(2*(SUM(Q$8:Q$12)+(1.96^2))),3)))</f>
        <v>0.22800000000000001</v>
      </c>
      <c r="Z25" s="53">
        <f>IF(Q11&lt;5,"-",IF(ISBLANK(Q11),"",ROUND((2*Q11+1.96^2+(1.96*SQRT((1.96^2+4*Q11*(1-Z24)))))/(2*(SUM(Q$8:Q$12)+(1.96^2))),3)))</f>
        <v>0.24199999999999999</v>
      </c>
    </row>
    <row r="26" spans="4:26" ht="19.5" customHeight="1" x14ac:dyDescent="0.25">
      <c r="D26" s="107" t="s">
        <v>20</v>
      </c>
      <c r="E26" s="102">
        <f>IF(M12&lt;5,"-",M12/SUM($M12:$Q12))</f>
        <v>0.10074138682948103</v>
      </c>
      <c r="F26" s="94"/>
      <c r="G26" s="93">
        <f>IF(N12&lt;5,"-",N12/SUM($M12:$Q12))</f>
        <v>9.8851577264137236E-2</v>
      </c>
      <c r="H26" s="94"/>
      <c r="I26" s="93">
        <f>IF(O12&lt;5,"-",O12/SUM($M12:$Q12))</f>
        <v>8.5913650239860445E-2</v>
      </c>
      <c r="J26" s="94"/>
      <c r="K26" s="93">
        <f>IF(P12&lt;5,"-",P12/SUM($M12:$Q12))</f>
        <v>0.17691524930949265</v>
      </c>
      <c r="L26" s="94"/>
      <c r="M26" s="95">
        <f>IF(Q12&lt;5,"-",Q12/SUM($M12:$Q12))</f>
        <v>0.53757813635702867</v>
      </c>
      <c r="N26" s="96"/>
      <c r="P26" s="111" t="s">
        <v>20</v>
      </c>
      <c r="Q26" s="102">
        <f>IF(M12&lt;5,"-",M12/SUM(M$8:M$12))</f>
        <v>0.12085803976281828</v>
      </c>
      <c r="R26" s="94"/>
      <c r="S26" s="93">
        <f>IF(N12&lt;5,"-",N12/SUM(N$8:N$12))</f>
        <v>0.17754569190600522</v>
      </c>
      <c r="T26" s="94"/>
      <c r="U26" s="93">
        <f>IF(O12&lt;5,"-",O12/SUM(O$8:O$12))</f>
        <v>0.16591802358225716</v>
      </c>
      <c r="V26" s="94"/>
      <c r="W26" s="93">
        <f>IF(P12&lt;5,"-",P12/SUM(P$8:P$12))</f>
        <v>0.234579799537394</v>
      </c>
      <c r="X26" s="94"/>
      <c r="Y26" s="95">
        <f>IF(Q12&lt;5,"-",Q12/SUM(Q$8:Q$12))</f>
        <v>0.25216501875213093</v>
      </c>
      <c r="Z26" s="96"/>
    </row>
    <row r="27" spans="4:26" ht="19.5" customHeight="1" thickBot="1" x14ac:dyDescent="0.3">
      <c r="D27" s="109"/>
      <c r="E27" s="64">
        <f>IF(M12&lt;5,"-",IF(ISBLANK(M12),"",ROUND((2*M12+1.96^2-(1.96*SQRT((1.96^2+4*M12*(1-E26)))))/(2*(SUM($M12:$Q12)+(1.96^2))),3)))</f>
        <v>9.4E-2</v>
      </c>
      <c r="F27" s="57">
        <f>IF(M12&lt;5,"-",IF(ISBLANK(M12),"",ROUND((2*M12+1.96^2+(1.96*SQRT((1.96^2+4*M12*(1-E26)))))/(2*(SUM($M12:$Q12)+(1.96^2))),3)))</f>
        <v>0.108</v>
      </c>
      <c r="G27" s="59">
        <f>IF(N12&lt;5,"-",IF(ISBLANK(N12),"",ROUND((2*N12+1.96^2-(1.96*SQRT((1.96^2+4*N12*(1-G26)))))/(2*(SUM($M12:$Q12)+(1.96^2))),3)))</f>
        <v>9.1999999999999998E-2</v>
      </c>
      <c r="H27" s="57">
        <f>IF(N12&lt;5,"-",IF(ISBLANK(N12),"",ROUND((2*N12+1.96^2+(1.96*SQRT((1.96^2+4*N12*(1-G26)))))/(2*(SUM($M12:$Q12)+(1.96^2))),3)))</f>
        <v>0.106</v>
      </c>
      <c r="I27" s="59">
        <f>IF(O12&lt;5,"-",IF(ISBLANK(O12),"",ROUND((2*O12+1.96^2-(1.96*SQRT((1.96^2+4*O12*(1-I26)))))/(2*(SUM($M12:$Q12)+(1.96^2))),3)))</f>
        <v>0.08</v>
      </c>
      <c r="J27" s="57">
        <f>IF(O12&lt;5,"-",IF(ISBLANK(O12),"",ROUND((2*O12+1.96^2+(1.96*SQRT((1.96^2+4*O12*(1-I26)))))/(2*(SUM($M12:$Q12)+(1.96^2))),3)))</f>
        <v>9.2999999999999999E-2</v>
      </c>
      <c r="K27" s="59">
        <f>IF(P12&lt;5,"-",IF(ISBLANK(P12),"",ROUND((2*P12+1.96^2-(1.96*SQRT((1.96^2+4*P12*(1-K26)))))/(2*(SUM($M12:$Q12)+(1.96^2))),3)))</f>
        <v>0.16800000000000001</v>
      </c>
      <c r="L27" s="57">
        <f>IF(P12&lt;5,"-",IF(ISBLANK(P12),"",ROUND((2*P12+1.96^2+(1.96*SQRT((1.96^2+4*P12*(1-K26)))))/(2*(SUM($M12:$Q12)+(1.96^2))),3)))</f>
        <v>0.186</v>
      </c>
      <c r="M27" s="54">
        <f>IF(Q12&lt;5,"-",IF(ISBLANK(Q12),"",ROUND((2*Q12+1.96^2-(1.96*SQRT((1.96^2+4*Q12*(1-M26)))))/(2*(SUM($M12:$Q12)+(1.96^2))),3)))</f>
        <v>0.52600000000000002</v>
      </c>
      <c r="N27" s="55">
        <f>IF(Q12&lt;5,"-",IF(ISBLANK(Q12),"",ROUND((2*Q12+1.96^2+(1.96*SQRT((1.96^2+4*Q12*(1-M26)))))/(2*(SUM($M12:$Q12)+(1.96^2))),3)))</f>
        <v>0.54900000000000004</v>
      </c>
      <c r="P27" s="109"/>
      <c r="Q27" s="64">
        <f>IF(M12&lt;5,"-",IF(ISBLANK(M12),"",ROUND((2*M12+1.96^2-(1.96*SQRT((1.96^2+4*M12*(1-Q26)))))/(2*(SUM(M$8:M$12)+(1.96^2))),3)))</f>
        <v>0.113</v>
      </c>
      <c r="R27" s="57">
        <f>IF(N12&lt;5,"-",IF(ISBLANK(N12),"",ROUND((2*N12+1.96^2+(1.96*SQRT((1.96^2+4*N12*(1-R26)))))/(2*(SUM(N$8:N$12)+(1.96^2))),3)))</f>
        <v>0.191</v>
      </c>
      <c r="S27" s="59">
        <f>IF(N12&lt;5,"-",IF(ISBLANK(N12),"",ROUND((2*N12+1.96^2-(1.96*SQRT((1.96^2+4*N12*(1-S26)))))/(2*(SUM(N$8:N$12)+(1.96^2))),3)))</f>
        <v>0.16600000000000001</v>
      </c>
      <c r="T27" s="57">
        <f>IF(N12&lt;5,"-",IF(ISBLANK(N12),"",ROUND((2*N12+1.96^2+(1.96*SQRT((1.96^2+4*N12*(1-T26)))))/(2*(SUM(N$8:N$12)+(1.96^2))),3)))</f>
        <v>0.191</v>
      </c>
      <c r="U27" s="59">
        <f>IF(O12&lt;5,"-",IF(ISBLANK(O12),"",ROUND((2*O12+1.96^2-(1.96*SQRT((1.96^2+4*O12*(1-U26)))))/(2*(SUM(O$8:O$12)+(1.96^2))),3)))</f>
        <v>0.154</v>
      </c>
      <c r="V27" s="57">
        <f>IF(O12&lt;5,"-",IF(ISBLANK(O12),"",ROUND((2*O12+1.96^2+(1.96*SQRT((1.96^2+4*O12*(1-V26)))))/(2*(SUM(O$8:O$12)+(1.96^2))),3)))</f>
        <v>0.18</v>
      </c>
      <c r="W27" s="59">
        <f>IF(P12&lt;5,"-",IF(ISBLANK(P12),"",ROUND((2*P12+1.96^2-(1.96*SQRT((1.96^2+4*P12*(1-W26)))))/(2*(SUM(P$8:P$12)+(1.96^2))),3)))</f>
        <v>0.223</v>
      </c>
      <c r="X27" s="57">
        <f>IF(P12&lt;5,"-",IF(ISBLANK(P12),"",ROUND((2*P12+1.96^2+(1.96*SQRT((1.96^2+4*P12*(1-X26)))))/(2*(SUM(P$8:P$12)+(1.96^2))),3)))</f>
        <v>0.248</v>
      </c>
      <c r="Y27" s="54">
        <f>IF(Q12&lt;5,"-",IF(ISBLANK(Q12),"",ROUND((2*Q12+1.96^2-(1.96*SQRT((1.96^2+4*Q12*(1-Y26)))))/(2*(SUM(Q$8:Q$12)+(1.96^2))),3)))</f>
        <v>0.245</v>
      </c>
      <c r="Z27" s="55">
        <f>IF(Q12&lt;5,"-",IF(ISBLANK(Q12),"",ROUND((2*Q12+1.96^2+(1.96*SQRT((1.96^2+4*Q12*(1-Z26)))))/(2*(SUM(Q$8:Q$12)+(1.96^2))),3)))</f>
        <v>0.26</v>
      </c>
    </row>
    <row r="29" spans="4:26" ht="30" customHeight="1" x14ac:dyDescent="0.25">
      <c r="D29" s="32"/>
    </row>
    <row r="30" spans="4:26" x14ac:dyDescent="0.25">
      <c r="D30" s="32"/>
    </row>
    <row r="31" spans="4:26" ht="24" customHeight="1" x14ac:dyDescent="0.25">
      <c r="D31" s="32"/>
    </row>
    <row r="32" spans="4:26" ht="24" customHeight="1" x14ac:dyDescent="0.25">
      <c r="D32" s="32"/>
    </row>
    <row r="33" spans="4:4" ht="24" customHeight="1" x14ac:dyDescent="0.25">
      <c r="D33" s="32"/>
    </row>
    <row r="34" spans="4:4" ht="24" customHeight="1" x14ac:dyDescent="0.25">
      <c r="D34" s="32"/>
    </row>
    <row r="35" spans="4:4" ht="24" customHeight="1" x14ac:dyDescent="0.25">
      <c r="D35" s="32"/>
    </row>
    <row r="51" spans="2:27" x14ac:dyDescent="0.25">
      <c r="B51" s="28" t="s">
        <v>165</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row r="52" spans="2:27" x14ac:dyDescent="0.25">
      <c r="B52" s="28"/>
      <c r="C52" s="28"/>
      <c r="D52" s="28"/>
      <c r="E52" s="28" t="s">
        <v>166</v>
      </c>
      <c r="F52" s="28" t="s">
        <v>167</v>
      </c>
      <c r="G52" s="28" t="s">
        <v>166</v>
      </c>
      <c r="H52" s="28" t="s">
        <v>167</v>
      </c>
      <c r="I52" s="28" t="s">
        <v>166</v>
      </c>
      <c r="J52" s="28" t="s">
        <v>167</v>
      </c>
      <c r="K52" s="28" t="s">
        <v>166</v>
      </c>
      <c r="L52" s="28" t="s">
        <v>167</v>
      </c>
      <c r="M52" s="28" t="s">
        <v>166</v>
      </c>
      <c r="N52" s="28" t="s">
        <v>167</v>
      </c>
      <c r="O52" s="28"/>
      <c r="P52" s="28"/>
      <c r="Q52" s="28" t="s">
        <v>166</v>
      </c>
      <c r="R52" s="28" t="s">
        <v>167</v>
      </c>
      <c r="S52" s="28" t="s">
        <v>166</v>
      </c>
      <c r="T52" s="28" t="s">
        <v>167</v>
      </c>
      <c r="U52" s="28" t="s">
        <v>166</v>
      </c>
      <c r="V52" s="28" t="s">
        <v>167</v>
      </c>
      <c r="W52" s="28" t="s">
        <v>166</v>
      </c>
      <c r="X52" s="28" t="s">
        <v>167</v>
      </c>
      <c r="Y52" s="28" t="s">
        <v>166</v>
      </c>
      <c r="Z52" s="28" t="s">
        <v>167</v>
      </c>
      <c r="AA52" s="28"/>
    </row>
    <row r="53" spans="2:27" ht="15.75" customHeight="1" x14ac:dyDescent="0.25">
      <c r="B53" s="28"/>
      <c r="C53" s="28"/>
      <c r="D53" s="28"/>
      <c r="E53" s="28" t="s">
        <v>53</v>
      </c>
      <c r="F53" s="28"/>
      <c r="G53" s="28" t="s">
        <v>54</v>
      </c>
      <c r="H53" s="28"/>
      <c r="I53" s="28" t="s">
        <v>55</v>
      </c>
      <c r="J53" s="28"/>
      <c r="K53" s="28" t="s">
        <v>56</v>
      </c>
      <c r="L53" s="28"/>
      <c r="M53" s="28" t="s">
        <v>52</v>
      </c>
      <c r="N53" s="28"/>
      <c r="O53" s="28"/>
      <c r="P53" s="28"/>
      <c r="Q53" s="28" t="s">
        <v>53</v>
      </c>
      <c r="R53" s="28"/>
      <c r="S53" s="28" t="s">
        <v>54</v>
      </c>
      <c r="T53" s="28"/>
      <c r="U53" s="28" t="s">
        <v>55</v>
      </c>
      <c r="V53" s="28"/>
      <c r="W53" s="28" t="s">
        <v>56</v>
      </c>
      <c r="X53" s="28"/>
      <c r="Y53" s="28" t="s">
        <v>52</v>
      </c>
      <c r="Z53" s="28"/>
      <c r="AA53" s="28"/>
    </row>
    <row r="54" spans="2:27" x14ac:dyDescent="0.25">
      <c r="B54" s="28"/>
      <c r="C54" s="28"/>
      <c r="D54" s="28" t="s">
        <v>26</v>
      </c>
      <c r="E54" s="51">
        <f>E18-E19</f>
        <v>9.9284286285485635E-3</v>
      </c>
      <c r="F54" s="51">
        <f>F19-E18</f>
        <v>1.1071571371451427E-2</v>
      </c>
      <c r="G54" s="51">
        <f>G18-G19</f>
        <v>8.948020791683331E-3</v>
      </c>
      <c r="H54" s="51">
        <f>H19-G18</f>
        <v>1.0051979208316686E-2</v>
      </c>
      <c r="I54" s="51">
        <f>I18-I19</f>
        <v>6.9660135945621704E-3</v>
      </c>
      <c r="J54" s="51">
        <f>J19-I18</f>
        <v>8.033986405437829E-3</v>
      </c>
      <c r="K54" s="51">
        <f>K18-K19</f>
        <v>7.7636945221911252E-3</v>
      </c>
      <c r="L54" s="51">
        <f>L19-K18</f>
        <v>8.2363054778088751E-3</v>
      </c>
      <c r="M54" s="51">
        <f>M18-M19</f>
        <v>1.3393842463014782E-2</v>
      </c>
      <c r="N54" s="51">
        <f>N19-M18</f>
        <v>1.3606157536985242E-2</v>
      </c>
      <c r="O54" s="28"/>
      <c r="P54" s="28" t="s">
        <v>26</v>
      </c>
      <c r="Q54" s="51">
        <f>Q18-Q19</f>
        <v>9.0865015695849316E-3</v>
      </c>
      <c r="R54" s="51">
        <f>R19-Q18</f>
        <v>2.6913498430415073E-2</v>
      </c>
      <c r="S54" s="51">
        <f>S18-S19</f>
        <v>1.1712793733681448E-2</v>
      </c>
      <c r="T54" s="51">
        <f>T19-S18</f>
        <v>1.3287206266318546E-2</v>
      </c>
      <c r="U54" s="51">
        <f>U18-U19</f>
        <v>1.0314991577765303E-2</v>
      </c>
      <c r="V54" s="51">
        <f>V19-U18</f>
        <v>1.1685008422234702E-2</v>
      </c>
      <c r="W54" s="51">
        <f>W18-W19</f>
        <v>7.5096376252891256E-3</v>
      </c>
      <c r="X54" s="51">
        <f>X19-W18</f>
        <v>8.4903623747108747E-3</v>
      </c>
      <c r="Y54" s="51">
        <f>Y18-Y19</f>
        <v>5.7927037163313932E-3</v>
      </c>
      <c r="Z54" s="51">
        <f>Z19-Y18</f>
        <v>7.2072962836685905E-3</v>
      </c>
      <c r="AA54" s="28"/>
    </row>
    <row r="55" spans="2:27" x14ac:dyDescent="0.25">
      <c r="B55" s="28"/>
      <c r="C55" s="28"/>
      <c r="D55" s="28" t="s">
        <v>17</v>
      </c>
      <c r="E55" s="51">
        <f>E20-E21</f>
        <v>1.1546985995534831E-2</v>
      </c>
      <c r="F55" s="51">
        <f>F21-E20</f>
        <v>1.145301400446519E-2</v>
      </c>
      <c r="G55" s="51">
        <f>G20-G21</f>
        <v>9.6239090724578868E-3</v>
      </c>
      <c r="H55" s="51">
        <f>H21-G20</f>
        <v>1.0376090927542103E-2</v>
      </c>
      <c r="I55" s="51">
        <f>I20-I21</f>
        <v>8.8920235437385808E-3</v>
      </c>
      <c r="J55" s="51">
        <f>J21-I20</f>
        <v>9.1079764562614213E-3</v>
      </c>
      <c r="K55" s="51">
        <f>K20-K21</f>
        <v>9.2920641363913037E-3</v>
      </c>
      <c r="L55" s="51">
        <f>L21-K20</f>
        <v>9.7079358636086854E-3</v>
      </c>
      <c r="M55" s="51">
        <f>M20-M21</f>
        <v>1.3645017251877389E-2</v>
      </c>
      <c r="N55" s="51">
        <f>N21-M20</f>
        <v>1.3354982748122635E-2</v>
      </c>
      <c r="O55" s="28"/>
      <c r="P55" s="28" t="s">
        <v>17</v>
      </c>
      <c r="Q55" s="51">
        <f>Q20-Q21</f>
        <v>1.021102197418905E-2</v>
      </c>
      <c r="R55" s="51">
        <f>R21-Q20</f>
        <v>6.7889780258109655E-3</v>
      </c>
      <c r="S55" s="51">
        <f>S20-S21</f>
        <v>1.1328981723237597E-2</v>
      </c>
      <c r="T55" s="51">
        <f>T21-S20</f>
        <v>1.3671018276762398E-2</v>
      </c>
      <c r="U55" s="51">
        <f>U20-U21</f>
        <v>1.1303200449185868E-2</v>
      </c>
      <c r="V55" s="51">
        <f>V21-U20</f>
        <v>1.3696799550814126E-2</v>
      </c>
      <c r="W55" s="51">
        <f>W20-W21</f>
        <v>9.0832690824980689E-3</v>
      </c>
      <c r="X55" s="51">
        <f>X21-W20</f>
        <v>9.9167309175019203E-3</v>
      </c>
      <c r="Y55" s="51">
        <f>Y20-Y21</f>
        <v>4.9011251278554269E-3</v>
      </c>
      <c r="Z55" s="51">
        <f>Z21-Y20</f>
        <v>6.0988748721445829E-3</v>
      </c>
      <c r="AA55" s="28"/>
    </row>
    <row r="56" spans="2:27" x14ac:dyDescent="0.25">
      <c r="B56" s="28"/>
      <c r="C56" s="28"/>
      <c r="D56" s="28" t="s">
        <v>18</v>
      </c>
      <c r="E56" s="51">
        <f>E22-E23</f>
        <v>8.7923669910274227E-3</v>
      </c>
      <c r="F56" s="51">
        <f>F23-E22</f>
        <v>9.2076330089725655E-3</v>
      </c>
      <c r="G56" s="51">
        <f>G22-G23</f>
        <v>6.473145456843174E-3</v>
      </c>
      <c r="H56" s="51">
        <f>H23-G22</f>
        <v>7.5268545431568246E-3</v>
      </c>
      <c r="I56" s="51">
        <f>I22-I23</f>
        <v>7.5116896246682774E-3</v>
      </c>
      <c r="J56" s="51">
        <f>J23-I22</f>
        <v>7.4883103753317359E-3</v>
      </c>
      <c r="K56" s="51">
        <f>K22-K23</f>
        <v>7.5393656009098975E-3</v>
      </c>
      <c r="L56" s="51">
        <f>L23-K22</f>
        <v>8.460634399090089E-3</v>
      </c>
      <c r="M56" s="51">
        <f>M22-M23</f>
        <v>1.0683432326551223E-2</v>
      </c>
      <c r="N56" s="51">
        <f>N23-M22</f>
        <v>1.0316567673448795E-2</v>
      </c>
      <c r="O56" s="28"/>
      <c r="P56" s="28" t="s">
        <v>18</v>
      </c>
      <c r="Q56" s="51">
        <f>Q22-Q23</f>
        <v>1.1896407394488995E-2</v>
      </c>
      <c r="R56" s="51">
        <f>R23-Q22</f>
        <v>1.2103592605510971E-2</v>
      </c>
      <c r="S56" s="51">
        <f>S22-S23</f>
        <v>1.3375979112271535E-2</v>
      </c>
      <c r="T56" s="51">
        <f>T23-S22</f>
        <v>1.5624020887728463E-2</v>
      </c>
      <c r="U56" s="51">
        <f>U22-U23</f>
        <v>1.426782706344748E-2</v>
      </c>
      <c r="V56" s="51">
        <f>V23-U22</f>
        <v>1.7732172936552493E-2</v>
      </c>
      <c r="W56" s="51">
        <f>W22-W23</f>
        <v>1.1963762528912902E-2</v>
      </c>
      <c r="X56" s="51">
        <f>X23-W22</f>
        <v>1.4036237471087121E-2</v>
      </c>
      <c r="Y56" s="51">
        <f>Y22-Y23</f>
        <v>6.5690419365836972E-3</v>
      </c>
      <c r="Z56" s="51">
        <f>Z23-Y22</f>
        <v>7.4309580634162875E-3</v>
      </c>
      <c r="AA56" s="28"/>
    </row>
    <row r="57" spans="2:27" x14ac:dyDescent="0.25">
      <c r="B57" s="28"/>
      <c r="C57" s="28"/>
      <c r="D57" s="28" t="s">
        <v>19</v>
      </c>
      <c r="E57" s="51">
        <f>E24-E25</f>
        <v>8.47008961007506E-3</v>
      </c>
      <c r="F57" s="51">
        <f>F25-E24</f>
        <v>8.5299103899249273E-3</v>
      </c>
      <c r="G57" s="51">
        <f>G24-G25</f>
        <v>6.254783240494069E-3</v>
      </c>
      <c r="H57" s="51">
        <f>H25-G24</f>
        <v>6.7452167595059287E-3</v>
      </c>
      <c r="I57" s="51">
        <f>I24-I25</f>
        <v>6.9774763865342732E-3</v>
      </c>
      <c r="J57" s="51">
        <f>J25-I24</f>
        <v>7.0225236134657254E-3</v>
      </c>
      <c r="K57" s="51">
        <f>K24-K25</f>
        <v>7.7318963429401921E-3</v>
      </c>
      <c r="L57" s="51">
        <f>L25-K24</f>
        <v>8.2681036570598221E-3</v>
      </c>
      <c r="M57" s="51">
        <f>M24-M25</f>
        <v>1.0565754419956386E-2</v>
      </c>
      <c r="N57" s="51">
        <f>N25-M24</f>
        <v>1.0434245580043577E-2</v>
      </c>
      <c r="O57" s="28"/>
      <c r="P57" s="28" t="s">
        <v>19</v>
      </c>
      <c r="Q57" s="51">
        <f>Q24-Q25</f>
        <v>1.0948029298918749E-2</v>
      </c>
      <c r="R57" s="51">
        <f>R25-Q24</f>
        <v>1.1051970701081271E-2</v>
      </c>
      <c r="S57" s="51">
        <f>S24-S25</f>
        <v>1.3036553524804179E-2</v>
      </c>
      <c r="T57" s="51">
        <f>T25-S24</f>
        <v>1.5963446475195819E-2</v>
      </c>
      <c r="U57" s="51">
        <f>U24-U25</f>
        <v>1.4195957327344189E-2</v>
      </c>
      <c r="V57" s="51">
        <f>V25-U24</f>
        <v>1.7804042672655784E-2</v>
      </c>
      <c r="W57" s="51">
        <f>W24-W25</f>
        <v>1.1863531225905888E-2</v>
      </c>
      <c r="X57" s="51">
        <f>X25-W24</f>
        <v>1.5136468774094081E-2</v>
      </c>
      <c r="Y57" s="51">
        <f>Y24-Y25</f>
        <v>6.5721104670985186E-3</v>
      </c>
      <c r="Z57" s="51">
        <f>Z25-Y24</f>
        <v>7.427889532901466E-3</v>
      </c>
      <c r="AA57" s="28"/>
    </row>
    <row r="58" spans="2:27" x14ac:dyDescent="0.25">
      <c r="B58" s="28"/>
      <c r="C58" s="28"/>
      <c r="D58" s="28" t="s">
        <v>20</v>
      </c>
      <c r="E58" s="51">
        <f>E26-E27</f>
        <v>6.7413868294810275E-3</v>
      </c>
      <c r="F58" s="51">
        <f>F27-E26</f>
        <v>7.258613170518971E-3</v>
      </c>
      <c r="G58" s="51">
        <f>G26-G27</f>
        <v>6.8515772641372374E-3</v>
      </c>
      <c r="H58" s="51">
        <f>H27-G26</f>
        <v>7.1484227358627611E-3</v>
      </c>
      <c r="I58" s="51">
        <f>I26-I27</f>
        <v>5.9136502398604435E-3</v>
      </c>
      <c r="J58" s="51">
        <f>J27-I26</f>
        <v>7.0863497601395542E-3</v>
      </c>
      <c r="K58" s="51">
        <f>K26-K27</f>
        <v>8.9152493094926399E-3</v>
      </c>
      <c r="L58" s="51">
        <f>L27-K26</f>
        <v>9.0847506905073483E-3</v>
      </c>
      <c r="M58" s="51">
        <f>M26-M27</f>
        <v>1.1578136357028646E-2</v>
      </c>
      <c r="N58" s="51">
        <f>N27-M26</f>
        <v>1.1421863642971375E-2</v>
      </c>
      <c r="O58" s="28"/>
      <c r="P58" s="28" t="s">
        <v>20</v>
      </c>
      <c r="Q58" s="51">
        <f>Q26-Q27</f>
        <v>7.858039762818278E-3</v>
      </c>
      <c r="R58" s="51">
        <f>R27-Q26</f>
        <v>7.0141960237181722E-2</v>
      </c>
      <c r="S58" s="51">
        <f>S26-S27</f>
        <v>1.1545691906005212E-2</v>
      </c>
      <c r="T58" s="51">
        <f>T27-S26</f>
        <v>1.3454308093994782E-2</v>
      </c>
      <c r="U58" s="51">
        <f>U26-U27</f>
        <v>1.1918023582257159E-2</v>
      </c>
      <c r="V58" s="51">
        <f>V27-U26</f>
        <v>1.4081976417742836E-2</v>
      </c>
      <c r="W58" s="51">
        <f>W26-W27</f>
        <v>1.1579799537393992E-2</v>
      </c>
      <c r="X58" s="51">
        <f>X27-W26</f>
        <v>1.3420200462606002E-2</v>
      </c>
      <c r="Y58" s="51">
        <f>Y26-Y27</f>
        <v>7.1650187521309361E-3</v>
      </c>
      <c r="Z58" s="51">
        <f>Z27-Y26</f>
        <v>7.8349812478690772E-3</v>
      </c>
      <c r="AA58" s="28"/>
    </row>
    <row r="59" spans="2:27" x14ac:dyDescent="0.25">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row>
    <row r="60" spans="2:27" x14ac:dyDescent="0.25">
      <c r="B60" s="28"/>
      <c r="C60" s="28"/>
      <c r="D60" s="28"/>
      <c r="E60" s="28" t="s">
        <v>168</v>
      </c>
      <c r="F60" s="28"/>
      <c r="G60" s="28"/>
      <c r="H60" s="28"/>
      <c r="I60" s="28"/>
      <c r="J60" s="28"/>
      <c r="K60" s="28"/>
      <c r="L60" s="28"/>
      <c r="M60" s="28"/>
      <c r="N60" s="28"/>
      <c r="O60" s="28"/>
      <c r="P60" s="28"/>
      <c r="Q60" s="28" t="s">
        <v>168</v>
      </c>
      <c r="R60" s="28"/>
      <c r="S60" s="28"/>
      <c r="T60" s="28"/>
      <c r="U60" s="28"/>
      <c r="V60" s="28"/>
      <c r="W60" s="28"/>
      <c r="X60" s="28"/>
      <c r="Y60" s="28"/>
      <c r="Z60" s="28"/>
      <c r="AA60" s="28"/>
    </row>
    <row r="61" spans="2:27" x14ac:dyDescent="0.25">
      <c r="B61" s="28"/>
      <c r="C61" s="28"/>
      <c r="D61" s="28" t="s">
        <v>65</v>
      </c>
      <c r="E61" s="28" t="s">
        <v>53</v>
      </c>
      <c r="F61" s="28" t="s">
        <v>54</v>
      </c>
      <c r="G61" s="28" t="s">
        <v>55</v>
      </c>
      <c r="H61" s="28" t="s">
        <v>56</v>
      </c>
      <c r="I61" s="28" t="s">
        <v>52</v>
      </c>
      <c r="J61" s="28"/>
      <c r="K61" s="28"/>
      <c r="L61" s="28"/>
      <c r="M61" s="28"/>
      <c r="N61" s="28"/>
      <c r="O61" s="28"/>
      <c r="P61" s="28" t="s">
        <v>65</v>
      </c>
      <c r="Q61" s="28" t="s">
        <v>53</v>
      </c>
      <c r="R61" s="28" t="s">
        <v>54</v>
      </c>
      <c r="S61" s="28" t="s">
        <v>55</v>
      </c>
      <c r="T61" s="28" t="s">
        <v>56</v>
      </c>
      <c r="U61" s="28" t="s">
        <v>52</v>
      </c>
      <c r="V61" s="28"/>
      <c r="W61" s="28"/>
      <c r="X61" s="28"/>
      <c r="Y61" s="28"/>
      <c r="Z61" s="28"/>
      <c r="AA61" s="28"/>
    </row>
    <row r="62" spans="2:27" x14ac:dyDescent="0.25">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row>
    <row r="63" spans="2:27" x14ac:dyDescent="0.25">
      <c r="B63" s="28"/>
      <c r="C63" s="28"/>
      <c r="D63" s="28" t="s">
        <v>26</v>
      </c>
      <c r="E63" s="51">
        <f>E18</f>
        <v>0.17892842862854857</v>
      </c>
      <c r="F63" s="51">
        <f>G18</f>
        <v>0.12994802079168333</v>
      </c>
      <c r="G63" s="51">
        <f>I18</f>
        <v>8.496601359456217E-2</v>
      </c>
      <c r="H63" s="51">
        <f>K18</f>
        <v>9.076369452219113E-2</v>
      </c>
      <c r="I63" s="51">
        <f>M18</f>
        <v>0.51539384246301478</v>
      </c>
      <c r="J63" s="28"/>
      <c r="K63" s="28"/>
      <c r="L63" s="28"/>
      <c r="M63" s="28"/>
      <c r="N63" s="28"/>
      <c r="O63" s="28"/>
      <c r="P63" s="28" t="s">
        <v>26</v>
      </c>
      <c r="Q63" s="51">
        <f>Q18</f>
        <v>0.15608650156958492</v>
      </c>
      <c r="R63" s="51">
        <f>S18</f>
        <v>0.16971279373368145</v>
      </c>
      <c r="S63" s="51">
        <f>U18</f>
        <v>0.1193149915777653</v>
      </c>
      <c r="T63" s="51">
        <f>W18</f>
        <v>8.7509637625289127E-2</v>
      </c>
      <c r="U63" s="51">
        <f>Y18</f>
        <v>0.17579270371633141</v>
      </c>
      <c r="V63" s="28"/>
      <c r="W63" s="28"/>
      <c r="X63" s="28"/>
      <c r="Y63" s="28"/>
      <c r="Z63" s="28"/>
      <c r="AA63" s="28"/>
    </row>
    <row r="64" spans="2:27" x14ac:dyDescent="0.25">
      <c r="B64" s="28"/>
      <c r="C64" s="28"/>
      <c r="D64" s="28" t="s">
        <v>17</v>
      </c>
      <c r="E64" s="51">
        <f>E20</f>
        <v>0.21554698599553482</v>
      </c>
      <c r="F64" s="51">
        <f>G20</f>
        <v>0.13862390907245789</v>
      </c>
      <c r="G64" s="51">
        <f>I20</f>
        <v>0.11589202354373858</v>
      </c>
      <c r="H64" s="51">
        <f>K20</f>
        <v>0.14329206413639131</v>
      </c>
      <c r="I64" s="51">
        <f>M20</f>
        <v>0.38664501725187739</v>
      </c>
      <c r="J64" s="28"/>
      <c r="K64" s="28"/>
      <c r="L64" s="28"/>
      <c r="M64" s="28"/>
      <c r="N64" s="28"/>
      <c r="O64" s="28"/>
      <c r="P64" s="28" t="s">
        <v>17</v>
      </c>
      <c r="Q64" s="51">
        <f>Q20</f>
        <v>0.18521102197418904</v>
      </c>
      <c r="R64" s="51">
        <f>S20</f>
        <v>0.17832898172323761</v>
      </c>
      <c r="S64" s="51">
        <f>U20</f>
        <v>0.16030320044918586</v>
      </c>
      <c r="T64" s="51">
        <f>W20</f>
        <v>0.13608326908249807</v>
      </c>
      <c r="U64" s="51">
        <f>Y20</f>
        <v>0.12990112512785543</v>
      </c>
      <c r="V64" s="28"/>
      <c r="W64" s="28"/>
      <c r="X64" s="28"/>
      <c r="Y64" s="28"/>
      <c r="Z64" s="28"/>
      <c r="AA64" s="28"/>
    </row>
    <row r="65" spans="2:27" x14ac:dyDescent="0.25">
      <c r="B65" s="28"/>
      <c r="C65" s="28"/>
      <c r="D65" s="28" t="s">
        <v>18</v>
      </c>
      <c r="E65" s="51">
        <f>E22</f>
        <v>0.21079236699102744</v>
      </c>
      <c r="F65" s="51">
        <f>G22</f>
        <v>0.11247314545684317</v>
      </c>
      <c r="G65" s="51">
        <f>I22</f>
        <v>0.12751168962466827</v>
      </c>
      <c r="H65" s="51">
        <f>K22</f>
        <v>0.1645393656009099</v>
      </c>
      <c r="I65" s="51">
        <f>M22</f>
        <v>0.38468343232655122</v>
      </c>
      <c r="J65" s="28"/>
      <c r="K65" s="28"/>
      <c r="L65" s="28"/>
      <c r="M65" s="28"/>
      <c r="N65" s="28"/>
      <c r="O65" s="28"/>
      <c r="P65" s="28" t="s">
        <v>18</v>
      </c>
      <c r="Q65" s="51">
        <f>Q22</f>
        <v>0.29089640739448902</v>
      </c>
      <c r="R65" s="51">
        <f>S22</f>
        <v>0.23237597911227154</v>
      </c>
      <c r="S65" s="51">
        <f>U22</f>
        <v>0.2832678270634475</v>
      </c>
      <c r="T65" s="51">
        <f>W22</f>
        <v>0.25096376252891289</v>
      </c>
      <c r="U65" s="51">
        <f>Y22</f>
        <v>0.20756904193658371</v>
      </c>
      <c r="V65" s="28"/>
      <c r="W65" s="28"/>
      <c r="X65" s="28"/>
      <c r="Y65" s="28"/>
      <c r="Z65" s="28"/>
      <c r="AA65" s="28"/>
    </row>
    <row r="66" spans="2:27" x14ac:dyDescent="0.25">
      <c r="B66" s="28"/>
      <c r="C66" s="28"/>
      <c r="D66" s="28" t="s">
        <v>19</v>
      </c>
      <c r="E66" s="51">
        <f>E24</f>
        <v>0.17147008961007507</v>
      </c>
      <c r="F66" s="51">
        <f>G24</f>
        <v>0.11225478324049407</v>
      </c>
      <c r="G66" s="51">
        <f>I24</f>
        <v>0.11697747638653427</v>
      </c>
      <c r="H66" s="51">
        <f>K24</f>
        <v>0.18273189634294018</v>
      </c>
      <c r="I66" s="51">
        <f>M24</f>
        <v>0.41656575441995641</v>
      </c>
      <c r="J66" s="28"/>
      <c r="K66" s="28"/>
      <c r="L66" s="28"/>
      <c r="M66" s="28"/>
      <c r="N66" s="28"/>
      <c r="O66" s="28"/>
      <c r="P66" s="28" t="s">
        <v>19</v>
      </c>
      <c r="Q66" s="51">
        <f>Q24</f>
        <v>0.24694802929891874</v>
      </c>
      <c r="R66" s="51">
        <f>S24</f>
        <v>0.24203655352480419</v>
      </c>
      <c r="S66" s="51">
        <f>U24</f>
        <v>0.27119595732734419</v>
      </c>
      <c r="T66" s="51">
        <f>W24</f>
        <v>0.29086353122590591</v>
      </c>
      <c r="U66" s="51">
        <f>Y24</f>
        <v>0.23457211046709853</v>
      </c>
      <c r="V66" s="28"/>
      <c r="W66" s="28"/>
      <c r="X66" s="28"/>
      <c r="Y66" s="28"/>
      <c r="Z66" s="28"/>
      <c r="AA66" s="28"/>
    </row>
    <row r="67" spans="2:27" x14ac:dyDescent="0.25">
      <c r="B67" s="28"/>
      <c r="C67" s="28"/>
      <c r="D67" s="28" t="s">
        <v>20</v>
      </c>
      <c r="E67" s="51">
        <f>E26</f>
        <v>0.10074138682948103</v>
      </c>
      <c r="F67" s="51">
        <f>G26</f>
        <v>9.8851577264137236E-2</v>
      </c>
      <c r="G67" s="51">
        <f>I26</f>
        <v>8.5913650239860445E-2</v>
      </c>
      <c r="H67" s="51">
        <f>K26</f>
        <v>0.17691524930949265</v>
      </c>
      <c r="I67" s="51">
        <f>M26</f>
        <v>0.53757813635702867</v>
      </c>
      <c r="J67" s="28"/>
      <c r="K67" s="28"/>
      <c r="L67" s="28"/>
      <c r="M67" s="28"/>
      <c r="N67" s="28"/>
      <c r="O67" s="28"/>
      <c r="P67" s="28" t="s">
        <v>20</v>
      </c>
      <c r="Q67" s="51">
        <f>Q26</f>
        <v>0.12085803976281828</v>
      </c>
      <c r="R67" s="51">
        <f>S26</f>
        <v>0.17754569190600522</v>
      </c>
      <c r="S67" s="51">
        <f>U26</f>
        <v>0.16591802358225716</v>
      </c>
      <c r="T67" s="51">
        <f>W26</f>
        <v>0.234579799537394</v>
      </c>
      <c r="U67" s="51">
        <f>Y26</f>
        <v>0.25216501875213093</v>
      </c>
      <c r="V67" s="28"/>
      <c r="W67" s="28"/>
      <c r="X67" s="28"/>
      <c r="Y67" s="28"/>
      <c r="Z67" s="28"/>
      <c r="AA67" s="28"/>
    </row>
    <row r="68" spans="2:27" x14ac:dyDescent="0.25">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row>
    <row r="69" spans="2:27" x14ac:dyDescent="0.25">
      <c r="D69" s="32"/>
    </row>
  </sheetData>
  <mergeCells count="76">
    <mergeCell ref="O1:W1"/>
    <mergeCell ref="AA1:AH1"/>
    <mergeCell ref="B2:B4"/>
    <mergeCell ref="D2:Y4"/>
    <mergeCell ref="E18:F18"/>
    <mergeCell ref="E16:F16"/>
    <mergeCell ref="G16:H16"/>
    <mergeCell ref="I16:J16"/>
    <mergeCell ref="K16:L16"/>
    <mergeCell ref="M16:N16"/>
    <mergeCell ref="G18:H18"/>
    <mergeCell ref="I18:J18"/>
    <mergeCell ref="K18:L18"/>
    <mergeCell ref="M18:N18"/>
    <mergeCell ref="D18:D19"/>
    <mergeCell ref="Q18:R18"/>
    <mergeCell ref="E20:F20"/>
    <mergeCell ref="G20:H20"/>
    <mergeCell ref="I20:J20"/>
    <mergeCell ref="K20:L20"/>
    <mergeCell ref="M20:N20"/>
    <mergeCell ref="I24:J24"/>
    <mergeCell ref="K24:L24"/>
    <mergeCell ref="M24:N24"/>
    <mergeCell ref="E22:F22"/>
    <mergeCell ref="G22:H22"/>
    <mergeCell ref="I22:J22"/>
    <mergeCell ref="K22:L22"/>
    <mergeCell ref="M22:N22"/>
    <mergeCell ref="D20:D21"/>
    <mergeCell ref="D22:D23"/>
    <mergeCell ref="D24:D25"/>
    <mergeCell ref="D26:D27"/>
    <mergeCell ref="P18:P19"/>
    <mergeCell ref="P20:P21"/>
    <mergeCell ref="P22:P23"/>
    <mergeCell ref="P24:P25"/>
    <mergeCell ref="P26:P27"/>
    <mergeCell ref="E26:F26"/>
    <mergeCell ref="G26:H26"/>
    <mergeCell ref="I26:J26"/>
    <mergeCell ref="K26:L26"/>
    <mergeCell ref="M26:N26"/>
    <mergeCell ref="E24:F24"/>
    <mergeCell ref="G24:H24"/>
    <mergeCell ref="S18:T18"/>
    <mergeCell ref="U18:V18"/>
    <mergeCell ref="W18:X18"/>
    <mergeCell ref="Y18:Z18"/>
    <mergeCell ref="Q20:R20"/>
    <mergeCell ref="S20:T20"/>
    <mergeCell ref="U20:V20"/>
    <mergeCell ref="W20:X20"/>
    <mergeCell ref="Y20:Z20"/>
    <mergeCell ref="U26:V26"/>
    <mergeCell ref="Y22:Z22"/>
    <mergeCell ref="Q22:R22"/>
    <mergeCell ref="S22:T22"/>
    <mergeCell ref="U22:V22"/>
    <mergeCell ref="W22:X22"/>
    <mergeCell ref="D14:N14"/>
    <mergeCell ref="P14:Z14"/>
    <mergeCell ref="W24:X24"/>
    <mergeCell ref="Y24:Z24"/>
    <mergeCell ref="Y26:Z26"/>
    <mergeCell ref="W26:X26"/>
    <mergeCell ref="Q16:R16"/>
    <mergeCell ref="S16:T16"/>
    <mergeCell ref="U16:V16"/>
    <mergeCell ref="W16:X16"/>
    <mergeCell ref="Y16:Z16"/>
    <mergeCell ref="Q24:R24"/>
    <mergeCell ref="Q26:R26"/>
    <mergeCell ref="S24:T24"/>
    <mergeCell ref="S26:T26"/>
    <mergeCell ref="U24:V24"/>
  </mergeCells>
  <pageMargins left="0.7" right="0.7" top="0.75" bottom="0.75" header="0.3" footer="0.3"/>
  <pageSetup paperSize="9" scale="39" orientation="landscape" r:id="rId1"/>
  <ignoredErrors>
    <ignoredError sqref="F54:F58 H54:H58 J54:J58 L54:L58 R54:R58 T54:T58 V54:V58 X54:X5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999170" r:id="rId4" name="List Box 2">
              <controlPr defaultSize="0" autoLine="0" autoPict="0">
                <anchor moveWithCells="1">
                  <from>
                    <xdr:col>1</xdr:col>
                    <xdr:colOff>9525</xdr:colOff>
                    <xdr:row>7</xdr:row>
                    <xdr:rowOff>9525</xdr:rowOff>
                  </from>
                  <to>
                    <xdr:col>2</xdr:col>
                    <xdr:colOff>0</xdr:colOff>
                    <xdr:row>9</xdr:row>
                    <xdr:rowOff>200025</xdr:rowOff>
                  </to>
                </anchor>
              </controlPr>
            </control>
          </mc:Choice>
        </mc:AlternateContent>
        <mc:AlternateContent xmlns:mc="http://schemas.openxmlformats.org/markup-compatibility/2006">
          <mc:Choice Requires="x14">
            <control shapeId="4999233" r:id="rId5" name="List Box 65">
              <controlPr defaultSize="0" autoLine="0" autoPict="0">
                <anchor moveWithCells="1">
                  <from>
                    <xdr:col>1</xdr:col>
                    <xdr:colOff>9525</xdr:colOff>
                    <xdr:row>5</xdr:row>
                    <xdr:rowOff>0</xdr:rowOff>
                  </from>
                  <to>
                    <xdr:col>2</xdr:col>
                    <xdr:colOff>0</xdr:colOff>
                    <xdr:row>6</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tint="0.59999389629810485"/>
  </sheetPr>
  <dimension ref="B1:AH69"/>
  <sheetViews>
    <sheetView showGridLines="0" zoomScaleNormal="100" zoomScaleSheetLayoutView="100" workbookViewId="0">
      <selection activeCell="J11" sqref="J11"/>
    </sheetView>
  </sheetViews>
  <sheetFormatPr defaultRowHeight="15" x14ac:dyDescent="0.25"/>
  <cols>
    <col min="1" max="1" width="1.7109375" style="32" customWidth="1"/>
    <col min="2" max="2" width="22.5703125" style="32" customWidth="1"/>
    <col min="3" max="3" width="2.42578125" style="32" customWidth="1"/>
    <col min="4" max="4" width="9.85546875" style="40" customWidth="1"/>
    <col min="5" max="26" width="9.85546875" style="32" customWidth="1"/>
    <col min="27" max="29" width="16.7109375" style="32" customWidth="1"/>
    <col min="30" max="35" width="6.5703125" style="32" customWidth="1"/>
    <col min="36" max="16384" width="9.140625" style="32"/>
  </cols>
  <sheetData>
    <row r="1" spans="2:34" ht="15.75" thickBot="1" x14ac:dyDescent="0.3">
      <c r="D1" s="32"/>
      <c r="O1" s="112"/>
      <c r="P1" s="112"/>
      <c r="Q1" s="112"/>
      <c r="R1" s="112"/>
      <c r="S1" s="112"/>
      <c r="T1" s="112"/>
      <c r="U1" s="112"/>
      <c r="V1" s="112"/>
      <c r="W1" s="112"/>
      <c r="X1" s="39"/>
      <c r="AA1" s="112"/>
      <c r="AB1" s="112"/>
      <c r="AC1" s="112"/>
      <c r="AD1" s="112"/>
      <c r="AE1" s="112"/>
      <c r="AF1" s="112"/>
      <c r="AG1" s="112"/>
      <c r="AH1" s="112"/>
    </row>
    <row r="2" spans="2:34" ht="15.75" customHeight="1" x14ac:dyDescent="0.25">
      <c r="B2" s="113" t="s">
        <v>175</v>
      </c>
      <c r="D2" s="116" t="s">
        <v>176</v>
      </c>
      <c r="E2" s="117"/>
      <c r="F2" s="117"/>
      <c r="G2" s="117"/>
      <c r="H2" s="117"/>
      <c r="I2" s="117"/>
      <c r="J2" s="117"/>
      <c r="K2" s="117"/>
      <c r="L2" s="117"/>
      <c r="M2" s="117"/>
      <c r="N2" s="117"/>
      <c r="O2" s="117"/>
      <c r="P2" s="117"/>
      <c r="Q2" s="117"/>
      <c r="R2" s="117"/>
      <c r="S2" s="117"/>
      <c r="T2" s="117"/>
      <c r="U2" s="117"/>
      <c r="V2" s="117"/>
      <c r="W2" s="117"/>
      <c r="X2" s="117"/>
      <c r="Y2" s="118"/>
      <c r="Z2" s="62"/>
      <c r="AA2" s="34"/>
      <c r="AB2" s="34"/>
      <c r="AC2" s="34"/>
      <c r="AD2" s="34"/>
      <c r="AE2" s="34"/>
      <c r="AF2" s="34"/>
      <c r="AG2" s="34"/>
      <c r="AH2" s="34"/>
    </row>
    <row r="3" spans="2:34" ht="15.75" customHeight="1" x14ac:dyDescent="0.25">
      <c r="B3" s="114"/>
      <c r="D3" s="119"/>
      <c r="E3" s="120"/>
      <c r="F3" s="120"/>
      <c r="G3" s="120"/>
      <c r="H3" s="120"/>
      <c r="I3" s="120"/>
      <c r="J3" s="120"/>
      <c r="K3" s="120"/>
      <c r="L3" s="120"/>
      <c r="M3" s="120"/>
      <c r="N3" s="120"/>
      <c r="O3" s="120"/>
      <c r="P3" s="120"/>
      <c r="Q3" s="120"/>
      <c r="R3" s="120"/>
      <c r="S3" s="120"/>
      <c r="T3" s="120"/>
      <c r="U3" s="120"/>
      <c r="V3" s="120"/>
      <c r="W3" s="120"/>
      <c r="X3" s="120"/>
      <c r="Y3" s="121"/>
      <c r="Z3" s="62"/>
      <c r="AA3" s="34"/>
      <c r="AB3" s="34"/>
      <c r="AC3" s="34"/>
      <c r="AD3" s="34"/>
      <c r="AE3" s="34"/>
      <c r="AF3" s="34"/>
      <c r="AG3" s="34"/>
      <c r="AH3" s="34"/>
    </row>
    <row r="4" spans="2:34" ht="15.75" customHeight="1" thickBot="1" x14ac:dyDescent="0.3">
      <c r="B4" s="115"/>
      <c r="D4" s="122"/>
      <c r="E4" s="123"/>
      <c r="F4" s="123"/>
      <c r="G4" s="123"/>
      <c r="H4" s="123"/>
      <c r="I4" s="123"/>
      <c r="J4" s="123"/>
      <c r="K4" s="123"/>
      <c r="L4" s="123"/>
      <c r="M4" s="123"/>
      <c r="N4" s="123"/>
      <c r="O4" s="123"/>
      <c r="P4" s="123"/>
      <c r="Q4" s="123"/>
      <c r="R4" s="123"/>
      <c r="S4" s="123"/>
      <c r="T4" s="123"/>
      <c r="U4" s="123"/>
      <c r="V4" s="123"/>
      <c r="W4" s="123"/>
      <c r="X4" s="123"/>
      <c r="Y4" s="124"/>
      <c r="Z4" s="62"/>
      <c r="AA4" s="34"/>
      <c r="AB4" s="34"/>
      <c r="AC4" s="34"/>
      <c r="AD4" s="34"/>
      <c r="AE4" s="34"/>
      <c r="AF4" s="34"/>
      <c r="AG4" s="34"/>
      <c r="AH4" s="34"/>
    </row>
    <row r="5" spans="2:34" ht="15.75" thickBot="1" x14ac:dyDescent="0.3">
      <c r="D5" s="32"/>
      <c r="O5" s="34"/>
      <c r="P5" s="34"/>
      <c r="Q5" s="34"/>
      <c r="R5" s="34"/>
      <c r="S5" s="34"/>
      <c r="T5" s="34"/>
      <c r="U5" s="34"/>
      <c r="V5" s="34"/>
      <c r="W5" s="34"/>
      <c r="X5" s="34"/>
      <c r="Y5" s="40"/>
      <c r="Z5" s="40"/>
      <c r="AA5" s="34"/>
      <c r="AB5" s="34"/>
      <c r="AC5" s="34"/>
      <c r="AD5" s="34"/>
      <c r="AE5" s="34"/>
      <c r="AF5" s="34"/>
      <c r="AG5" s="34"/>
      <c r="AH5" s="34"/>
    </row>
    <row r="6" spans="2:34" s="35" customFormat="1" ht="30" customHeight="1" thickBot="1" x14ac:dyDescent="0.25">
      <c r="L6" s="41" t="s">
        <v>65</v>
      </c>
      <c r="M6" s="60" t="s">
        <v>53</v>
      </c>
      <c r="N6" s="61" t="s">
        <v>54</v>
      </c>
      <c r="O6" s="61" t="s">
        <v>55</v>
      </c>
      <c r="P6" s="61" t="s">
        <v>56</v>
      </c>
      <c r="Q6" s="42" t="s">
        <v>52</v>
      </c>
      <c r="S6" s="33"/>
      <c r="T6" s="33"/>
      <c r="U6" s="33"/>
      <c r="V6" s="33"/>
      <c r="W6" s="34"/>
      <c r="X6" s="34"/>
      <c r="Y6" s="34"/>
      <c r="Z6" s="34"/>
      <c r="AA6" s="34"/>
      <c r="AB6" s="34"/>
      <c r="AD6" s="34"/>
      <c r="AE6" s="34"/>
      <c r="AF6" s="34"/>
      <c r="AH6" s="34"/>
    </row>
    <row r="7" spans="2:34" ht="15.75" thickBot="1" x14ac:dyDescent="0.3">
      <c r="E7" s="28" t="str">
        <f>Selection!$B$14</f>
        <v>Breast</v>
      </c>
      <c r="F7" s="28"/>
      <c r="G7" s="28">
        <f>Selection!$F$7</f>
        <v>2012</v>
      </c>
      <c r="H7" s="28"/>
      <c r="L7" s="29" t="s">
        <v>57</v>
      </c>
      <c r="M7" s="30">
        <v>1</v>
      </c>
      <c r="N7" s="30">
        <v>2</v>
      </c>
      <c r="O7" s="30">
        <v>3</v>
      </c>
      <c r="P7" s="30">
        <v>4</v>
      </c>
      <c r="Q7" s="30" t="s">
        <v>27</v>
      </c>
      <c r="R7" s="35"/>
    </row>
    <row r="8" spans="2:34" s="44" customFormat="1" ht="24" customHeight="1" x14ac:dyDescent="0.25">
      <c r="G8" s="32"/>
      <c r="H8" s="32"/>
      <c r="L8" s="48" t="s">
        <v>26</v>
      </c>
      <c r="M8" s="130">
        <f>VLOOKUP(U8,'Raw#2'!$A$1:$H$826,7,FALSE)</f>
        <v>299</v>
      </c>
      <c r="N8" s="131">
        <f>VLOOKUP(W8,'Raw#2'!$A$1:$H$826,7,FALSE)</f>
        <v>478</v>
      </c>
      <c r="O8" s="131">
        <f>VLOOKUP(Y8,'Raw#2'!$A$1:$H$826,7,FALSE)</f>
        <v>163</v>
      </c>
      <c r="P8" s="131">
        <f>VLOOKUP(AA8,'Raw#2'!$A$1:$H$826,7,FALSE)</f>
        <v>94</v>
      </c>
      <c r="Q8" s="132">
        <f>VLOOKUP(AB8,'Raw#2'!$A$1:$H$826,7,FALSE)</f>
        <v>239</v>
      </c>
      <c r="R8" s="35"/>
      <c r="S8" s="36"/>
      <c r="T8" s="36"/>
      <c r="U8" s="31" t="str">
        <f>$G$7&amp;", "&amp;$L$7&amp;", "&amp;M$7&amp;", "&amp;$L8&amp;", "&amp;$E$7</f>
        <v>2012, London + West Essex, 1, 0-49, Breast</v>
      </c>
      <c r="V8" s="31"/>
      <c r="W8" s="31" t="str">
        <f>$G$7&amp;", "&amp;$L$7&amp;", "&amp;N$7&amp;", "&amp;$L8&amp;", "&amp;$E$7</f>
        <v>2012, London + West Essex, 2, 0-49, Breast</v>
      </c>
      <c r="X8" s="31"/>
      <c r="Y8" s="31" t="str">
        <f>$G$7&amp;", "&amp;$L$7&amp;", "&amp;O$7&amp;", "&amp;$L8&amp;", "&amp;$E$7</f>
        <v>2012, London + West Essex, 3, 0-49, Breast</v>
      </c>
      <c r="Z8" s="31"/>
      <c r="AA8" s="31" t="str">
        <f t="shared" ref="AA8:AB12" si="0">$G$7&amp;", "&amp;$L$7&amp;", "&amp;P$7&amp;", "&amp;$L8&amp;", "&amp;$E$7</f>
        <v>2012, London + West Essex, 4, 0-49, Breast</v>
      </c>
      <c r="AB8" s="31" t="str">
        <f t="shared" si="0"/>
        <v>2012, London + West Essex, Unk/Oth, 0-49, Breast</v>
      </c>
      <c r="AC8" s="32"/>
      <c r="AD8" s="36"/>
      <c r="AE8" s="36"/>
      <c r="AF8" s="36"/>
      <c r="AH8" s="36"/>
    </row>
    <row r="9" spans="2:34" ht="24" customHeight="1" x14ac:dyDescent="0.25">
      <c r="L9" s="49" t="s">
        <v>17</v>
      </c>
      <c r="M9" s="76">
        <f>VLOOKUP(U9,'Raw#2'!$A$1:$H$826,7,FALSE)</f>
        <v>387</v>
      </c>
      <c r="N9" s="72">
        <f>VLOOKUP(W9,'Raw#2'!$A$1:$H$826,7,FALSE)</f>
        <v>368</v>
      </c>
      <c r="O9" s="72">
        <f>VLOOKUP(Y9,'Raw#2'!$A$1:$H$826,7,FALSE)</f>
        <v>119</v>
      </c>
      <c r="P9" s="72">
        <f>VLOOKUP(AA9,'Raw#2'!$A$1:$H$826,7,FALSE)</f>
        <v>75</v>
      </c>
      <c r="Q9" s="133">
        <f>VLOOKUP(AB9,'Raw#2'!$A$1:$H$826,7,FALSE)</f>
        <v>191</v>
      </c>
      <c r="R9" s="35"/>
      <c r="U9" s="31" t="str">
        <f>$G$7&amp;", "&amp;$L$7&amp;", "&amp;M$7&amp;", "&amp;$L9&amp;", "&amp;$E$7</f>
        <v>2012, London + West Essex, 1, 50-59, Breast</v>
      </c>
      <c r="V9" s="31"/>
      <c r="W9" s="31" t="str">
        <f>$G$7&amp;", "&amp;$L$7&amp;", "&amp;N$7&amp;", "&amp;$L9&amp;", "&amp;$E$7</f>
        <v>2012, London + West Essex, 2, 50-59, Breast</v>
      </c>
      <c r="X9" s="31"/>
      <c r="Y9" s="31" t="str">
        <f>$G$7&amp;", "&amp;$L$7&amp;", "&amp;O$7&amp;", "&amp;$L9&amp;", "&amp;$E$7</f>
        <v>2012, London + West Essex, 3, 50-59, Breast</v>
      </c>
      <c r="Z9" s="31"/>
      <c r="AA9" s="31" t="str">
        <f t="shared" si="0"/>
        <v>2012, London + West Essex, 4, 50-59, Breast</v>
      </c>
      <c r="AB9" s="31" t="str">
        <f t="shared" si="0"/>
        <v>2012, London + West Essex, Unk/Oth, 50-59, Breast</v>
      </c>
    </row>
    <row r="10" spans="2:34" ht="24" customHeight="1" x14ac:dyDescent="0.25">
      <c r="L10" s="49" t="s">
        <v>18</v>
      </c>
      <c r="M10" s="76">
        <f>VLOOKUP(U10,'Raw#2'!$A$1:$H$826,7,FALSE)</f>
        <v>459</v>
      </c>
      <c r="N10" s="72">
        <f>VLOOKUP(W10,'Raw#2'!$A$1:$H$826,7,FALSE)</f>
        <v>324</v>
      </c>
      <c r="O10" s="72">
        <f>VLOOKUP(Y10,'Raw#2'!$A$1:$H$826,7,FALSE)</f>
        <v>109</v>
      </c>
      <c r="P10" s="72">
        <f>VLOOKUP(AA10,'Raw#2'!$A$1:$H$826,7,FALSE)</f>
        <v>96</v>
      </c>
      <c r="Q10" s="133">
        <f>VLOOKUP(AB10,'Raw#2'!$A$1:$H$826,7,FALSE)</f>
        <v>201</v>
      </c>
      <c r="R10" s="35"/>
      <c r="U10" s="31" t="str">
        <f>$G$7&amp;", "&amp;$L$7&amp;", "&amp;M$7&amp;", "&amp;$L10&amp;", "&amp;$E$7</f>
        <v>2012, London + West Essex, 1, 60-69, Breast</v>
      </c>
      <c r="V10" s="31"/>
      <c r="W10" s="31" t="str">
        <f>$G$7&amp;", "&amp;$L$7&amp;", "&amp;N$7&amp;", "&amp;$L10&amp;", "&amp;$E$7</f>
        <v>2012, London + West Essex, 2, 60-69, Breast</v>
      </c>
      <c r="X10" s="31"/>
      <c r="Y10" s="31" t="str">
        <f>$G$7&amp;", "&amp;$L$7&amp;", "&amp;O$7&amp;", "&amp;$L10&amp;", "&amp;$E$7</f>
        <v>2012, London + West Essex, 3, 60-69, Breast</v>
      </c>
      <c r="Z10" s="31"/>
      <c r="AA10" s="31" t="str">
        <f t="shared" si="0"/>
        <v>2012, London + West Essex, 4, 60-69, Breast</v>
      </c>
      <c r="AB10" s="31" t="str">
        <f t="shared" si="0"/>
        <v>2012, London + West Essex, Unk/Oth, 60-69, Breast</v>
      </c>
    </row>
    <row r="11" spans="2:34" ht="24" customHeight="1" x14ac:dyDescent="0.25">
      <c r="L11" s="49" t="s">
        <v>19</v>
      </c>
      <c r="M11" s="76">
        <f>VLOOKUP(U11,'Raw#2'!$A$1:$H$826,7,FALSE)</f>
        <v>226</v>
      </c>
      <c r="N11" s="72">
        <f>VLOOKUP(W11,'Raw#2'!$A$1:$H$826,7,FALSE)</f>
        <v>258</v>
      </c>
      <c r="O11" s="72">
        <f>VLOOKUP(Y11,'Raw#2'!$A$1:$H$826,7,FALSE)</f>
        <v>79</v>
      </c>
      <c r="P11" s="72">
        <f>VLOOKUP(AA11,'Raw#2'!$A$1:$H$826,7,FALSE)</f>
        <v>86</v>
      </c>
      <c r="Q11" s="133">
        <f>VLOOKUP(AB11,'Raw#2'!$A$1:$H$826,7,FALSE)</f>
        <v>151</v>
      </c>
      <c r="R11" s="35"/>
      <c r="U11" s="31" t="str">
        <f>$G$7&amp;", "&amp;$L$7&amp;", "&amp;M$7&amp;", "&amp;$L11&amp;", "&amp;$E$7</f>
        <v>2012, London + West Essex, 1, 70-79, Breast</v>
      </c>
      <c r="V11" s="31"/>
      <c r="W11" s="31" t="str">
        <f>$G$7&amp;", "&amp;$L$7&amp;", "&amp;N$7&amp;", "&amp;$L11&amp;", "&amp;$E$7</f>
        <v>2012, London + West Essex, 2, 70-79, Breast</v>
      </c>
      <c r="X11" s="31"/>
      <c r="Y11" s="31" t="str">
        <f>$G$7&amp;", "&amp;$L$7&amp;", "&amp;O$7&amp;", "&amp;$L11&amp;", "&amp;$E$7</f>
        <v>2012, London + West Essex, 3, 70-79, Breast</v>
      </c>
      <c r="Z11" s="31"/>
      <c r="AA11" s="31" t="str">
        <f t="shared" si="0"/>
        <v>2012, London + West Essex, 4, 70-79, Breast</v>
      </c>
      <c r="AB11" s="31" t="str">
        <f t="shared" si="0"/>
        <v>2012, London + West Essex, Unk/Oth, 70-79, Breast</v>
      </c>
    </row>
    <row r="12" spans="2:34" ht="24" customHeight="1" thickBot="1" x14ac:dyDescent="0.3">
      <c r="D12" s="32"/>
      <c r="L12" s="50" t="s">
        <v>20</v>
      </c>
      <c r="M12" s="78">
        <f>VLOOKUP(U12,'Raw#2'!$A$1:$H$826,7,FALSE)</f>
        <v>120</v>
      </c>
      <c r="N12" s="79">
        <f>VLOOKUP(W12,'Raw#2'!$A$1:$H$826,7,FALSE)</f>
        <v>212</v>
      </c>
      <c r="O12" s="79">
        <f>VLOOKUP(Y12,'Raw#2'!$A$1:$H$826,7,FALSE)</f>
        <v>59</v>
      </c>
      <c r="P12" s="79">
        <f>VLOOKUP(AA12,'Raw#2'!$A$1:$H$826,7,FALSE)</f>
        <v>95</v>
      </c>
      <c r="Q12" s="134">
        <f>VLOOKUP(AB12,'Raw#2'!$A$1:$H$826,7,FALSE)</f>
        <v>241</v>
      </c>
      <c r="R12" s="35"/>
      <c r="U12" s="31" t="str">
        <f>$G$7&amp;", "&amp;$L$7&amp;", "&amp;M$7&amp;", "&amp;$L12&amp;", "&amp;$E$7</f>
        <v>2012, London + West Essex, 1, 80+, Breast</v>
      </c>
      <c r="V12" s="31"/>
      <c r="W12" s="31" t="str">
        <f>$G$7&amp;", "&amp;$L$7&amp;", "&amp;N$7&amp;", "&amp;$L12&amp;", "&amp;$E$7</f>
        <v>2012, London + West Essex, 2, 80+, Breast</v>
      </c>
      <c r="X12" s="31"/>
      <c r="Y12" s="31" t="str">
        <f>$G$7&amp;", "&amp;$L$7&amp;", "&amp;O$7&amp;", "&amp;$L12&amp;", "&amp;$E$7</f>
        <v>2012, London + West Essex, 3, 80+, Breast</v>
      </c>
      <c r="Z12" s="31"/>
      <c r="AA12" s="31" t="str">
        <f t="shared" si="0"/>
        <v>2012, London + West Essex, 4, 80+, Breast</v>
      </c>
      <c r="AB12" s="31" t="str">
        <f t="shared" si="0"/>
        <v>2012, London + West Essex, Unk/Oth, 80+, Breast</v>
      </c>
    </row>
    <row r="13" spans="2:34" ht="23.25" customHeight="1" thickBot="1" x14ac:dyDescent="0.3"/>
    <row r="14" spans="2:34" ht="30.75" customHeight="1" thickBot="1" x14ac:dyDescent="0.3">
      <c r="D14" s="87" t="s">
        <v>171</v>
      </c>
      <c r="E14" s="88"/>
      <c r="F14" s="88"/>
      <c r="G14" s="88"/>
      <c r="H14" s="88"/>
      <c r="I14" s="88"/>
      <c r="J14" s="88"/>
      <c r="K14" s="88"/>
      <c r="L14" s="88"/>
      <c r="M14" s="88"/>
      <c r="N14" s="89"/>
      <c r="P14" s="90" t="s">
        <v>172</v>
      </c>
      <c r="Q14" s="91"/>
      <c r="R14" s="91"/>
      <c r="S14" s="91"/>
      <c r="T14" s="91"/>
      <c r="U14" s="91"/>
      <c r="V14" s="91"/>
      <c r="W14" s="91"/>
      <c r="X14" s="91"/>
      <c r="Y14" s="91"/>
      <c r="Z14" s="92"/>
    </row>
    <row r="15" spans="2:34" ht="15.75" customHeight="1" thickBot="1" x14ac:dyDescent="0.3">
      <c r="D15" s="32"/>
    </row>
    <row r="16" spans="2:34" ht="30" customHeight="1" thickBot="1" x14ac:dyDescent="0.3">
      <c r="D16" s="32"/>
      <c r="E16" s="97" t="s">
        <v>53</v>
      </c>
      <c r="F16" s="98"/>
      <c r="G16" s="99" t="s">
        <v>54</v>
      </c>
      <c r="H16" s="98"/>
      <c r="I16" s="99" t="s">
        <v>55</v>
      </c>
      <c r="J16" s="98"/>
      <c r="K16" s="99" t="s">
        <v>56</v>
      </c>
      <c r="L16" s="98"/>
      <c r="M16" s="100" t="s">
        <v>52</v>
      </c>
      <c r="N16" s="101"/>
      <c r="Q16" s="97" t="s">
        <v>53</v>
      </c>
      <c r="R16" s="98"/>
      <c r="S16" s="99" t="s">
        <v>54</v>
      </c>
      <c r="T16" s="98"/>
      <c r="U16" s="99" t="s">
        <v>55</v>
      </c>
      <c r="V16" s="98"/>
      <c r="W16" s="99" t="s">
        <v>56</v>
      </c>
      <c r="X16" s="98"/>
      <c r="Y16" s="100" t="s">
        <v>52</v>
      </c>
      <c r="Z16" s="101"/>
    </row>
    <row r="17" spans="4:26" ht="15.75" thickBot="1" x14ac:dyDescent="0.3">
      <c r="D17" s="29" t="str">
        <f>D14&amp;" in "&amp;L7&amp;" in "&amp;G7&amp;" for "&amp;E7&amp;" cancer"</f>
        <v>Distribution of stage within age (proportion with confidence interval) in London + West Essex in 2012 for Breast cancer</v>
      </c>
      <c r="E17" s="37" t="s">
        <v>67</v>
      </c>
      <c r="F17" s="37"/>
      <c r="G17" s="43"/>
      <c r="H17" s="43"/>
      <c r="I17" s="43"/>
      <c r="J17" s="43"/>
      <c r="K17" s="43"/>
      <c r="L17" s="43"/>
      <c r="M17" s="43"/>
      <c r="N17" s="43"/>
      <c r="P17" s="29" t="str">
        <f>P14&amp;" in "&amp;L7&amp;" in "&amp;G7&amp;" for "&amp;E7&amp;" cancer"</f>
        <v>Distribution of age within stage (proportion with confidence interval) in London + West Essex in 2012 for Breast cancer</v>
      </c>
      <c r="Q17" s="43"/>
      <c r="R17" s="43"/>
      <c r="S17" s="43"/>
      <c r="T17" s="43"/>
      <c r="U17" s="43"/>
      <c r="V17" s="43"/>
      <c r="W17" s="43"/>
      <c r="X17" s="43"/>
      <c r="Y17" s="43"/>
      <c r="Z17" s="43"/>
    </row>
    <row r="18" spans="4:26" ht="19.5" customHeight="1" x14ac:dyDescent="0.25">
      <c r="D18" s="110" t="s">
        <v>26</v>
      </c>
      <c r="E18" s="105">
        <f>IF(SUM($M8:$Q8)=0,"-",IF(COUNTIF($M8:$Q8,$E$17)&gt;0,"-",M8/SUM($M8:$Q8)))</f>
        <v>0.23487824037706206</v>
      </c>
      <c r="F18" s="104"/>
      <c r="G18" s="103">
        <f>IF(SUM($M8:$Q8)=0,"-",IF(COUNTIF($M8:$Q8,$E$17)&gt;0,"-",N8/SUM($M8:$Q8)))</f>
        <v>0.37549096622152395</v>
      </c>
      <c r="H18" s="104"/>
      <c r="I18" s="103">
        <f>IF(SUM($M8:$Q8)=0,"-",IF(COUNTIF($M8:$Q8,$E$17)&gt;0,"-",O8/SUM($M8:$Q8)))</f>
        <v>0.12804399057344854</v>
      </c>
      <c r="J18" s="104"/>
      <c r="K18" s="103">
        <f>IF(SUM($M8:$Q8)=0,"-",IF(COUNTIF($M8:$Q8,$E$17)&gt;0,"-",P8/SUM($M8:$Q8)))</f>
        <v>7.3841319717203452E-2</v>
      </c>
      <c r="L18" s="104"/>
      <c r="M18" s="105">
        <f>IF(SUM($M8:$Q8)=0,"-",IF(COUNTIF($M8:$Q8,$E$17)&gt;0,"-",Q8/SUM($M8:$Q8)))</f>
        <v>0.18774548311076197</v>
      </c>
      <c r="N18" s="106"/>
      <c r="P18" s="126" t="s">
        <v>26</v>
      </c>
      <c r="Q18" s="125">
        <f>IF(SUM(M$8:M$12)=0,"-",IF(COUNTIF(M$8:M$12,$E$17)&gt;0,"-",M8/SUM(M$8:M$12)))</f>
        <v>0.20053655264922871</v>
      </c>
      <c r="R18" s="104"/>
      <c r="S18" s="105">
        <f>IF(SUM(N$8:N$12)=0,"-",IF(COUNTIF(N$8:N$12,$E$17)&gt;0,"-",N8/SUM(N$8:N$12)))</f>
        <v>0.29146341463414632</v>
      </c>
      <c r="T18" s="104"/>
      <c r="U18" s="103">
        <f>IF(SUM(O$8:O$12)=0,"-",IF(COUNTIF(O$8:O$12,$E$17)&gt;0,"-",O8/SUM(O$8:O$12)))</f>
        <v>0.30812854442344045</v>
      </c>
      <c r="V18" s="104"/>
      <c r="W18" s="103">
        <f>IF(SUM(P$8:P$12)=0,"-",IF(COUNTIF(P$8:P$12,$E$17)&gt;0,"-",P8/SUM(P$8:P$12)))</f>
        <v>0.21076233183856502</v>
      </c>
      <c r="X18" s="104"/>
      <c r="Y18" s="105">
        <f>IF(SUM(Q$8:Q$12)=0,"-",IF(COUNTIF(Q$8:Q$12,$E$17)&gt;0,"-",Q8/SUM(Q$8:Q$12)))</f>
        <v>0.23362658846529813</v>
      </c>
      <c r="Z18" s="106"/>
    </row>
    <row r="19" spans="4:26" ht="19.5" customHeight="1" x14ac:dyDescent="0.25">
      <c r="D19" s="108"/>
      <c r="E19" s="52">
        <f>IF(E18="-","-",IF(ISBLANK(M8),"",ROUND((2*M8+1.96^2-(1.96*SQRT((1.96^2+4*M8*(1-E18)))))/(2*(SUM($M8:$Q8)+(1.96^2))),3)))</f>
        <v>0.21199999999999999</v>
      </c>
      <c r="F19" s="56">
        <f>IF(E18="-","-",IF(ISBLANK(M8),"",ROUND((2*M8+1.96^2+(1.96*SQRT((1.96^2+4*M8*(1-E18)))))/(2*(SUM($M8:$Q8)+(1.96^2))),3)))</f>
        <v>0.25900000000000001</v>
      </c>
      <c r="G19" s="58">
        <f>IF(G18="-","-",IF(ISBLANK(N8),"",ROUND((2*N8+1.96^2-(1.96*SQRT((1.96^2+4*N8*(1-G18)))))/(2*(SUM($M8:$Q8)+(1.96^2))),3)))</f>
        <v>0.34899999999999998</v>
      </c>
      <c r="H19" s="56">
        <f>IF(G18="-","-",IF(ISBLANK(N8),"",ROUND((2*N8+1.96^2+(1.96*SQRT((1.96^2+4*N8*(1-G18)))))/(2*(SUM($M8:$Q8)+(1.96^2))),3)))</f>
        <v>0.40200000000000002</v>
      </c>
      <c r="I19" s="58">
        <f>IF(I18="-","-",IF(ISBLANK(O8),"",ROUND((2*O8+1.96^2-(1.96*SQRT((1.96^2+4*O8*(1-I18)))))/(2*(SUM($M8:$Q8)+(1.96^2))),3)))</f>
        <v>0.111</v>
      </c>
      <c r="J19" s="56">
        <f>IF(I18="-","-",IF(ISBLANK(O8),"",ROUND((2*O8+1.96^2+(1.96*SQRT((1.96^2+4*O8*(1-I18)))))/(2*(SUM($M8:$Q8)+(1.96^2))),3)))</f>
        <v>0.14799999999999999</v>
      </c>
      <c r="K19" s="58">
        <f>IF(K18="-","-",IF(ISBLANK(P8),"",ROUND((2*P8+1.96^2-(1.96*SQRT((1.96^2+4*P8*(1-K18)))))/(2*(SUM($M8:$Q8)+(1.96^2))),3)))</f>
        <v>6.0999999999999999E-2</v>
      </c>
      <c r="L19" s="56">
        <f>IF(K18="-","-",IF(ISBLANK(P8),"",ROUND((2*P8+1.96^2+(1.96*SQRT((1.96^2+4*P8*(1-K18)))))/(2*(SUM($M8:$Q8)+(1.96^2))),3)))</f>
        <v>0.09</v>
      </c>
      <c r="M19" s="52">
        <f>IF(M18="-","-",IF(ISBLANK(Q8),"",ROUND((2*Q8+1.96^2-(1.96*SQRT((1.96^2+4*Q8*(1-M18)))))/(2*(SUM($M8:$Q8)+(1.96^2))),3)))</f>
        <v>0.16700000000000001</v>
      </c>
      <c r="N19" s="53">
        <f>IF(M18="-","-",IF(ISBLANK(Q8),"",ROUND((2*Q8+1.96^2+(1.96*SQRT((1.96^2+4*Q8*(1-M18)))))/(2*(SUM($M8:$Q8)+(1.96^2))),3)))</f>
        <v>0.21</v>
      </c>
      <c r="P19" s="127"/>
      <c r="Q19" s="63">
        <f>IF(Q18="-","-",IF(ISBLANK(M8),"",ROUND((2*M8+1.96^2-(1.96*SQRT((1.96^2+4*M8*(1-Q18)))))/(2*(SUM(M$8:M$12)+(1.96^2))),3)))</f>
        <v>0.18099999999999999</v>
      </c>
      <c r="R19" s="56">
        <f>IF(Q18="-","-",IF(ISBLANK(M8),"",ROUND((2*M8+1.96^2+(1.96*SQRT((1.96^2+4*M8*(1-Q18)))))/(2*(SUM(M$8:M$12)+(1.96^2))),3)))</f>
        <v>0.222</v>
      </c>
      <c r="S19" s="52">
        <f>IF(S18="-","-",IF(ISBLANK(N8),"",ROUND((2*N8+1.96^2-(1.96*SQRT((1.96^2+4*N8*(1-S18)))))/(2*(SUM(N$8:N$12)+(1.96^2))),3)))</f>
        <v>0.27</v>
      </c>
      <c r="T19" s="56">
        <f>IF(S18="-","-",IF(ISBLANK(N8),"",ROUND((2*N8+1.96^2+(1.96*SQRT((1.96^2+4*N8*(1-T18)))))/(2*(SUM(N$8:N$12)+(1.96^2))),3)))</f>
        <v>0.318</v>
      </c>
      <c r="U19" s="58">
        <f>IF(U18="-","-",IF(ISBLANK(O8),"",ROUND((2*O8+1.96^2-(1.96*SQRT((1.96^2+4*O8*(1-U18)))))/(2*(SUM(O$8:O$12)+(1.96^2))),3)))</f>
        <v>0.27</v>
      </c>
      <c r="V19" s="56">
        <f>IF(U18="-","-",IF(ISBLANK(O8),"",ROUND((2*O8+1.96^2+(1.96*SQRT((1.96^2+4*O8*(1-U18)))))/(2*(SUM(O$8:O$12)+(1.96^2))),3)))</f>
        <v>0.34899999999999998</v>
      </c>
      <c r="W19" s="58">
        <f>IF(W18="-","-",IF(ISBLANK(P8),"",ROUND((2*P8+1.96^2-(1.96*SQRT((1.96^2+4*P8*(1-W18)))))/(2*(SUM(P$8:P$12)+(1.96^2))),3)))</f>
        <v>0.17499999999999999</v>
      </c>
      <c r="X19" s="56">
        <f>IF(W18="-","-",IF(ISBLANK(P8),"",ROUND((2*P8+1.96^2+(1.96*SQRT((1.96^2+4*P8*(1-W18)))))/(2*(SUM(P$8:P$12)+(1.96^2))),3)))</f>
        <v>0.251</v>
      </c>
      <c r="Y19" s="52">
        <f>IF(Y18="-","-",IF(ISBLANK(Q8),"",ROUND((2*Q8+1.96^2-(1.96*SQRT((1.96^2+4*Q8*(1-Y18)))))/(2*(SUM(Q$8:Q$12)+(1.96^2))),3)))</f>
        <v>0.20899999999999999</v>
      </c>
      <c r="Z19" s="53">
        <f>IF(Y18="-","-",IF(ISBLANK(Q8),"",ROUND((2*Q8+1.96^2+(1.96*SQRT((1.96^2+4*Q8*(1-Y18)))))/(2*(SUM(Q$8:Q$12)+(1.96^2))),3)))</f>
        <v>0.26100000000000001</v>
      </c>
    </row>
    <row r="20" spans="4:26" ht="19.5" customHeight="1" x14ac:dyDescent="0.25">
      <c r="D20" s="107" t="s">
        <v>17</v>
      </c>
      <c r="E20" s="95">
        <f>IF(SUM($M9:$Q9)=0,"-",IF(COUNTIF($M9:$Q9,$E$17)&gt;0,"-",M9/SUM($M9:$Q9)))</f>
        <v>0.33947368421052632</v>
      </c>
      <c r="F20" s="94"/>
      <c r="G20" s="93">
        <f>IF(SUM($M9:$Q9)=0,"-",IF(COUNTIF($M9:$Q9,$E$17)&gt;0,"-",N9/SUM($M9:$Q9)))</f>
        <v>0.32280701754385965</v>
      </c>
      <c r="H20" s="94"/>
      <c r="I20" s="93">
        <f>IF(SUM($M9:$Q9)=0,"-",IF(COUNTIF($M9:$Q9,$E$17)&gt;0,"-",O9/SUM($M9:$Q9)))</f>
        <v>0.10438596491228071</v>
      </c>
      <c r="J20" s="94"/>
      <c r="K20" s="93">
        <f>IF(SUM($M9:$Q9)=0,"-",IF(COUNTIF($M9:$Q9,$E$17)&gt;0,"-",P9/SUM($M9:$Q9)))</f>
        <v>6.5789473684210523E-2</v>
      </c>
      <c r="L20" s="94"/>
      <c r="M20" s="95">
        <f>IF(SUM($M9:$Q9)=0,"-",IF(COUNTIF($M9:$Q9,$E$17)&gt;0,"-",Q9/SUM($M9:$Q9)))</f>
        <v>0.1675438596491228</v>
      </c>
      <c r="N20" s="96"/>
      <c r="P20" s="128" t="s">
        <v>17</v>
      </c>
      <c r="Q20" s="102">
        <f>IF(SUM(M$8:M$12)=0,"-",IF(COUNTIF(M$8:M$12,$E$17)&gt;0,"-",M9/SUM(M$8:M$12)))</f>
        <v>0.2595573440643863</v>
      </c>
      <c r="R20" s="94"/>
      <c r="S20" s="95">
        <f>IF(SUM(N$8:N$12)=0,"-",IF(COUNTIF(N$8:N$12,$E$17)&gt;0,"-",N9/SUM(N$8:N$12)))</f>
        <v>0.22439024390243903</v>
      </c>
      <c r="T20" s="94"/>
      <c r="U20" s="93">
        <f>IF(SUM(O$8:O$12)=0,"-",IF(COUNTIF(O$8:O$12,$E$17)&gt;0,"-",O9/SUM(O$8:O$12)))</f>
        <v>0.22495274102079396</v>
      </c>
      <c r="V20" s="94"/>
      <c r="W20" s="93">
        <f>IF(SUM(P$8:P$12)=0,"-",IF(COUNTIF(P$8:P$12,$E$17)&gt;0,"-",P9/SUM(P$8:P$12)))</f>
        <v>0.16816143497757849</v>
      </c>
      <c r="X20" s="94"/>
      <c r="Y20" s="95">
        <f>IF(SUM(Q$8:Q$12)=0,"-",IF(COUNTIF(Q$8:Q$12,$E$17)&gt;0,"-",Q9/SUM(Q$8:Q$12)))</f>
        <v>0.18670576735092864</v>
      </c>
      <c r="Z20" s="96"/>
    </row>
    <row r="21" spans="4:26" ht="19.5" customHeight="1" x14ac:dyDescent="0.25">
      <c r="D21" s="108"/>
      <c r="E21" s="52">
        <f>IF(E20="-","-",IF(ISBLANK(M9),"",ROUND((2*M9+1.96^2-(1.96*SQRT((1.96^2+4*M9*(1-E20)))))/(2*(SUM($M9:$Q9)+(1.96^2))),3)))</f>
        <v>0.313</v>
      </c>
      <c r="F21" s="56">
        <f>IF(E20="-","-",IF(ISBLANK(M9),"",ROUND((2*M9+1.96^2+(1.96*SQRT((1.96^2+4*M9*(1-E20)))))/(2*(SUM($M9:$Q9)+(1.96^2))),3)))</f>
        <v>0.36699999999999999</v>
      </c>
      <c r="G21" s="58">
        <f>IF(G20="-","-",IF(ISBLANK(N9),"",ROUND((2*N9+1.96^2-(1.96*SQRT((1.96^2+4*N9*(1-G20)))))/(2*(SUM($M9:$Q9)+(1.96^2))),3)))</f>
        <v>0.29599999999999999</v>
      </c>
      <c r="H21" s="56">
        <f>IF(G20="-","-",IF(ISBLANK(N9),"",ROUND((2*N9+1.96^2+(1.96*SQRT((1.96^2+4*N9*(1-G20)))))/(2*(SUM($M9:$Q9)+(1.96^2))),3)))</f>
        <v>0.35099999999999998</v>
      </c>
      <c r="I21" s="58">
        <f>IF(I20="-","-",IF(ISBLANK(O9),"",ROUND((2*O9+1.96^2-(1.96*SQRT((1.96^2+4*O9*(1-I20)))))/(2*(SUM($M9:$Q9)+(1.96^2))),3)))</f>
        <v>8.7999999999999995E-2</v>
      </c>
      <c r="J21" s="56">
        <f>IF(I20="-","-",IF(ISBLANK(O9),"",ROUND((2*O9+1.96^2+(1.96*SQRT((1.96^2+4*O9*(1-I20)))))/(2*(SUM($M9:$Q9)+(1.96^2))),3)))</f>
        <v>0.123</v>
      </c>
      <c r="K21" s="58">
        <f>IF(K20="-","-",IF(ISBLANK(P9),"",ROUND((2*P9+1.96^2-(1.96*SQRT((1.96^2+4*P9*(1-K20)))))/(2*(SUM($M9:$Q9)+(1.96^2))),3)))</f>
        <v>5.2999999999999999E-2</v>
      </c>
      <c r="L21" s="56">
        <f>IF(K20="-","-",IF(ISBLANK(P9),"",ROUND((2*P9+1.96^2+(1.96*SQRT((1.96^2+4*P9*(1-K20)))))/(2*(SUM($M9:$Q9)+(1.96^2))),3)))</f>
        <v>8.2000000000000003E-2</v>
      </c>
      <c r="M21" s="52">
        <f>IF(M20="-","-",IF(ISBLANK(Q9),"",ROUND((2*Q9+1.96^2-(1.96*SQRT((1.96^2+4*Q9*(1-M20)))))/(2*(SUM($M9:$Q9)+(1.96^2))),3)))</f>
        <v>0.14699999999999999</v>
      </c>
      <c r="N21" s="53">
        <f>IF(M20="-","-",IF(ISBLANK(Q9),"",ROUND((2*Q9+1.96^2+(1.96*SQRT((1.96^2+4*Q9*(1-M20)))))/(2*(SUM($M9:$Q9)+(1.96^2))),3)))</f>
        <v>0.19</v>
      </c>
      <c r="P21" s="127"/>
      <c r="Q21" s="63">
        <f>IF(Q20="-","-",IF(ISBLANK(M9),"",ROUND((2*M9+1.96^2-(1.96*SQRT((1.96^2+4*M9*(1-Q20)))))/(2*(SUM(M$8:M$12)+(1.96^2))),3)))</f>
        <v>0.23799999999999999</v>
      </c>
      <c r="R21" s="56">
        <f>IF(Q20="-","-",IF(ISBLANK(M9),"",ROUND((2*M9+1.96^2+(1.96*SQRT((1.96^2+4*M9*(1-Q20)))))/(2*(SUM(M$8:M$12)+(1.96^2))),3)))</f>
        <v>0.28199999999999997</v>
      </c>
      <c r="S21" s="52">
        <f>IF(S20="-","-",IF(ISBLANK(N9),"",ROUND((2*N9+1.96^2-(1.96*SQRT((1.96^2+4*N9*(1-S20)))))/(2*(SUM(N$8:N$12)+(1.96^2))),3)))</f>
        <v>0.20499999999999999</v>
      </c>
      <c r="T21" s="56">
        <f>IF(S20="-","-",IF(ISBLANK(N9),"",ROUND((2*N9+1.96^2+(1.96*SQRT((1.96^2+4*N9*(1-S20)))))/(2*(SUM(N$8:N$12)+(1.96^2))),3)))</f>
        <v>0.245</v>
      </c>
      <c r="U21" s="58">
        <f>IF(U20="-","-",IF(ISBLANK(O9),"",ROUND((2*O9+1.96^2-(1.96*SQRT((1.96^2+4*O9*(1-U20)))))/(2*(SUM(O$8:O$12)+(1.96^2))),3)))</f>
        <v>0.191</v>
      </c>
      <c r="V21" s="56">
        <f>IF(U20="-","-",IF(ISBLANK(O9),"",ROUND((2*O9+1.96^2+(1.96*SQRT((1.96^2+4*O9*(1-U20)))))/(2*(SUM(O$8:O$12)+(1.96^2))),3)))</f>
        <v>0.26200000000000001</v>
      </c>
      <c r="W21" s="58">
        <f>IF(W20="-","-",IF(ISBLANK(P9),"",ROUND((2*P9+1.96^2-(1.96*SQRT((1.96^2+4*P9*(1-W20)))))/(2*(SUM(P$8:P$12)+(1.96^2))),3)))</f>
        <v>0.13600000000000001</v>
      </c>
      <c r="X21" s="56">
        <f>IF(W20="-","-",IF(ISBLANK(P9),"",ROUND((2*P9+1.96^2+(1.96*SQRT((1.96^2+4*P9*(1-W20)))))/(2*(SUM(P$8:P$12)+(1.96^2))),3)))</f>
        <v>0.20599999999999999</v>
      </c>
      <c r="Y21" s="52">
        <f>IF(Y20="-","-",IF(ISBLANK(Q9),"",ROUND((2*Q9+1.96^2-(1.96*SQRT((1.96^2+4*Q9*(1-Y20)))))/(2*(SUM(Q$8:Q$12)+(1.96^2))),3)))</f>
        <v>0.16400000000000001</v>
      </c>
      <c r="Z21" s="53">
        <f>IF(Y20="-","-",IF(ISBLANK(Q9),"",ROUND((2*Q9+1.96^2+(1.96*SQRT((1.96^2+4*Q9*(1-Y20)))))/(2*(SUM(Q$8:Q$12)+(1.96^2))),3)))</f>
        <v>0.21199999999999999</v>
      </c>
    </row>
    <row r="22" spans="4:26" ht="19.5" customHeight="1" x14ac:dyDescent="0.25">
      <c r="D22" s="107" t="s">
        <v>18</v>
      </c>
      <c r="E22" s="95">
        <f>IF(SUM($M10:$Q10)=0,"-",IF(COUNTIF($M10:$Q10,$E$17)&gt;0,"-",M10/SUM($M10:$Q10)))</f>
        <v>0.3860386879730866</v>
      </c>
      <c r="F22" s="94"/>
      <c r="G22" s="93">
        <f>IF(SUM($M10:$Q10)=0,"-",IF(COUNTIF($M10:$Q10,$E$17)&gt;0,"-",N10/SUM($M10:$Q10)))</f>
        <v>0.27249789739276703</v>
      </c>
      <c r="H22" s="94"/>
      <c r="I22" s="93">
        <f>IF(SUM($M10:$Q10)=0,"-",IF(COUNTIF($M10:$Q10,$E$17)&gt;0,"-",O10/SUM($M10:$Q10)))</f>
        <v>9.1673675357443224E-2</v>
      </c>
      <c r="J22" s="94"/>
      <c r="K22" s="93">
        <f>IF(SUM($M10:$Q10)=0,"-",IF(COUNTIF($M10:$Q10,$E$17)&gt;0,"-",P10/SUM($M10:$Q10)))</f>
        <v>8.074011774600505E-2</v>
      </c>
      <c r="L22" s="94"/>
      <c r="M22" s="95">
        <f>IF(SUM($M10:$Q10)=0,"-",IF(COUNTIF($M10:$Q10,$E$17)&gt;0,"-",Q10/SUM($M10:$Q10)))</f>
        <v>0.16904962153069805</v>
      </c>
      <c r="N22" s="96"/>
      <c r="P22" s="128" t="s">
        <v>18</v>
      </c>
      <c r="Q22" s="102">
        <f>IF(SUM(M$8:M$12)=0,"-",IF(COUNTIF(M$8:M$12,$E$17)&gt;0,"-",M10/SUM(M$8:M$12)))</f>
        <v>0.30784708249496984</v>
      </c>
      <c r="R22" s="94"/>
      <c r="S22" s="95">
        <f>IF(SUM(N$8:N$12)=0,"-",IF(COUNTIF(N$8:N$12,$E$17)&gt;0,"-",N10/SUM(N$8:N$12)))</f>
        <v>0.19756097560975611</v>
      </c>
      <c r="T22" s="94"/>
      <c r="U22" s="93">
        <f>IF(SUM(O$8:O$12)=0,"-",IF(COUNTIF(O$8:O$12,$E$17)&gt;0,"-",O10/SUM(O$8:O$12)))</f>
        <v>0.20604914933837429</v>
      </c>
      <c r="V22" s="94"/>
      <c r="W22" s="93">
        <f>IF(SUM(P$8:P$12)=0,"-",IF(COUNTIF(P$8:P$12,$E$17)&gt;0,"-",P10/SUM(P$8:P$12)))</f>
        <v>0.21524663677130046</v>
      </c>
      <c r="X22" s="94"/>
      <c r="Y22" s="95">
        <f>IF(SUM(Q$8:Q$12)=0,"-",IF(COUNTIF(Q$8:Q$12,$E$17)&gt;0,"-",Q10/SUM(Q$8:Q$12)))</f>
        <v>0.19648093841642228</v>
      </c>
      <c r="Z22" s="96"/>
    </row>
    <row r="23" spans="4:26" ht="19.5" customHeight="1" x14ac:dyDescent="0.25">
      <c r="D23" s="108"/>
      <c r="E23" s="52">
        <f>IF(E22="-","-",IF(ISBLANK(M10),"",ROUND((2*M10+1.96^2-(1.96*SQRT((1.96^2+4*M10*(1-E22)))))/(2*(SUM($M10:$Q10)+(1.96^2))),3)))</f>
        <v>0.35899999999999999</v>
      </c>
      <c r="F23" s="56">
        <f>IF(E22="-","-",IF(ISBLANK(M10),"",ROUND((2*M10+1.96^2+(1.96*SQRT((1.96^2+4*M10*(1-E22)))))/(2*(SUM($M10:$Q10)+(1.96^2))),3)))</f>
        <v>0.41399999999999998</v>
      </c>
      <c r="G23" s="58">
        <f>IF(G22="-","-",IF(ISBLANK(N10),"",ROUND((2*N10+1.96^2-(1.96*SQRT((1.96^2+4*N10*(1-G22)))))/(2*(SUM($M10:$Q10)+(1.96^2))),3)))</f>
        <v>0.248</v>
      </c>
      <c r="H23" s="56">
        <f>IF(G22="-","-",IF(ISBLANK(N10),"",ROUND((2*N10+1.96^2+(1.96*SQRT((1.96^2+4*N10*(1-G22)))))/(2*(SUM($M10:$Q10)+(1.96^2))),3)))</f>
        <v>0.29899999999999999</v>
      </c>
      <c r="I23" s="58">
        <f>IF(I22="-","-",IF(ISBLANK(O10),"",ROUND((2*O10+1.96^2-(1.96*SQRT((1.96^2+4*O10*(1-I22)))))/(2*(SUM($M10:$Q10)+(1.96^2))),3)))</f>
        <v>7.6999999999999999E-2</v>
      </c>
      <c r="J23" s="56">
        <f>IF(I22="-","-",IF(ISBLANK(O10),"",ROUND((2*O10+1.96^2+(1.96*SQRT((1.96^2+4*O10*(1-I22)))))/(2*(SUM($M10:$Q10)+(1.96^2))),3)))</f>
        <v>0.109</v>
      </c>
      <c r="K23" s="58">
        <f>IF(K22="-","-",IF(ISBLANK(P10),"",ROUND((2*P10+1.96^2-(1.96*SQRT((1.96^2+4*P10*(1-K22)))))/(2*(SUM($M10:$Q10)+(1.96^2))),3)))</f>
        <v>6.7000000000000004E-2</v>
      </c>
      <c r="L23" s="56">
        <f>IF(K22="-","-",IF(ISBLANK(P10),"",ROUND((2*P10+1.96^2+(1.96*SQRT((1.96^2+4*P10*(1-K22)))))/(2*(SUM($M10:$Q10)+(1.96^2))),3)))</f>
        <v>9.8000000000000004E-2</v>
      </c>
      <c r="M23" s="52">
        <f>IF(M22="-","-",IF(ISBLANK(Q10),"",ROUND((2*Q10+1.96^2-(1.96*SQRT((1.96^2+4*Q10*(1-M22)))))/(2*(SUM($M10:$Q10)+(1.96^2))),3)))</f>
        <v>0.14899999999999999</v>
      </c>
      <c r="N23" s="53">
        <f>IF(M22="-","-",IF(ISBLANK(Q10),"",ROUND((2*Q10+1.96^2+(1.96*SQRT((1.96^2+4*Q10*(1-M22)))))/(2*(SUM($M10:$Q10)+(1.96^2))),3)))</f>
        <v>0.191</v>
      </c>
      <c r="P23" s="127"/>
      <c r="Q23" s="63">
        <f>IF(Q22="-","-",IF(ISBLANK(M10),"",ROUND((2*M10+1.96^2-(1.96*SQRT((1.96^2+4*M10*(1-Q22)))))/(2*(SUM(M$8:M$12)+(1.96^2))),3)))</f>
        <v>0.28499999999999998</v>
      </c>
      <c r="R23" s="56">
        <f>IF(Q22="-","-",IF(ISBLANK(M10),"",ROUND((2*M10+1.96^2+(1.96*SQRT((1.96^2+4*M10*(1-Q22)))))/(2*(SUM(M$8:M$12)+(1.96^2))),3)))</f>
        <v>0.33200000000000002</v>
      </c>
      <c r="S23" s="52">
        <f>IF(S22="-","-",IF(ISBLANK(N10),"",ROUND((2*N10+1.96^2-(1.96*SQRT((1.96^2+4*N10*(1-S22)))))/(2*(SUM(N$8:N$12)+(1.96^2))),3)))</f>
        <v>0.17899999999999999</v>
      </c>
      <c r="T23" s="56">
        <f>IF(S22="-","-",IF(ISBLANK(N10),"",ROUND((2*N10+1.96^2+(1.96*SQRT((1.96^2+4*N10*(1-S22)))))/(2*(SUM(N$8:N$12)+(1.96^2))),3)))</f>
        <v>0.218</v>
      </c>
      <c r="U23" s="58">
        <f>IF(U22="-","-",IF(ISBLANK(O10),"",ROUND((2*O10+1.96^2-(1.96*SQRT((1.96^2+4*O10*(1-U22)))))/(2*(SUM(O$8:O$12)+(1.96^2))),3)))</f>
        <v>0.17399999999999999</v>
      </c>
      <c r="V23" s="56">
        <f>IF(U22="-","-",IF(ISBLANK(O10),"",ROUND((2*O10+1.96^2+(1.96*SQRT((1.96^2+4*O10*(1-U22)))))/(2*(SUM(O$8:O$12)+(1.96^2))),3)))</f>
        <v>0.24299999999999999</v>
      </c>
      <c r="W23" s="58">
        <f>IF(W22="-","-",IF(ISBLANK(P10),"",ROUND((2*P10+1.96^2-(1.96*SQRT((1.96^2+4*P10*(1-W22)))))/(2*(SUM(P$8:P$12)+(1.96^2))),3)))</f>
        <v>0.18</v>
      </c>
      <c r="X23" s="56">
        <f>IF(W22="-","-",IF(ISBLANK(P10),"",ROUND((2*P10+1.96^2+(1.96*SQRT((1.96^2+4*P10*(1-W22)))))/(2*(SUM(P$8:P$12)+(1.96^2))),3)))</f>
        <v>0.25600000000000001</v>
      </c>
      <c r="Y23" s="52">
        <f>IF(Y22="-","-",IF(ISBLANK(Q10),"",ROUND((2*Q10+1.96^2-(1.96*SQRT((1.96^2+4*Q10*(1-Y22)))))/(2*(SUM(Q$8:Q$12)+(1.96^2))),3)))</f>
        <v>0.17299999999999999</v>
      </c>
      <c r="Z23" s="53">
        <f>IF(Y22="-","-",IF(ISBLANK(Q10),"",ROUND((2*Q10+1.96^2+(1.96*SQRT((1.96^2+4*Q10*(1-Y22)))))/(2*(SUM(Q$8:Q$12)+(1.96^2))),3)))</f>
        <v>0.222</v>
      </c>
    </row>
    <row r="24" spans="4:26" ht="19.5" customHeight="1" x14ac:dyDescent="0.25">
      <c r="D24" s="107" t="s">
        <v>19</v>
      </c>
      <c r="E24" s="95">
        <f>IF(SUM($M11:$Q11)=0,"-",IF(COUNTIF($M11:$Q11,$E$17)&gt;0,"-",M11/SUM($M11:$Q11)))</f>
        <v>0.28249999999999997</v>
      </c>
      <c r="F24" s="94"/>
      <c r="G24" s="93">
        <f>IF(SUM($M11:$Q11)=0,"-",IF(COUNTIF($M11:$Q11,$E$17)&gt;0,"-",N11/SUM($M11:$Q11)))</f>
        <v>0.32250000000000001</v>
      </c>
      <c r="H24" s="94"/>
      <c r="I24" s="93">
        <f>IF(SUM($M11:$Q11)=0,"-",IF(COUNTIF($M11:$Q11,$E$17)&gt;0,"-",O11/SUM($M11:$Q11)))</f>
        <v>9.8750000000000004E-2</v>
      </c>
      <c r="J24" s="94"/>
      <c r="K24" s="93">
        <f>IF(SUM($M11:$Q11)=0,"-",IF(COUNTIF($M11:$Q11,$E$17)&gt;0,"-",P11/SUM($M11:$Q11)))</f>
        <v>0.1075</v>
      </c>
      <c r="L24" s="94"/>
      <c r="M24" s="95">
        <f>IF(SUM($M11:$Q11)=0,"-",IF(COUNTIF($M11:$Q11,$E$17)&gt;0,"-",Q11/SUM($M11:$Q11)))</f>
        <v>0.18875</v>
      </c>
      <c r="N24" s="96"/>
      <c r="P24" s="128" t="s">
        <v>19</v>
      </c>
      <c r="Q24" s="102">
        <f>IF(SUM(M$8:M$12)=0,"-",IF(COUNTIF(M$8:M$12,$E$17)&gt;0,"-",M11/SUM(M$8:M$12)))</f>
        <v>0.15157612340710933</v>
      </c>
      <c r="R24" s="94"/>
      <c r="S24" s="95">
        <f>IF(SUM(N$8:N$12)=0,"-",IF(COUNTIF(N$8:N$12,$E$17)&gt;0,"-",N11/SUM(N$8:N$12)))</f>
        <v>0.15731707317073171</v>
      </c>
      <c r="T24" s="94"/>
      <c r="U24" s="93">
        <f>IF(SUM(O$8:O$12)=0,"-",IF(COUNTIF(O$8:O$12,$E$17)&gt;0,"-",O11/SUM(O$8:O$12)))</f>
        <v>0.14933837429111532</v>
      </c>
      <c r="V24" s="94"/>
      <c r="W24" s="93">
        <f>IF(SUM(P$8:P$12)=0,"-",IF(COUNTIF(P$8:P$12,$E$17)&gt;0,"-",P11/SUM(P$8:P$12)))</f>
        <v>0.19282511210762332</v>
      </c>
      <c r="X24" s="94"/>
      <c r="Y24" s="95">
        <f>IF(SUM(Q$8:Q$12)=0,"-",IF(COUNTIF(Q$8:Q$12,$E$17)&gt;0,"-",Q11/SUM(Q$8:Q$12)))</f>
        <v>0.14760508308895406</v>
      </c>
      <c r="Z24" s="96"/>
    </row>
    <row r="25" spans="4:26" ht="19.5" customHeight="1" x14ac:dyDescent="0.25">
      <c r="D25" s="108"/>
      <c r="E25" s="52">
        <f>IF(E24="-","-",IF(ISBLANK(M11),"",ROUND((2*M11+1.96^2-(1.96*SQRT((1.96^2+4*M11*(1-E24)))))/(2*(SUM($M11:$Q11)+(1.96^2))),3)))</f>
        <v>0.252</v>
      </c>
      <c r="F25" s="56">
        <f>IF(E24="-","-",IF(ISBLANK(M11),"",ROUND((2*M11+1.96^2+(1.96*SQRT((1.96^2+4*M11*(1-E24)))))/(2*(SUM($M11:$Q11)+(1.96^2))),3)))</f>
        <v>0.315</v>
      </c>
      <c r="G25" s="58">
        <f>IF(G24="-","-",IF(ISBLANK(N11),"",ROUND((2*N11+1.96^2-(1.96*SQRT((1.96^2+4*N11*(1-G24)))))/(2*(SUM($M11:$Q11)+(1.96^2))),3)))</f>
        <v>0.29099999999999998</v>
      </c>
      <c r="H25" s="56">
        <f>IF(G24="-","-",IF(ISBLANK(N11),"",ROUND((2*N11+1.96^2+(1.96*SQRT((1.96^2+4*N11*(1-G24)))))/(2*(SUM($M11:$Q11)+(1.96^2))),3)))</f>
        <v>0.35599999999999998</v>
      </c>
      <c r="I25" s="58">
        <f>IF(I24="-","-",IF(ISBLANK(O11),"",ROUND((2*O11+1.96^2-(1.96*SQRT((1.96^2+4*O11*(1-I24)))))/(2*(SUM($M11:$Q11)+(1.96^2))),3)))</f>
        <v>0.08</v>
      </c>
      <c r="J25" s="56">
        <f>IF(I24="-","-",IF(ISBLANK(O11),"",ROUND((2*O11+1.96^2+(1.96*SQRT((1.96^2+4*O11*(1-I24)))))/(2*(SUM($M11:$Q11)+(1.96^2))),3)))</f>
        <v>0.121</v>
      </c>
      <c r="K25" s="58">
        <f>IF(K24="-","-",IF(ISBLANK(P11),"",ROUND((2*P11+1.96^2-(1.96*SQRT((1.96^2+4*P11*(1-K24)))))/(2*(SUM($M11:$Q11)+(1.96^2))),3)))</f>
        <v>8.7999999999999995E-2</v>
      </c>
      <c r="L25" s="56">
        <f>IF(K24="-","-",IF(ISBLANK(P11),"",ROUND((2*P11+1.96^2+(1.96*SQRT((1.96^2+4*P11*(1-K24)))))/(2*(SUM($M11:$Q11)+(1.96^2))),3)))</f>
        <v>0.13100000000000001</v>
      </c>
      <c r="M25" s="52">
        <f>IF(M24="-","-",IF(ISBLANK(Q11),"",ROUND((2*Q11+1.96^2-(1.96*SQRT((1.96^2+4*Q11*(1-M24)))))/(2*(SUM($M11:$Q11)+(1.96^2))),3)))</f>
        <v>0.16300000000000001</v>
      </c>
      <c r="N25" s="53">
        <f>IF(M24="-","-",IF(ISBLANK(Q11),"",ROUND((2*Q11+1.96^2+(1.96*SQRT((1.96^2+4*Q11*(1-M24)))))/(2*(SUM($M11:$Q11)+(1.96^2))),3)))</f>
        <v>0.217</v>
      </c>
      <c r="P25" s="127"/>
      <c r="Q25" s="63">
        <f>IF(Q24="-","-",IF(ISBLANK(M11),"",ROUND((2*M11+1.96^2-(1.96*SQRT((1.96^2+4*M11*(1-Q24)))))/(2*(SUM(M$8:M$12)+(1.96^2))),3)))</f>
        <v>0.13400000000000001</v>
      </c>
      <c r="R25" s="56">
        <f>IF(Q24="-","-",IF(ISBLANK(M11),"",ROUND((2*M11+1.96^2+(1.96*SQRT((1.96^2+4*M11*(1-Q24)))))/(2*(SUM(M$8:M$12)+(1.96^2))),3)))</f>
        <v>0.17100000000000001</v>
      </c>
      <c r="S25" s="52">
        <f>IF(S24="-","-",IF(ISBLANK(N11),"",ROUND((2*N11+1.96^2-(1.96*SQRT((1.96^2+4*N11*(1-S24)))))/(2*(SUM(N$8:N$12)+(1.96^2))),3)))</f>
        <v>0.14000000000000001</v>
      </c>
      <c r="T25" s="56">
        <f>IF(S24="-","-",IF(ISBLANK(N11),"",ROUND((2*N11+1.96^2+(1.96*SQRT((1.96^2+4*N11*(1-S24)))))/(2*(SUM(N$8:N$12)+(1.96^2))),3)))</f>
        <v>0.17599999999999999</v>
      </c>
      <c r="U25" s="58">
        <f>IF(U24="-","-",IF(ISBLANK(O11),"",ROUND((2*O11+1.96^2-(1.96*SQRT((1.96^2+4*O11*(1-U24)))))/(2*(SUM(O$8:O$12)+(1.96^2))),3)))</f>
        <v>0.121</v>
      </c>
      <c r="V25" s="56">
        <f>IF(U24="-","-",IF(ISBLANK(O11),"",ROUND((2*O11+1.96^2+(1.96*SQRT((1.96^2+4*O11*(1-U24)))))/(2*(SUM(O$8:O$12)+(1.96^2))),3)))</f>
        <v>0.182</v>
      </c>
      <c r="W25" s="58">
        <f>IF(W24="-","-",IF(ISBLANK(P11),"",ROUND((2*P11+1.96^2-(1.96*SQRT((1.96^2+4*P11*(1-W24)))))/(2*(SUM(P$8:P$12)+(1.96^2))),3)))</f>
        <v>0.159</v>
      </c>
      <c r="X25" s="56">
        <f>IF(W24="-","-",IF(ISBLANK(P11),"",ROUND((2*P11+1.96^2+(1.96*SQRT((1.96^2+4*P11*(1-W24)))))/(2*(SUM(P$8:P$12)+(1.96^2))),3)))</f>
        <v>0.23200000000000001</v>
      </c>
      <c r="Y25" s="52">
        <f>IF(Y24="-","-",IF(ISBLANK(Q11),"",ROUND((2*Q11+1.96^2-(1.96*SQRT((1.96^2+4*Q11*(1-Y24)))))/(2*(SUM(Q$8:Q$12)+(1.96^2))),3)))</f>
        <v>0.127</v>
      </c>
      <c r="Z25" s="53">
        <f>IF(Y24="-","-",IF(ISBLANK(Q11),"",ROUND((2*Q11+1.96^2+(1.96*SQRT((1.96^2+4*Q11*(1-Y24)))))/(2*(SUM(Q$8:Q$12)+(1.96^2))),3)))</f>
        <v>0.17100000000000001</v>
      </c>
    </row>
    <row r="26" spans="4:26" ht="19.5" customHeight="1" x14ac:dyDescent="0.25">
      <c r="D26" s="111" t="s">
        <v>20</v>
      </c>
      <c r="E26" s="95">
        <f>IF(SUM($M12:$Q12)=0,"-",IF(COUNTIF($M12:$Q12,$E$17)&gt;0,"-",M12/SUM($M12:$Q12)))</f>
        <v>0.16506189821182943</v>
      </c>
      <c r="F26" s="94"/>
      <c r="G26" s="93">
        <f>IF(SUM($M12:$Q12)=0,"-",IF(COUNTIF($M12:$Q12,$E$17)&gt;0,"-",N12/SUM($M12:$Q12)))</f>
        <v>0.29160935350756534</v>
      </c>
      <c r="H26" s="94"/>
      <c r="I26" s="93">
        <f>IF(SUM($M12:$Q12)=0,"-",IF(COUNTIF($M12:$Q12,$E$17)&gt;0,"-",O12/SUM($M12:$Q12)))</f>
        <v>8.11554332874828E-2</v>
      </c>
      <c r="J26" s="94"/>
      <c r="K26" s="93">
        <f>IF(SUM($M12:$Q12)=0,"-",IF(COUNTIF($M12:$Q12,$E$17)&gt;0,"-",P12/SUM($M12:$Q12)))</f>
        <v>0.13067400275103164</v>
      </c>
      <c r="L26" s="94"/>
      <c r="M26" s="95">
        <f>IF(SUM($M12:$Q12)=0,"-",IF(COUNTIF($M12:$Q12,$E$17)&gt;0,"-",Q12/SUM($M12:$Q12)))</f>
        <v>0.33149931224209078</v>
      </c>
      <c r="N26" s="96"/>
      <c r="P26" s="128" t="s">
        <v>20</v>
      </c>
      <c r="Q26" s="102">
        <f>IF(SUM(M$8:M$12)=0,"-",IF(COUNTIF(M$8:M$12,$E$17)&gt;0,"-",M12/SUM(M$8:M$12)))</f>
        <v>8.0482897384305835E-2</v>
      </c>
      <c r="R26" s="94"/>
      <c r="S26" s="95">
        <f>IF(SUM(N$8:N$12)=0,"-",IF(COUNTIF(N$8:N$12,$E$17)&gt;0,"-",N12/SUM(N$8:N$12)))</f>
        <v>0.12926829268292683</v>
      </c>
      <c r="T26" s="94"/>
      <c r="U26" s="93">
        <f>IF(SUM(O$8:O$12)=0,"-",IF(COUNTIF(O$8:O$12,$E$17)&gt;0,"-",O12/SUM(O$8:O$12)))</f>
        <v>0.11153119092627599</v>
      </c>
      <c r="V26" s="94"/>
      <c r="W26" s="93">
        <f>IF(SUM(P$8:P$12)=0,"-",IF(COUNTIF(P$8:P$12,$E$17)&gt;0,"-",P12/SUM(P$8:P$12)))</f>
        <v>0.21300448430493274</v>
      </c>
      <c r="X26" s="94"/>
      <c r="Y26" s="95">
        <f>IF(SUM(Q$8:Q$12)=0,"-",IF(COUNTIF(Q$8:Q$12,$E$17)&gt;0,"-",Q12/SUM(Q$8:Q$12)))</f>
        <v>0.23558162267839688</v>
      </c>
      <c r="Z26" s="96"/>
    </row>
    <row r="27" spans="4:26" ht="19.5" customHeight="1" thickBot="1" x14ac:dyDescent="0.3">
      <c r="D27" s="109"/>
      <c r="E27" s="54">
        <f>IF(E26="-","-",IF(ISBLANK(M12),"",ROUND((2*M12+1.96^2-(1.96*SQRT((1.96^2+4*M12*(1-E26)))))/(2*(SUM($M12:$Q12)+(1.96^2))),3)))</f>
        <v>0.14000000000000001</v>
      </c>
      <c r="F27" s="57">
        <f>IF(E26="-","-",IF(ISBLANK(M12),"",ROUND((2*M12+1.96^2+(1.96*SQRT((1.96^2+4*M12*(1-E26)))))/(2*(SUM($M12:$Q12)+(1.96^2))),3)))</f>
        <v>0.19400000000000001</v>
      </c>
      <c r="G27" s="59">
        <f>IF(G26="-","-",IF(ISBLANK(N12),"",ROUND((2*N12+1.96^2-(1.96*SQRT((1.96^2+4*N12*(1-G26)))))/(2*(SUM($M12:$Q12)+(1.96^2))),3)))</f>
        <v>0.26</v>
      </c>
      <c r="H27" s="57">
        <f>IF(G26="-","-",IF(ISBLANK(N12),"",ROUND((2*N12+1.96^2+(1.96*SQRT((1.96^2+4*N12*(1-G26)))))/(2*(SUM($M12:$Q12)+(1.96^2))),3)))</f>
        <v>0.32600000000000001</v>
      </c>
      <c r="I27" s="59">
        <f>IF(I26="-","-",IF(ISBLANK(O12),"",ROUND((2*O12+1.96^2-(1.96*SQRT((1.96^2+4*O12*(1-I26)))))/(2*(SUM($M12:$Q12)+(1.96^2))),3)))</f>
        <v>6.3E-2</v>
      </c>
      <c r="J27" s="57">
        <f>IF(I26="-","-",IF(ISBLANK(O12),"",ROUND((2*O12+1.96^2+(1.96*SQRT((1.96^2+4*O12*(1-I26)))))/(2*(SUM($M12:$Q12)+(1.96^2))),3)))</f>
        <v>0.10299999999999999</v>
      </c>
      <c r="K27" s="59">
        <f>IF(K26="-","-",IF(ISBLANK(P12),"",ROUND((2*P12+1.96^2-(1.96*SQRT((1.96^2+4*P12*(1-K26)))))/(2*(SUM($M12:$Q12)+(1.96^2))),3)))</f>
        <v>0.108</v>
      </c>
      <c r="L27" s="57">
        <f>IF(K26="-","-",IF(ISBLANK(P12),"",ROUND((2*P12+1.96^2+(1.96*SQRT((1.96^2+4*P12*(1-K26)))))/(2*(SUM($M12:$Q12)+(1.96^2))),3)))</f>
        <v>0.157</v>
      </c>
      <c r="M27" s="54">
        <f>IF(M26="-","-",IF(ISBLANK(Q12),"",ROUND((2*Q12+1.96^2-(1.96*SQRT((1.96^2+4*Q12*(1-M26)))))/(2*(SUM($M12:$Q12)+(1.96^2))),3)))</f>
        <v>0.29799999999999999</v>
      </c>
      <c r="N27" s="55">
        <f>IF(M26="-","-",IF(ISBLANK(Q12),"",ROUND((2*Q12+1.96^2+(1.96*SQRT((1.96^2+4*Q12*(1-M26)))))/(2*(SUM($M12:$Q12)+(1.96^2))),3)))</f>
        <v>0.36699999999999999</v>
      </c>
      <c r="P27" s="129"/>
      <c r="Q27" s="64">
        <f>IF(Q26="-","-",IF(ISBLANK(M12),"",ROUND((2*M12+1.96^2-(1.96*SQRT((1.96^2+4*M12*(1-Q26)))))/(2*(SUM(M$8:M$12)+(1.96^2))),3)))</f>
        <v>6.8000000000000005E-2</v>
      </c>
      <c r="R27" s="57">
        <f>IF(Q26="-","-",IF(ISBLANK(M12),"",ROUND((2*M12+1.96^2+(1.96*SQRT((1.96^2+4*M12*(1-Q26)))))/(2*(SUM(M$8:M$12)+(1.96^2))),3)))</f>
        <v>9.5000000000000001E-2</v>
      </c>
      <c r="S27" s="54">
        <f>IF(S26="-","-",IF(ISBLANK(N12),"",ROUND((2*N12+1.96^2-(1.96*SQRT((1.96^2+4*N12*(1-S26)))))/(2*(SUM(N$8:N$12)+(1.96^2))),3)))</f>
        <v>0.114</v>
      </c>
      <c r="T27" s="57">
        <f>IF(S26="-","-",IF(ISBLANK(N12),"",ROUND((2*N12+1.96^2+(1.96*SQRT((1.96^2+4*N12*(1-S26)))))/(2*(SUM(N$8:N$12)+(1.96^2))),3)))</f>
        <v>0.14599999999999999</v>
      </c>
      <c r="U27" s="59">
        <f>IF(U26="-","-",IF(ISBLANK(O12),"",ROUND((2*O12+1.96^2-(1.96*SQRT((1.96^2+4*O12*(1-U26)))))/(2*(SUM(O$8:O$12)+(1.96^2))),3)))</f>
        <v>8.6999999999999994E-2</v>
      </c>
      <c r="V27" s="57">
        <f>IF(U26="-","-",IF(ISBLANK(O12),"",ROUND((2*O12+1.96^2+(1.96*SQRT((1.96^2+4*O12*(1-U26)))))/(2*(SUM(O$8:O$12)+(1.96^2))),3)))</f>
        <v>0.14099999999999999</v>
      </c>
      <c r="W27" s="59">
        <f>IF(W26="-","-",IF(ISBLANK(P12),"",ROUND((2*P12+1.96^2-(1.96*SQRT((1.96^2+4*P12*(1-W26)))))/(2*(SUM(P$8:P$12)+(1.96^2))),3)))</f>
        <v>0.17799999999999999</v>
      </c>
      <c r="X27" s="57">
        <f>IF(W26="-","-",IF(ISBLANK(P12),"",ROUND((2*P12+1.96^2+(1.96*SQRT((1.96^2+4*P12*(1-W26)))))/(2*(SUM(P$8:P$12)+(1.96^2))),3)))</f>
        <v>0.253</v>
      </c>
      <c r="Y27" s="54">
        <f>IF(Y26="-","-",IF(ISBLANK(Q12),"",ROUND((2*Q12+1.96^2-(1.96*SQRT((1.96^2+4*Q12*(1-Y26)))))/(2*(SUM(Q$8:Q$12)+(1.96^2))),3)))</f>
        <v>0.21099999999999999</v>
      </c>
      <c r="Z27" s="55">
        <f>IF(Y26="-","-",IF(ISBLANK(Q12),"",ROUND((2*Q12+1.96^2+(1.96*SQRT((1.96^2+4*Q12*(1-Y26)))))/(2*(SUM(Q$8:Q$12)+(1.96^2))),3)))</f>
        <v>0.26300000000000001</v>
      </c>
    </row>
    <row r="29" spans="4:26" ht="30" customHeight="1" x14ac:dyDescent="0.25">
      <c r="D29" s="32"/>
    </row>
    <row r="30" spans="4:26" x14ac:dyDescent="0.25">
      <c r="D30" s="32"/>
    </row>
    <row r="31" spans="4:26" ht="24" customHeight="1" x14ac:dyDescent="0.25">
      <c r="D31" s="32"/>
    </row>
    <row r="32" spans="4:26" ht="24" customHeight="1" x14ac:dyDescent="0.25">
      <c r="D32" s="32"/>
    </row>
    <row r="33" spans="4:4" ht="24" customHeight="1" x14ac:dyDescent="0.25">
      <c r="D33" s="32"/>
    </row>
    <row r="34" spans="4:4" ht="24" customHeight="1" x14ac:dyDescent="0.25">
      <c r="D34" s="32"/>
    </row>
    <row r="35" spans="4:4" ht="24" customHeight="1" x14ac:dyDescent="0.25">
      <c r="D35" s="32"/>
    </row>
    <row r="51" spans="2:27" x14ac:dyDescent="0.25">
      <c r="B51" s="28" t="s">
        <v>165</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row r="52" spans="2:27" x14ac:dyDescent="0.25">
      <c r="B52" s="28"/>
      <c r="C52" s="28"/>
      <c r="D52" s="28"/>
      <c r="E52" s="28" t="s">
        <v>166</v>
      </c>
      <c r="F52" s="28" t="s">
        <v>167</v>
      </c>
      <c r="G52" s="28" t="s">
        <v>166</v>
      </c>
      <c r="H52" s="28" t="s">
        <v>167</v>
      </c>
      <c r="I52" s="28" t="s">
        <v>166</v>
      </c>
      <c r="J52" s="28" t="s">
        <v>167</v>
      </c>
      <c r="K52" s="28" t="s">
        <v>166</v>
      </c>
      <c r="L52" s="28" t="s">
        <v>167</v>
      </c>
      <c r="M52" s="28" t="s">
        <v>166</v>
      </c>
      <c r="N52" s="28" t="s">
        <v>167</v>
      </c>
      <c r="O52" s="28"/>
      <c r="P52" s="28"/>
      <c r="Q52" s="28" t="s">
        <v>166</v>
      </c>
      <c r="R52" s="28" t="s">
        <v>167</v>
      </c>
      <c r="S52" s="28" t="s">
        <v>166</v>
      </c>
      <c r="T52" s="28" t="s">
        <v>167</v>
      </c>
      <c r="U52" s="28" t="s">
        <v>166</v>
      </c>
      <c r="V52" s="28" t="s">
        <v>167</v>
      </c>
      <c r="W52" s="28" t="s">
        <v>166</v>
      </c>
      <c r="X52" s="28" t="s">
        <v>167</v>
      </c>
      <c r="Y52" s="28" t="s">
        <v>166</v>
      </c>
      <c r="Z52" s="28" t="s">
        <v>167</v>
      </c>
      <c r="AA52" s="28"/>
    </row>
    <row r="53" spans="2:27" x14ac:dyDescent="0.25">
      <c r="B53" s="28"/>
      <c r="C53" s="28"/>
      <c r="D53" s="28"/>
      <c r="E53" s="28" t="s">
        <v>53</v>
      </c>
      <c r="F53" s="28"/>
      <c r="G53" s="28" t="s">
        <v>54</v>
      </c>
      <c r="H53" s="28"/>
      <c r="I53" s="28" t="s">
        <v>55</v>
      </c>
      <c r="J53" s="28"/>
      <c r="K53" s="28" t="s">
        <v>56</v>
      </c>
      <c r="L53" s="28"/>
      <c r="M53" s="28" t="s">
        <v>52</v>
      </c>
      <c r="N53" s="28"/>
      <c r="O53" s="28"/>
      <c r="P53" s="28"/>
      <c r="Q53" s="28" t="s">
        <v>53</v>
      </c>
      <c r="R53" s="28"/>
      <c r="S53" s="28" t="s">
        <v>54</v>
      </c>
      <c r="T53" s="28"/>
      <c r="U53" s="28" t="s">
        <v>55</v>
      </c>
      <c r="V53" s="28"/>
      <c r="W53" s="28" t="s">
        <v>56</v>
      </c>
      <c r="X53" s="28"/>
      <c r="Y53" s="28" t="s">
        <v>52</v>
      </c>
      <c r="Z53" s="28"/>
      <c r="AA53" s="28"/>
    </row>
    <row r="54" spans="2:27" x14ac:dyDescent="0.25">
      <c r="B54" s="28"/>
      <c r="C54" s="28"/>
      <c r="D54" s="28" t="s">
        <v>26</v>
      </c>
      <c r="E54" s="51">
        <f>E18-E19</f>
        <v>2.287824037706207E-2</v>
      </c>
      <c r="F54" s="51">
        <f>F19-E18</f>
        <v>2.4121759622937944E-2</v>
      </c>
      <c r="G54" s="51">
        <f>G18-G19</f>
        <v>2.6490966221523971E-2</v>
      </c>
      <c r="H54" s="51">
        <f>H19-G18</f>
        <v>2.6509033778476077E-2</v>
      </c>
      <c r="I54" s="51">
        <f>I18-I19</f>
        <v>1.7043990573448534E-2</v>
      </c>
      <c r="J54" s="51">
        <f>J19-I18</f>
        <v>1.9956009426551458E-2</v>
      </c>
      <c r="K54" s="51">
        <f>K18-K19</f>
        <v>1.2841319717203453E-2</v>
      </c>
      <c r="L54" s="51">
        <f>L19-K18</f>
        <v>1.6158680282796545E-2</v>
      </c>
      <c r="M54" s="51">
        <f>M18-M19</f>
        <v>2.0745483110761964E-2</v>
      </c>
      <c r="N54" s="51">
        <f>N19-M18</f>
        <v>2.2254516889238019E-2</v>
      </c>
      <c r="O54" s="28"/>
      <c r="P54" s="28" t="s">
        <v>26</v>
      </c>
      <c r="Q54" s="51">
        <f>Q18-Q19</f>
        <v>1.9536552649228711E-2</v>
      </c>
      <c r="R54" s="51">
        <f>R19-Q18</f>
        <v>2.1463447350771298E-2</v>
      </c>
      <c r="S54" s="51">
        <f>S18-S19</f>
        <v>2.1463414634146305E-2</v>
      </c>
      <c r="T54" s="51">
        <f>T19-S18</f>
        <v>2.6536585365853682E-2</v>
      </c>
      <c r="U54" s="51">
        <f>U18-U19</f>
        <v>3.8128544423440436E-2</v>
      </c>
      <c r="V54" s="51">
        <f>V19-U18</f>
        <v>4.0871455576559523E-2</v>
      </c>
      <c r="W54" s="51">
        <f>W18-W19</f>
        <v>3.5762331838565031E-2</v>
      </c>
      <c r="X54" s="51">
        <f>X19-W18</f>
        <v>4.0237668161434981E-2</v>
      </c>
      <c r="Y54" s="51">
        <f>Y18-Y19</f>
        <v>2.4626588465298138E-2</v>
      </c>
      <c r="Z54" s="51">
        <f>Z19-Y18</f>
        <v>2.737341153470188E-2</v>
      </c>
      <c r="AA54" s="28"/>
    </row>
    <row r="55" spans="2:27" x14ac:dyDescent="0.25">
      <c r="B55" s="28"/>
      <c r="C55" s="28"/>
      <c r="D55" s="28" t="s">
        <v>17</v>
      </c>
      <c r="E55" s="51">
        <f>E20-E21</f>
        <v>2.6473684210526316E-2</v>
      </c>
      <c r="F55" s="51">
        <f>F21-E20</f>
        <v>2.7526315789473677E-2</v>
      </c>
      <c r="G55" s="51">
        <f>G20-G21</f>
        <v>2.6807017543859668E-2</v>
      </c>
      <c r="H55" s="51">
        <f>H21-G20</f>
        <v>2.8192982456140325E-2</v>
      </c>
      <c r="I55" s="51">
        <f>I20-I21</f>
        <v>1.6385964912280712E-2</v>
      </c>
      <c r="J55" s="51">
        <f>J21-I20</f>
        <v>1.8614035087719291E-2</v>
      </c>
      <c r="K55" s="51">
        <f>K20-K21</f>
        <v>1.2789473684210524E-2</v>
      </c>
      <c r="L55" s="51">
        <f>L21-K20</f>
        <v>1.6210526315789481E-2</v>
      </c>
      <c r="M55" s="51">
        <f>M20-M21</f>
        <v>2.0543859649122809E-2</v>
      </c>
      <c r="N55" s="51">
        <f>N21-M20</f>
        <v>2.2456140350877202E-2</v>
      </c>
      <c r="O55" s="28"/>
      <c r="P55" s="28" t="s">
        <v>17</v>
      </c>
      <c r="Q55" s="51">
        <f>Q20-Q21</f>
        <v>2.1557344064386308E-2</v>
      </c>
      <c r="R55" s="51">
        <f>R21-Q20</f>
        <v>2.2442655935613676E-2</v>
      </c>
      <c r="S55" s="51">
        <f>S20-S21</f>
        <v>1.9390243902439042E-2</v>
      </c>
      <c r="T55" s="51">
        <f>T21-S20</f>
        <v>2.0609756097560966E-2</v>
      </c>
      <c r="U55" s="51">
        <f>U20-U21</f>
        <v>3.3952741020793958E-2</v>
      </c>
      <c r="V55" s="51">
        <f>V21-U20</f>
        <v>3.7047258979206049E-2</v>
      </c>
      <c r="W55" s="51">
        <f>W20-W21</f>
        <v>3.2161434977578479E-2</v>
      </c>
      <c r="X55" s="51">
        <f>X21-W20</f>
        <v>3.78385650224215E-2</v>
      </c>
      <c r="Y55" s="51">
        <f>Y20-Y21</f>
        <v>2.2705767350928635E-2</v>
      </c>
      <c r="Z55" s="51">
        <f>Z21-Y20</f>
        <v>2.5294232649071352E-2</v>
      </c>
      <c r="AA55" s="28"/>
    </row>
    <row r="56" spans="2:27" x14ac:dyDescent="0.25">
      <c r="B56" s="28"/>
      <c r="C56" s="28"/>
      <c r="D56" s="28" t="s">
        <v>18</v>
      </c>
      <c r="E56" s="51">
        <f>E22-E23</f>
        <v>2.7038687973086617E-2</v>
      </c>
      <c r="F56" s="51">
        <f>F23-E22</f>
        <v>2.7961312026913376E-2</v>
      </c>
      <c r="G56" s="51">
        <f>G22-G23</f>
        <v>2.4497897392767032E-2</v>
      </c>
      <c r="H56" s="51">
        <f>H23-G22</f>
        <v>2.6502102607232958E-2</v>
      </c>
      <c r="I56" s="51">
        <f>I22-I23</f>
        <v>1.4673675357443225E-2</v>
      </c>
      <c r="J56" s="51">
        <f>J23-I22</f>
        <v>1.7326324642556776E-2</v>
      </c>
      <c r="K56" s="51">
        <f>K22-K23</f>
        <v>1.3740117746005046E-2</v>
      </c>
      <c r="L56" s="51">
        <f>L23-K22</f>
        <v>1.7259882253994954E-2</v>
      </c>
      <c r="M56" s="51">
        <f>M22-M23</f>
        <v>2.0049621530698059E-2</v>
      </c>
      <c r="N56" s="51">
        <f>N23-M22</f>
        <v>2.1950378469301951E-2</v>
      </c>
      <c r="O56" s="28"/>
      <c r="P56" s="28" t="s">
        <v>18</v>
      </c>
      <c r="Q56" s="51">
        <f>Q22-Q23</f>
        <v>2.2847082494969861E-2</v>
      </c>
      <c r="R56" s="51">
        <f>R23-Q22</f>
        <v>2.415291750503018E-2</v>
      </c>
      <c r="S56" s="51">
        <f>S22-S23</f>
        <v>1.8560975609756114E-2</v>
      </c>
      <c r="T56" s="51">
        <f>T23-S22</f>
        <v>2.0439024390243893E-2</v>
      </c>
      <c r="U56" s="51">
        <f>U22-U23</f>
        <v>3.20491493383743E-2</v>
      </c>
      <c r="V56" s="51">
        <f>V23-U22</f>
        <v>3.6950850661625706E-2</v>
      </c>
      <c r="W56" s="51">
        <f>W22-W23</f>
        <v>3.5246636771300466E-2</v>
      </c>
      <c r="X56" s="51">
        <f>X23-W22</f>
        <v>4.0753363228699546E-2</v>
      </c>
      <c r="Y56" s="51">
        <f>Y22-Y23</f>
        <v>2.3480938416422292E-2</v>
      </c>
      <c r="Z56" s="51">
        <f>Z23-Y22</f>
        <v>2.5519061583577723E-2</v>
      </c>
      <c r="AA56" s="28"/>
    </row>
    <row r="57" spans="2:27" x14ac:dyDescent="0.25">
      <c r="B57" s="28"/>
      <c r="C57" s="28"/>
      <c r="D57" s="28" t="s">
        <v>19</v>
      </c>
      <c r="E57" s="51">
        <f>E24-E25</f>
        <v>3.0499999999999972E-2</v>
      </c>
      <c r="F57" s="51">
        <f>F25-E24</f>
        <v>3.2500000000000029E-2</v>
      </c>
      <c r="G57" s="51">
        <f>G24-G25</f>
        <v>3.1500000000000028E-2</v>
      </c>
      <c r="H57" s="51">
        <f>H25-G24</f>
        <v>3.3499999999999974E-2</v>
      </c>
      <c r="I57" s="51">
        <f>I24-I25</f>
        <v>1.8750000000000003E-2</v>
      </c>
      <c r="J57" s="51">
        <f>J25-I24</f>
        <v>2.2249999999999992E-2</v>
      </c>
      <c r="K57" s="51">
        <f>K24-K25</f>
        <v>1.9500000000000003E-2</v>
      </c>
      <c r="L57" s="51">
        <f>L25-K24</f>
        <v>2.3500000000000007E-2</v>
      </c>
      <c r="M57" s="51">
        <f>M24-M25</f>
        <v>2.5749999999999995E-2</v>
      </c>
      <c r="N57" s="51">
        <f>N25-M24</f>
        <v>2.8249999999999997E-2</v>
      </c>
      <c r="O57" s="28"/>
      <c r="P57" s="28" t="s">
        <v>19</v>
      </c>
      <c r="Q57" s="51">
        <f>Q24-Q25</f>
        <v>1.7576123407109318E-2</v>
      </c>
      <c r="R57" s="51">
        <f>R25-Q24</f>
        <v>1.9423876592890688E-2</v>
      </c>
      <c r="S57" s="51">
        <f>S24-S25</f>
        <v>1.7317073170731695E-2</v>
      </c>
      <c r="T57" s="51">
        <f>T25-S24</f>
        <v>1.8682926829268282E-2</v>
      </c>
      <c r="U57" s="51">
        <f>U24-U25</f>
        <v>2.8338374291115326E-2</v>
      </c>
      <c r="V57" s="51">
        <f>V25-U24</f>
        <v>3.2661625708884673E-2</v>
      </c>
      <c r="W57" s="51">
        <f>W24-W25</f>
        <v>3.3825112107623317E-2</v>
      </c>
      <c r="X57" s="51">
        <f>X25-W24</f>
        <v>3.9174887892376692E-2</v>
      </c>
      <c r="Y57" s="51">
        <f>Y24-Y25</f>
        <v>2.0605083088954063E-2</v>
      </c>
      <c r="Z57" s="51">
        <f>Z25-Y24</f>
        <v>2.3394916911045949E-2</v>
      </c>
      <c r="AA57" s="28"/>
    </row>
    <row r="58" spans="2:27" x14ac:dyDescent="0.25">
      <c r="B58" s="28"/>
      <c r="C58" s="28"/>
      <c r="D58" s="28" t="s">
        <v>20</v>
      </c>
      <c r="E58" s="51">
        <f>E26-E27</f>
        <v>2.5061898211829414E-2</v>
      </c>
      <c r="F58" s="51">
        <f>F27-E26</f>
        <v>2.8938101788170578E-2</v>
      </c>
      <c r="G58" s="51">
        <f>G26-G27</f>
        <v>3.160935350756533E-2</v>
      </c>
      <c r="H58" s="51">
        <f>H27-G26</f>
        <v>3.4390646492434673E-2</v>
      </c>
      <c r="I58" s="51">
        <f>I26-I27</f>
        <v>1.81554332874828E-2</v>
      </c>
      <c r="J58" s="51">
        <f>J27-I26</f>
        <v>2.1844566712517194E-2</v>
      </c>
      <c r="K58" s="51">
        <f>K26-K27</f>
        <v>2.2674002751031638E-2</v>
      </c>
      <c r="L58" s="51">
        <f>L27-K26</f>
        <v>2.6325997248968364E-2</v>
      </c>
      <c r="M58" s="51">
        <f>M26-M27</f>
        <v>3.3499312242090795E-2</v>
      </c>
      <c r="N58" s="51">
        <f>N27-M26</f>
        <v>3.5500687757909211E-2</v>
      </c>
      <c r="O58" s="28"/>
      <c r="P58" s="28" t="s">
        <v>20</v>
      </c>
      <c r="Q58" s="51">
        <f>Q26-Q27</f>
        <v>1.248289738430583E-2</v>
      </c>
      <c r="R58" s="51">
        <f>R27-Q26</f>
        <v>1.4517102615694166E-2</v>
      </c>
      <c r="S58" s="51">
        <f>S26-S27</f>
        <v>1.5268292682926829E-2</v>
      </c>
      <c r="T58" s="51">
        <f>T27-S26</f>
        <v>1.6731707317073158E-2</v>
      </c>
      <c r="U58" s="51">
        <f>U26-U27</f>
        <v>2.4531190926275995E-2</v>
      </c>
      <c r="V58" s="51">
        <f>V27-U26</f>
        <v>2.9468809073723998E-2</v>
      </c>
      <c r="W58" s="51">
        <f>W26-W27</f>
        <v>3.5004484304932748E-2</v>
      </c>
      <c r="X58" s="51">
        <f>X27-W26</f>
        <v>3.9995515695067263E-2</v>
      </c>
      <c r="Y58" s="51">
        <f>Y26-Y27</f>
        <v>2.4581622678396892E-2</v>
      </c>
      <c r="Z58" s="51">
        <f>Z27-Y26</f>
        <v>2.7418377321603127E-2</v>
      </c>
      <c r="AA58" s="28"/>
    </row>
    <row r="59" spans="2:27" x14ac:dyDescent="0.25">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row>
    <row r="60" spans="2:27" x14ac:dyDescent="0.25">
      <c r="B60" s="28"/>
      <c r="C60" s="28"/>
      <c r="D60" s="28"/>
      <c r="E60" s="28" t="s">
        <v>168</v>
      </c>
      <c r="F60" s="28"/>
      <c r="G60" s="28"/>
      <c r="H60" s="28"/>
      <c r="I60" s="28"/>
      <c r="J60" s="28"/>
      <c r="K60" s="28"/>
      <c r="L60" s="28"/>
      <c r="M60" s="28"/>
      <c r="N60" s="28"/>
      <c r="O60" s="28"/>
      <c r="P60" s="28"/>
      <c r="Q60" s="28" t="s">
        <v>168</v>
      </c>
      <c r="R60" s="28"/>
      <c r="S60" s="28"/>
      <c r="T60" s="28"/>
      <c r="U60" s="28"/>
      <c r="V60" s="28"/>
      <c r="W60" s="28"/>
      <c r="X60" s="28"/>
      <c r="Y60" s="28"/>
      <c r="Z60" s="28"/>
      <c r="AA60" s="28"/>
    </row>
    <row r="61" spans="2:27" x14ac:dyDescent="0.25">
      <c r="B61" s="28"/>
      <c r="C61" s="28"/>
      <c r="D61" s="28" t="s">
        <v>65</v>
      </c>
      <c r="E61" s="28" t="s">
        <v>53</v>
      </c>
      <c r="F61" s="28" t="s">
        <v>54</v>
      </c>
      <c r="G61" s="28" t="s">
        <v>55</v>
      </c>
      <c r="H61" s="28" t="s">
        <v>56</v>
      </c>
      <c r="I61" s="28" t="s">
        <v>52</v>
      </c>
      <c r="J61" s="28"/>
      <c r="K61" s="28"/>
      <c r="L61" s="28"/>
      <c r="M61" s="28"/>
      <c r="N61" s="28"/>
      <c r="O61" s="28"/>
      <c r="P61" s="28" t="s">
        <v>65</v>
      </c>
      <c r="Q61" s="28" t="s">
        <v>53</v>
      </c>
      <c r="R61" s="28" t="s">
        <v>54</v>
      </c>
      <c r="S61" s="28" t="s">
        <v>55</v>
      </c>
      <c r="T61" s="28" t="s">
        <v>56</v>
      </c>
      <c r="U61" s="28" t="s">
        <v>52</v>
      </c>
      <c r="V61" s="28"/>
      <c r="W61" s="28"/>
      <c r="X61" s="28"/>
      <c r="Y61" s="28"/>
      <c r="Z61" s="28"/>
      <c r="AA61" s="28"/>
    </row>
    <row r="62" spans="2:27" x14ac:dyDescent="0.25">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row>
    <row r="63" spans="2:27" x14ac:dyDescent="0.25">
      <c r="B63" s="28"/>
      <c r="C63" s="28"/>
      <c r="D63" s="28" t="s">
        <v>26</v>
      </c>
      <c r="E63" s="51">
        <f>E18</f>
        <v>0.23487824037706206</v>
      </c>
      <c r="F63" s="51">
        <f>G18</f>
        <v>0.37549096622152395</v>
      </c>
      <c r="G63" s="51">
        <f>I18</f>
        <v>0.12804399057344854</v>
      </c>
      <c r="H63" s="51">
        <f>K18</f>
        <v>7.3841319717203452E-2</v>
      </c>
      <c r="I63" s="51">
        <f>M18</f>
        <v>0.18774548311076197</v>
      </c>
      <c r="J63" s="28"/>
      <c r="K63" s="28"/>
      <c r="L63" s="28"/>
      <c r="M63" s="28"/>
      <c r="N63" s="28"/>
      <c r="O63" s="28"/>
      <c r="P63" s="28" t="s">
        <v>26</v>
      </c>
      <c r="Q63" s="51">
        <f>Q18</f>
        <v>0.20053655264922871</v>
      </c>
      <c r="R63" s="51">
        <f>S18</f>
        <v>0.29146341463414632</v>
      </c>
      <c r="S63" s="51">
        <f>U18</f>
        <v>0.30812854442344045</v>
      </c>
      <c r="T63" s="51">
        <f>W18</f>
        <v>0.21076233183856502</v>
      </c>
      <c r="U63" s="51">
        <f>Y18</f>
        <v>0.23362658846529813</v>
      </c>
      <c r="V63" s="28"/>
      <c r="W63" s="28"/>
      <c r="X63" s="28"/>
      <c r="Y63" s="28"/>
      <c r="Z63" s="28"/>
      <c r="AA63" s="28"/>
    </row>
    <row r="64" spans="2:27" x14ac:dyDescent="0.25">
      <c r="B64" s="28"/>
      <c r="C64" s="28"/>
      <c r="D64" s="28" t="s">
        <v>17</v>
      </c>
      <c r="E64" s="51">
        <f>E20</f>
        <v>0.33947368421052632</v>
      </c>
      <c r="F64" s="51">
        <f>G20</f>
        <v>0.32280701754385965</v>
      </c>
      <c r="G64" s="51">
        <f>I20</f>
        <v>0.10438596491228071</v>
      </c>
      <c r="H64" s="51">
        <f>K20</f>
        <v>6.5789473684210523E-2</v>
      </c>
      <c r="I64" s="51">
        <f>M20</f>
        <v>0.1675438596491228</v>
      </c>
      <c r="J64" s="28"/>
      <c r="K64" s="28"/>
      <c r="L64" s="28"/>
      <c r="M64" s="28"/>
      <c r="N64" s="28"/>
      <c r="O64" s="28"/>
      <c r="P64" s="28" t="s">
        <v>17</v>
      </c>
      <c r="Q64" s="51">
        <f>Q20</f>
        <v>0.2595573440643863</v>
      </c>
      <c r="R64" s="51">
        <f>S20</f>
        <v>0.22439024390243903</v>
      </c>
      <c r="S64" s="51">
        <f>U20</f>
        <v>0.22495274102079396</v>
      </c>
      <c r="T64" s="51">
        <f>W20</f>
        <v>0.16816143497757849</v>
      </c>
      <c r="U64" s="51">
        <f>Y20</f>
        <v>0.18670576735092864</v>
      </c>
      <c r="V64" s="28"/>
      <c r="W64" s="28"/>
      <c r="X64" s="28"/>
      <c r="Y64" s="28"/>
      <c r="Z64" s="28"/>
      <c r="AA64" s="28"/>
    </row>
    <row r="65" spans="2:27" x14ac:dyDescent="0.25">
      <c r="B65" s="28"/>
      <c r="C65" s="28"/>
      <c r="D65" s="28" t="s">
        <v>18</v>
      </c>
      <c r="E65" s="51">
        <f>E22</f>
        <v>0.3860386879730866</v>
      </c>
      <c r="F65" s="51">
        <f>G22</f>
        <v>0.27249789739276703</v>
      </c>
      <c r="G65" s="51">
        <f>I22</f>
        <v>9.1673675357443224E-2</v>
      </c>
      <c r="H65" s="51">
        <f>K22</f>
        <v>8.074011774600505E-2</v>
      </c>
      <c r="I65" s="51">
        <f>M22</f>
        <v>0.16904962153069805</v>
      </c>
      <c r="J65" s="28"/>
      <c r="K65" s="28"/>
      <c r="L65" s="28"/>
      <c r="M65" s="28"/>
      <c r="N65" s="28"/>
      <c r="O65" s="28"/>
      <c r="P65" s="28" t="s">
        <v>18</v>
      </c>
      <c r="Q65" s="51">
        <f>Q22</f>
        <v>0.30784708249496984</v>
      </c>
      <c r="R65" s="51">
        <f>S22</f>
        <v>0.19756097560975611</v>
      </c>
      <c r="S65" s="51">
        <f>U22</f>
        <v>0.20604914933837429</v>
      </c>
      <c r="T65" s="51">
        <f>W22</f>
        <v>0.21524663677130046</v>
      </c>
      <c r="U65" s="51">
        <f>Y22</f>
        <v>0.19648093841642228</v>
      </c>
      <c r="V65" s="28"/>
      <c r="W65" s="28"/>
      <c r="X65" s="28"/>
      <c r="Y65" s="28"/>
      <c r="Z65" s="28"/>
      <c r="AA65" s="28"/>
    </row>
    <row r="66" spans="2:27" x14ac:dyDescent="0.25">
      <c r="B66" s="28"/>
      <c r="C66" s="28"/>
      <c r="D66" s="28" t="s">
        <v>19</v>
      </c>
      <c r="E66" s="51">
        <f>E24</f>
        <v>0.28249999999999997</v>
      </c>
      <c r="F66" s="51">
        <f>G24</f>
        <v>0.32250000000000001</v>
      </c>
      <c r="G66" s="51">
        <f>I24</f>
        <v>9.8750000000000004E-2</v>
      </c>
      <c r="H66" s="51">
        <f>K24</f>
        <v>0.1075</v>
      </c>
      <c r="I66" s="51">
        <f>M24</f>
        <v>0.18875</v>
      </c>
      <c r="J66" s="28"/>
      <c r="K66" s="28"/>
      <c r="L66" s="28"/>
      <c r="M66" s="28"/>
      <c r="N66" s="28"/>
      <c r="O66" s="28"/>
      <c r="P66" s="28" t="s">
        <v>19</v>
      </c>
      <c r="Q66" s="51">
        <f>Q24</f>
        <v>0.15157612340710933</v>
      </c>
      <c r="R66" s="51">
        <f>S24</f>
        <v>0.15731707317073171</v>
      </c>
      <c r="S66" s="51">
        <f>U24</f>
        <v>0.14933837429111532</v>
      </c>
      <c r="T66" s="51">
        <f>W24</f>
        <v>0.19282511210762332</v>
      </c>
      <c r="U66" s="51">
        <f>Y24</f>
        <v>0.14760508308895406</v>
      </c>
      <c r="V66" s="28"/>
      <c r="W66" s="28"/>
      <c r="X66" s="28"/>
      <c r="Y66" s="28"/>
      <c r="Z66" s="28"/>
      <c r="AA66" s="28"/>
    </row>
    <row r="67" spans="2:27" x14ac:dyDescent="0.25">
      <c r="B67" s="28"/>
      <c r="C67" s="28"/>
      <c r="D67" s="28" t="s">
        <v>20</v>
      </c>
      <c r="E67" s="51">
        <f>E26</f>
        <v>0.16506189821182943</v>
      </c>
      <c r="F67" s="51">
        <f>G26</f>
        <v>0.29160935350756534</v>
      </c>
      <c r="G67" s="51">
        <f>I26</f>
        <v>8.11554332874828E-2</v>
      </c>
      <c r="H67" s="51">
        <f>K26</f>
        <v>0.13067400275103164</v>
      </c>
      <c r="I67" s="51">
        <f>M26</f>
        <v>0.33149931224209078</v>
      </c>
      <c r="J67" s="28"/>
      <c r="K67" s="28"/>
      <c r="L67" s="28"/>
      <c r="M67" s="28"/>
      <c r="N67" s="28"/>
      <c r="O67" s="28"/>
      <c r="P67" s="28" t="s">
        <v>20</v>
      </c>
      <c r="Q67" s="51">
        <f>Q26</f>
        <v>8.0482897384305835E-2</v>
      </c>
      <c r="R67" s="51">
        <f>S26</f>
        <v>0.12926829268292683</v>
      </c>
      <c r="S67" s="51">
        <f>U26</f>
        <v>0.11153119092627599</v>
      </c>
      <c r="T67" s="51">
        <f>W26</f>
        <v>0.21300448430493274</v>
      </c>
      <c r="U67" s="51">
        <f>Y26</f>
        <v>0.23558162267839688</v>
      </c>
      <c r="V67" s="28"/>
      <c r="W67" s="28"/>
      <c r="X67" s="28"/>
      <c r="Y67" s="28"/>
      <c r="Z67" s="28"/>
      <c r="AA67" s="28"/>
    </row>
    <row r="68" spans="2:27" x14ac:dyDescent="0.25">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row>
    <row r="69" spans="2:27" x14ac:dyDescent="0.25">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row>
  </sheetData>
  <mergeCells count="76">
    <mergeCell ref="O1:W1"/>
    <mergeCell ref="AA1:AH1"/>
    <mergeCell ref="B2:B4"/>
    <mergeCell ref="D2:Y4"/>
    <mergeCell ref="D14:N14"/>
    <mergeCell ref="P14:Z14"/>
    <mergeCell ref="E16:F16"/>
    <mergeCell ref="G16:H16"/>
    <mergeCell ref="I16:J16"/>
    <mergeCell ref="K16:L16"/>
    <mergeCell ref="M16:N16"/>
    <mergeCell ref="Q16:R16"/>
    <mergeCell ref="S16:T16"/>
    <mergeCell ref="U16:V16"/>
    <mergeCell ref="W16:X16"/>
    <mergeCell ref="Y16:Z16"/>
    <mergeCell ref="E18:F18"/>
    <mergeCell ref="G18:H18"/>
    <mergeCell ref="I18:J18"/>
    <mergeCell ref="K18:L18"/>
    <mergeCell ref="M18:N18"/>
    <mergeCell ref="E20:F20"/>
    <mergeCell ref="G20:H20"/>
    <mergeCell ref="I20:J20"/>
    <mergeCell ref="K20:L20"/>
    <mergeCell ref="M20:N20"/>
    <mergeCell ref="E22:F22"/>
    <mergeCell ref="G22:H22"/>
    <mergeCell ref="I22:J22"/>
    <mergeCell ref="K22:L22"/>
    <mergeCell ref="M22:N22"/>
    <mergeCell ref="E24:F24"/>
    <mergeCell ref="G24:H24"/>
    <mergeCell ref="I24:J24"/>
    <mergeCell ref="K24:L24"/>
    <mergeCell ref="M24:N24"/>
    <mergeCell ref="E26:F26"/>
    <mergeCell ref="G26:H26"/>
    <mergeCell ref="I26:J26"/>
    <mergeCell ref="K26:L26"/>
    <mergeCell ref="M26:N26"/>
    <mergeCell ref="Q18:R18"/>
    <mergeCell ref="S18:T18"/>
    <mergeCell ref="U18:V18"/>
    <mergeCell ref="W18:X18"/>
    <mergeCell ref="Y18:Z18"/>
    <mergeCell ref="Q20:R20"/>
    <mergeCell ref="S20:T20"/>
    <mergeCell ref="U20:V20"/>
    <mergeCell ref="W20:X20"/>
    <mergeCell ref="Y20:Z20"/>
    <mergeCell ref="Q22:R22"/>
    <mergeCell ref="Q24:R24"/>
    <mergeCell ref="Q26:R26"/>
    <mergeCell ref="S22:T22"/>
    <mergeCell ref="S24:T24"/>
    <mergeCell ref="S26:T26"/>
    <mergeCell ref="U22:V22"/>
    <mergeCell ref="U24:V24"/>
    <mergeCell ref="W24:X24"/>
    <mergeCell ref="Y24:Z24"/>
    <mergeCell ref="U26:V26"/>
    <mergeCell ref="W26:X26"/>
    <mergeCell ref="Y26:Z26"/>
    <mergeCell ref="W22:X22"/>
    <mergeCell ref="Y22:Z22"/>
    <mergeCell ref="P18:P19"/>
    <mergeCell ref="P20:P21"/>
    <mergeCell ref="P22:P23"/>
    <mergeCell ref="P24:P25"/>
    <mergeCell ref="P26:P27"/>
    <mergeCell ref="D18:D19"/>
    <mergeCell ref="D20:D21"/>
    <mergeCell ref="D22:D23"/>
    <mergeCell ref="D24:D25"/>
    <mergeCell ref="D26:D27"/>
  </mergeCells>
  <pageMargins left="0.7" right="0.7" top="0.75" bottom="0.75" header="0.3" footer="0.3"/>
  <pageSetup paperSize="9" scale="39" orientation="landscape" r:id="rId1"/>
  <ignoredErrors>
    <ignoredError sqref="F54:F58 H54:H58 J54:J58 L54:L58 R54:R58 T54:T58 V54:V58 X54:X58 G54:G5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542914" r:id="rId4" name="List Box 2">
              <controlPr defaultSize="0" autoLine="0" autoPict="0">
                <anchor moveWithCells="1">
                  <from>
                    <xdr:col>1</xdr:col>
                    <xdr:colOff>9525</xdr:colOff>
                    <xdr:row>5</xdr:row>
                    <xdr:rowOff>0</xdr:rowOff>
                  </from>
                  <to>
                    <xdr:col>2</xdr:col>
                    <xdr:colOff>0</xdr:colOff>
                    <xdr:row>6</xdr:row>
                    <xdr:rowOff>66675</xdr:rowOff>
                  </to>
                </anchor>
              </controlPr>
            </control>
          </mc:Choice>
        </mc:AlternateContent>
        <mc:AlternateContent xmlns:mc="http://schemas.openxmlformats.org/markup-compatibility/2006">
          <mc:Choice Requires="x14">
            <control shapeId="5542915" r:id="rId5" name="List Box 3">
              <controlPr defaultSize="0" autoLine="0" autoPict="0">
                <anchor moveWithCells="1">
                  <from>
                    <xdr:col>1</xdr:col>
                    <xdr:colOff>9525</xdr:colOff>
                    <xdr:row>7</xdr:row>
                    <xdr:rowOff>19050</xdr:rowOff>
                  </from>
                  <to>
                    <xdr:col>1</xdr:col>
                    <xdr:colOff>1495425</xdr:colOff>
                    <xdr:row>11</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4"/>
  <sheetViews>
    <sheetView workbookViewId="0">
      <selection activeCell="B8" sqref="B8"/>
    </sheetView>
  </sheetViews>
  <sheetFormatPr defaultRowHeight="15" x14ac:dyDescent="0.25"/>
  <cols>
    <col min="1" max="1" width="1.5703125" style="12" customWidth="1"/>
    <col min="2" max="2" width="64.140625" style="12" bestFit="1" customWidth="1"/>
    <col min="3" max="3" width="12.140625" style="12" customWidth="1"/>
    <col min="4" max="4" width="33.140625" style="12" bestFit="1" customWidth="1"/>
    <col min="5" max="5" width="9" style="18" customWidth="1"/>
    <col min="6" max="16384" width="9.140625" style="12"/>
  </cols>
  <sheetData>
    <row r="1" spans="2:6" x14ac:dyDescent="0.25">
      <c r="B1" s="20" t="s">
        <v>9</v>
      </c>
      <c r="D1" s="19" t="s">
        <v>43</v>
      </c>
      <c r="E1" s="19"/>
      <c r="F1" s="19" t="s">
        <v>3</v>
      </c>
    </row>
    <row r="2" spans="2:6" x14ac:dyDescent="0.25">
      <c r="B2" s="7" t="s">
        <v>1</v>
      </c>
      <c r="D2" s="12" t="s">
        <v>57</v>
      </c>
      <c r="F2" s="12">
        <v>2012</v>
      </c>
    </row>
    <row r="3" spans="2:6" x14ac:dyDescent="0.25">
      <c r="B3" s="7" t="s">
        <v>0</v>
      </c>
      <c r="D3" s="12" t="s">
        <v>11</v>
      </c>
      <c r="F3" s="12">
        <v>2013</v>
      </c>
    </row>
    <row r="4" spans="2:6" x14ac:dyDescent="0.25">
      <c r="B4" s="7" t="s">
        <v>69</v>
      </c>
      <c r="D4" s="12" t="s">
        <v>12</v>
      </c>
      <c r="F4" s="12">
        <v>2014</v>
      </c>
    </row>
    <row r="5" spans="2:6" x14ac:dyDescent="0.25">
      <c r="B5" s="7" t="s">
        <v>71</v>
      </c>
      <c r="D5" s="12" t="s">
        <v>13</v>
      </c>
    </row>
    <row r="6" spans="2:6" x14ac:dyDescent="0.25">
      <c r="B6" s="7" t="s">
        <v>73</v>
      </c>
      <c r="D6" s="12" t="s">
        <v>58</v>
      </c>
      <c r="F6" s="12">
        <v>1</v>
      </c>
    </row>
    <row r="7" spans="2:6" x14ac:dyDescent="0.25">
      <c r="B7" s="7" t="s">
        <v>74</v>
      </c>
      <c r="D7" s="12" t="s">
        <v>14</v>
      </c>
      <c r="F7" s="12">
        <f>INDEX(F2:F4,F6)</f>
        <v>2012</v>
      </c>
    </row>
    <row r="8" spans="2:6" x14ac:dyDescent="0.25">
      <c r="B8" s="7" t="s">
        <v>50</v>
      </c>
    </row>
    <row r="9" spans="2:6" x14ac:dyDescent="0.25">
      <c r="B9" s="7" t="s">
        <v>76</v>
      </c>
    </row>
    <row r="10" spans="2:6" x14ac:dyDescent="0.25">
      <c r="B10" s="7" t="s">
        <v>2</v>
      </c>
    </row>
    <row r="11" spans="2:6" x14ac:dyDescent="0.25">
      <c r="B11" s="7" t="s">
        <v>39</v>
      </c>
      <c r="D11" s="12">
        <v>1</v>
      </c>
    </row>
    <row r="12" spans="2:6" x14ac:dyDescent="0.25">
      <c r="D12" s="12" t="str">
        <f>INDEX(D2:D7,D11)</f>
        <v>London + West Essex</v>
      </c>
    </row>
    <row r="13" spans="2:6" x14ac:dyDescent="0.25">
      <c r="B13" s="12">
        <v>2</v>
      </c>
    </row>
    <row r="14" spans="2:6" x14ac:dyDescent="0.25">
      <c r="B14" s="12" t="str">
        <f>INDEX(B2:B11,B13)</f>
        <v>Breast</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451"/>
  <sheetViews>
    <sheetView workbookViewId="0">
      <selection activeCell="A22" sqref="A22"/>
    </sheetView>
  </sheetViews>
  <sheetFormatPr defaultRowHeight="15" x14ac:dyDescent="0.25"/>
  <cols>
    <col min="1" max="1" width="49.42578125" bestFit="1" customWidth="1"/>
    <col min="8" max="8" width="29.42578125" bestFit="1" customWidth="1"/>
  </cols>
  <sheetData>
    <row r="1" spans="1:19" x14ac:dyDescent="0.25">
      <c r="A1" t="s">
        <v>37</v>
      </c>
      <c r="B1" t="s">
        <v>59</v>
      </c>
      <c r="C1" t="s">
        <v>60</v>
      </c>
      <c r="D1" t="s">
        <v>32</v>
      </c>
      <c r="E1" t="s">
        <v>61</v>
      </c>
      <c r="F1" t="s">
        <v>16</v>
      </c>
      <c r="G1" t="s">
        <v>29</v>
      </c>
      <c r="H1" t="s">
        <v>63</v>
      </c>
    </row>
    <row r="2" spans="1:19" x14ac:dyDescent="0.25">
      <c r="A2" s="18" t="str">
        <f t="shared" ref="A2:A65" si="0">B2&amp;", "&amp;H2&amp;", "&amp;D2&amp;", "&amp;C2</f>
        <v>2012, North East London + West Essex, 1, 0-49</v>
      </c>
      <c r="B2">
        <v>2012</v>
      </c>
      <c r="C2" t="s">
        <v>26</v>
      </c>
      <c r="D2">
        <v>1</v>
      </c>
      <c r="E2" t="s">
        <v>30</v>
      </c>
      <c r="F2" t="s">
        <v>62</v>
      </c>
      <c r="G2">
        <v>228</v>
      </c>
      <c r="H2" s="18" t="str">
        <f t="shared" ref="H2:H65" si="1">VLOOKUP(F2,$R$3:$S$9,2,FALSE)</f>
        <v>North East London + West Essex</v>
      </c>
      <c r="R2" s="19" t="s">
        <v>64</v>
      </c>
    </row>
    <row r="3" spans="1:19" x14ac:dyDescent="0.25">
      <c r="A3" s="18" t="str">
        <f t="shared" si="0"/>
        <v>2012, North London, 1, 0-49</v>
      </c>
      <c r="B3">
        <v>2012</v>
      </c>
      <c r="C3" t="s">
        <v>26</v>
      </c>
      <c r="D3">
        <v>1</v>
      </c>
      <c r="E3" t="s">
        <v>30</v>
      </c>
      <c r="F3" t="s">
        <v>33</v>
      </c>
      <c r="G3">
        <v>142</v>
      </c>
      <c r="H3" s="18" t="str">
        <f t="shared" si="1"/>
        <v>North London</v>
      </c>
      <c r="R3" s="18" t="s">
        <v>34</v>
      </c>
      <c r="S3" s="18" t="s">
        <v>11</v>
      </c>
    </row>
    <row r="4" spans="1:19" x14ac:dyDescent="0.25">
      <c r="A4" s="18" t="str">
        <f t="shared" si="0"/>
        <v>2012, North West London, 1, 0-49</v>
      </c>
      <c r="B4">
        <v>2012</v>
      </c>
      <c r="C4" t="s">
        <v>26</v>
      </c>
      <c r="D4">
        <v>1</v>
      </c>
      <c r="E4" t="s">
        <v>30</v>
      </c>
      <c r="F4" t="s">
        <v>34</v>
      </c>
      <c r="G4">
        <v>133</v>
      </c>
      <c r="H4" s="18" t="str">
        <f t="shared" si="1"/>
        <v>North West London</v>
      </c>
      <c r="R4" s="18" t="s">
        <v>35</v>
      </c>
      <c r="S4" s="18" t="s">
        <v>12</v>
      </c>
    </row>
    <row r="5" spans="1:19" x14ac:dyDescent="0.25">
      <c r="A5" s="18" t="str">
        <f t="shared" si="0"/>
        <v>2012, South East London, 1, 0-49</v>
      </c>
      <c r="B5">
        <v>2012</v>
      </c>
      <c r="C5" t="s">
        <v>26</v>
      </c>
      <c r="D5">
        <v>1</v>
      </c>
      <c r="E5" t="s">
        <v>30</v>
      </c>
      <c r="F5" t="s">
        <v>35</v>
      </c>
      <c r="G5">
        <v>218</v>
      </c>
      <c r="H5" s="18" t="str">
        <f t="shared" si="1"/>
        <v>South East London</v>
      </c>
      <c r="R5" s="18" t="s">
        <v>38</v>
      </c>
      <c r="S5" s="18" t="s">
        <v>13</v>
      </c>
    </row>
    <row r="6" spans="1:19" x14ac:dyDescent="0.25">
      <c r="A6" s="18" t="str">
        <f t="shared" si="0"/>
        <v>2012, South West London, 1, 0-49</v>
      </c>
      <c r="B6">
        <v>2012</v>
      </c>
      <c r="C6" t="s">
        <v>26</v>
      </c>
      <c r="D6">
        <v>1</v>
      </c>
      <c r="E6" t="s">
        <v>30</v>
      </c>
      <c r="F6" t="s">
        <v>38</v>
      </c>
      <c r="G6">
        <v>174</v>
      </c>
      <c r="H6" s="18" t="str">
        <f t="shared" si="1"/>
        <v>South West London</v>
      </c>
      <c r="R6" s="18" t="s">
        <v>62</v>
      </c>
      <c r="S6" s="18" t="s">
        <v>58</v>
      </c>
    </row>
    <row r="7" spans="1:19" x14ac:dyDescent="0.25">
      <c r="A7" s="18" t="str">
        <f t="shared" si="0"/>
        <v>2012, North East London + West Essex, 2, 0-49</v>
      </c>
      <c r="B7">
        <v>2012</v>
      </c>
      <c r="C7" t="s">
        <v>26</v>
      </c>
      <c r="D7">
        <v>2</v>
      </c>
      <c r="E7" t="s">
        <v>30</v>
      </c>
      <c r="F7" t="s">
        <v>62</v>
      </c>
      <c r="G7">
        <v>160</v>
      </c>
      <c r="H7" s="18" t="str">
        <f t="shared" si="1"/>
        <v>North East London + West Essex</v>
      </c>
      <c r="R7" s="18" t="s">
        <v>33</v>
      </c>
      <c r="S7" s="18" t="s">
        <v>14</v>
      </c>
    </row>
    <row r="8" spans="1:19" x14ac:dyDescent="0.25">
      <c r="A8" s="18" t="str">
        <f t="shared" si="0"/>
        <v>2012, North London, 2, 0-49</v>
      </c>
      <c r="B8">
        <v>2012</v>
      </c>
      <c r="C8" t="s">
        <v>26</v>
      </c>
      <c r="D8">
        <v>2</v>
      </c>
      <c r="E8" t="s">
        <v>30</v>
      </c>
      <c r="F8" t="s">
        <v>33</v>
      </c>
      <c r="G8">
        <v>127</v>
      </c>
      <c r="H8" s="18" t="str">
        <f t="shared" si="1"/>
        <v>North London</v>
      </c>
      <c r="R8" s="18" t="s">
        <v>57</v>
      </c>
      <c r="S8" s="18" t="s">
        <v>57</v>
      </c>
    </row>
    <row r="9" spans="1:19" x14ac:dyDescent="0.25">
      <c r="A9" s="18" t="str">
        <f t="shared" si="0"/>
        <v>2012, North West London, 2, 0-49</v>
      </c>
      <c r="B9">
        <v>2012</v>
      </c>
      <c r="C9" t="s">
        <v>26</v>
      </c>
      <c r="D9">
        <v>2</v>
      </c>
      <c r="E9" t="s">
        <v>30</v>
      </c>
      <c r="F9" t="s">
        <v>34</v>
      </c>
      <c r="G9">
        <v>121</v>
      </c>
      <c r="H9" s="18" t="str">
        <f t="shared" si="1"/>
        <v>North West London</v>
      </c>
      <c r="R9" s="18" t="s">
        <v>8</v>
      </c>
      <c r="S9" s="18" t="s">
        <v>8</v>
      </c>
    </row>
    <row r="10" spans="1:19" x14ac:dyDescent="0.25">
      <c r="A10" s="18" t="str">
        <f t="shared" si="0"/>
        <v>2012, South East London, 2, 0-49</v>
      </c>
      <c r="B10">
        <v>2012</v>
      </c>
      <c r="C10" t="s">
        <v>26</v>
      </c>
      <c r="D10">
        <v>2</v>
      </c>
      <c r="E10" t="s">
        <v>30</v>
      </c>
      <c r="F10" t="s">
        <v>35</v>
      </c>
      <c r="G10">
        <v>162</v>
      </c>
      <c r="H10" s="18" t="str">
        <f t="shared" si="1"/>
        <v>South East London</v>
      </c>
    </row>
    <row r="11" spans="1:19" x14ac:dyDescent="0.25">
      <c r="A11" s="18" t="str">
        <f t="shared" si="0"/>
        <v>2012, South West London, 2, 0-49</v>
      </c>
      <c r="B11">
        <v>2012</v>
      </c>
      <c r="C11" t="s">
        <v>26</v>
      </c>
      <c r="D11">
        <v>2</v>
      </c>
      <c r="E11" t="s">
        <v>30</v>
      </c>
      <c r="F11" t="s">
        <v>38</v>
      </c>
      <c r="G11">
        <v>80</v>
      </c>
      <c r="H11" s="18" t="str">
        <f t="shared" si="1"/>
        <v>South West London</v>
      </c>
      <c r="R11" t="s">
        <v>164</v>
      </c>
    </row>
    <row r="12" spans="1:19" x14ac:dyDescent="0.25">
      <c r="A12" s="18" t="str">
        <f t="shared" si="0"/>
        <v>2012, North East London + West Essex, 3, 0-49</v>
      </c>
      <c r="B12">
        <v>2012</v>
      </c>
      <c r="C12" t="s">
        <v>26</v>
      </c>
      <c r="D12">
        <v>3</v>
      </c>
      <c r="E12" t="s">
        <v>30</v>
      </c>
      <c r="F12" t="s">
        <v>62</v>
      </c>
      <c r="G12">
        <v>132</v>
      </c>
      <c r="H12" s="18" t="str">
        <f t="shared" si="1"/>
        <v>North East London + West Essex</v>
      </c>
      <c r="R12" s="18" t="s">
        <v>160</v>
      </c>
    </row>
    <row r="13" spans="1:19" x14ac:dyDescent="0.25">
      <c r="A13" s="18" t="str">
        <f t="shared" si="0"/>
        <v>2012, North London, 3, 0-49</v>
      </c>
      <c r="B13">
        <v>2012</v>
      </c>
      <c r="C13" t="s">
        <v>26</v>
      </c>
      <c r="D13">
        <v>3</v>
      </c>
      <c r="E13" t="s">
        <v>30</v>
      </c>
      <c r="F13" t="s">
        <v>33</v>
      </c>
      <c r="G13">
        <v>63</v>
      </c>
      <c r="H13" s="18" t="str">
        <f t="shared" si="1"/>
        <v>North London</v>
      </c>
      <c r="R13" s="18" t="s">
        <v>161</v>
      </c>
    </row>
    <row r="14" spans="1:19" x14ac:dyDescent="0.25">
      <c r="A14" s="18" t="str">
        <f t="shared" si="0"/>
        <v>2012, North West London, 3, 0-49</v>
      </c>
      <c r="B14">
        <v>2012</v>
      </c>
      <c r="C14" t="s">
        <v>26</v>
      </c>
      <c r="D14">
        <v>3</v>
      </c>
      <c r="E14" t="s">
        <v>30</v>
      </c>
      <c r="F14" t="s">
        <v>34</v>
      </c>
      <c r="G14">
        <v>69</v>
      </c>
      <c r="H14" s="18" t="str">
        <f t="shared" si="1"/>
        <v>North West London</v>
      </c>
      <c r="R14" s="18" t="s">
        <v>162</v>
      </c>
    </row>
    <row r="15" spans="1:19" x14ac:dyDescent="0.25">
      <c r="A15" s="18" t="str">
        <f t="shared" si="0"/>
        <v>2012, South East London, 3, 0-49</v>
      </c>
      <c r="B15">
        <v>2012</v>
      </c>
      <c r="C15" t="s">
        <v>26</v>
      </c>
      <c r="D15">
        <v>3</v>
      </c>
      <c r="E15" t="s">
        <v>30</v>
      </c>
      <c r="F15" t="s">
        <v>35</v>
      </c>
      <c r="G15">
        <v>93</v>
      </c>
      <c r="H15" s="18" t="str">
        <f t="shared" si="1"/>
        <v>South East London</v>
      </c>
      <c r="R15" s="18" t="s">
        <v>163</v>
      </c>
    </row>
    <row r="16" spans="1:19" x14ac:dyDescent="0.25">
      <c r="A16" s="18" t="str">
        <f t="shared" si="0"/>
        <v>2012, South West London, 3, 0-49</v>
      </c>
      <c r="B16">
        <v>2012</v>
      </c>
      <c r="C16" t="s">
        <v>26</v>
      </c>
      <c r="D16">
        <v>3</v>
      </c>
      <c r="E16" t="s">
        <v>30</v>
      </c>
      <c r="F16" t="s">
        <v>38</v>
      </c>
      <c r="G16">
        <v>68</v>
      </c>
      <c r="H16" s="18" t="str">
        <f t="shared" si="1"/>
        <v>South West London</v>
      </c>
    </row>
    <row r="17" spans="1:8" x14ac:dyDescent="0.25">
      <c r="A17" s="18" t="str">
        <f t="shared" si="0"/>
        <v>2012, North East London + West Essex, 4, 0-49</v>
      </c>
      <c r="B17">
        <v>2012</v>
      </c>
      <c r="C17" t="s">
        <v>26</v>
      </c>
      <c r="D17">
        <v>4</v>
      </c>
      <c r="E17" t="s">
        <v>30</v>
      </c>
      <c r="F17" t="s">
        <v>62</v>
      </c>
      <c r="G17">
        <v>108</v>
      </c>
      <c r="H17" s="18" t="str">
        <f t="shared" si="1"/>
        <v>North East London + West Essex</v>
      </c>
    </row>
    <row r="18" spans="1:8" x14ac:dyDescent="0.25">
      <c r="A18" s="18" t="str">
        <f t="shared" si="0"/>
        <v>2012, North London, 4, 0-49</v>
      </c>
      <c r="B18">
        <v>2012</v>
      </c>
      <c r="C18" t="s">
        <v>26</v>
      </c>
      <c r="D18">
        <v>4</v>
      </c>
      <c r="E18" t="s">
        <v>30</v>
      </c>
      <c r="F18" t="s">
        <v>33</v>
      </c>
      <c r="G18">
        <v>85</v>
      </c>
      <c r="H18" s="18" t="str">
        <f t="shared" si="1"/>
        <v>North London</v>
      </c>
    </row>
    <row r="19" spans="1:8" x14ac:dyDescent="0.25">
      <c r="A19" s="18" t="str">
        <f t="shared" si="0"/>
        <v>2012, North West London, 4, 0-49</v>
      </c>
      <c r="B19">
        <v>2012</v>
      </c>
      <c r="C19" t="s">
        <v>26</v>
      </c>
      <c r="D19">
        <v>4</v>
      </c>
      <c r="E19" t="s">
        <v>30</v>
      </c>
      <c r="F19" t="s">
        <v>34</v>
      </c>
      <c r="G19">
        <v>72</v>
      </c>
      <c r="H19" s="18" t="str">
        <f t="shared" si="1"/>
        <v>North West London</v>
      </c>
    </row>
    <row r="20" spans="1:8" x14ac:dyDescent="0.25">
      <c r="A20" s="18" t="str">
        <f t="shared" si="0"/>
        <v>2012, South East London, 4, 0-49</v>
      </c>
      <c r="B20">
        <v>2012</v>
      </c>
      <c r="C20" t="s">
        <v>26</v>
      </c>
      <c r="D20">
        <v>4</v>
      </c>
      <c r="E20" t="s">
        <v>30</v>
      </c>
      <c r="F20" t="s">
        <v>35</v>
      </c>
      <c r="G20">
        <v>121</v>
      </c>
      <c r="H20" s="18" t="str">
        <f t="shared" si="1"/>
        <v>South East London</v>
      </c>
    </row>
    <row r="21" spans="1:8" x14ac:dyDescent="0.25">
      <c r="A21" s="18" t="str">
        <f t="shared" si="0"/>
        <v>2012, South West London, 4, 0-49</v>
      </c>
      <c r="B21">
        <v>2012</v>
      </c>
      <c r="C21" t="s">
        <v>26</v>
      </c>
      <c r="D21">
        <v>4</v>
      </c>
      <c r="E21" t="s">
        <v>30</v>
      </c>
      <c r="F21" t="s">
        <v>38</v>
      </c>
      <c r="G21">
        <v>68</v>
      </c>
      <c r="H21" s="18" t="str">
        <f t="shared" si="1"/>
        <v>South West London</v>
      </c>
    </row>
    <row r="22" spans="1:8" x14ac:dyDescent="0.25">
      <c r="A22" s="18" t="str">
        <f t="shared" si="0"/>
        <v>2012, North East London + West Essex, Unk/Oth, 0-49</v>
      </c>
      <c r="B22">
        <v>2012</v>
      </c>
      <c r="C22" t="s">
        <v>26</v>
      </c>
      <c r="D22" t="s">
        <v>27</v>
      </c>
      <c r="E22" t="s">
        <v>30</v>
      </c>
      <c r="F22" t="s">
        <v>62</v>
      </c>
      <c r="G22">
        <v>463</v>
      </c>
      <c r="H22" s="18" t="str">
        <f t="shared" si="1"/>
        <v>North East London + West Essex</v>
      </c>
    </row>
    <row r="23" spans="1:8" x14ac:dyDescent="0.25">
      <c r="A23" s="18" t="str">
        <f t="shared" si="0"/>
        <v>2012, North London, Unk/Oth, 0-49</v>
      </c>
      <c r="B23">
        <v>2012</v>
      </c>
      <c r="C23" t="s">
        <v>26</v>
      </c>
      <c r="D23" t="s">
        <v>27</v>
      </c>
      <c r="E23" t="s">
        <v>30</v>
      </c>
      <c r="F23" t="s">
        <v>33</v>
      </c>
      <c r="G23">
        <v>447</v>
      </c>
      <c r="H23" s="18" t="str">
        <f t="shared" si="1"/>
        <v>North London</v>
      </c>
    </row>
    <row r="24" spans="1:8" x14ac:dyDescent="0.25">
      <c r="A24" s="18" t="str">
        <f t="shared" si="0"/>
        <v>2012, North West London, Unk/Oth, 0-49</v>
      </c>
      <c r="B24">
        <v>2012</v>
      </c>
      <c r="C24" t="s">
        <v>26</v>
      </c>
      <c r="D24" t="s">
        <v>27</v>
      </c>
      <c r="E24" t="s">
        <v>30</v>
      </c>
      <c r="F24" t="s">
        <v>34</v>
      </c>
      <c r="G24">
        <v>676</v>
      </c>
      <c r="H24" s="18" t="str">
        <f t="shared" si="1"/>
        <v>North West London</v>
      </c>
    </row>
    <row r="25" spans="1:8" x14ac:dyDescent="0.25">
      <c r="A25" s="18" t="str">
        <f t="shared" si="0"/>
        <v>2012, South East London, Unk/Oth, 0-49</v>
      </c>
      <c r="B25">
        <v>2012</v>
      </c>
      <c r="C25" t="s">
        <v>26</v>
      </c>
      <c r="D25" t="s">
        <v>27</v>
      </c>
      <c r="E25" t="s">
        <v>30</v>
      </c>
      <c r="F25" t="s">
        <v>35</v>
      </c>
      <c r="G25">
        <v>500</v>
      </c>
      <c r="H25" s="18" t="str">
        <f t="shared" si="1"/>
        <v>South East London</v>
      </c>
    </row>
    <row r="26" spans="1:8" x14ac:dyDescent="0.25">
      <c r="A26" s="18" t="str">
        <f t="shared" si="0"/>
        <v>2012, South West London, Unk/Oth, 0-49</v>
      </c>
      <c r="B26">
        <v>2012</v>
      </c>
      <c r="C26" t="s">
        <v>26</v>
      </c>
      <c r="D26" t="s">
        <v>27</v>
      </c>
      <c r="E26" t="s">
        <v>30</v>
      </c>
      <c r="F26" t="s">
        <v>38</v>
      </c>
      <c r="G26">
        <v>492</v>
      </c>
      <c r="H26" s="18" t="str">
        <f t="shared" si="1"/>
        <v>South West London</v>
      </c>
    </row>
    <row r="27" spans="1:8" x14ac:dyDescent="0.25">
      <c r="A27" s="18" t="str">
        <f t="shared" si="0"/>
        <v>2012, North East London + West Essex, 1, 50-59</v>
      </c>
      <c r="B27">
        <v>2012</v>
      </c>
      <c r="C27" t="s">
        <v>17</v>
      </c>
      <c r="D27">
        <v>1</v>
      </c>
      <c r="E27" t="s">
        <v>30</v>
      </c>
      <c r="F27" t="s">
        <v>62</v>
      </c>
      <c r="G27">
        <v>301</v>
      </c>
      <c r="H27" s="18" t="str">
        <f t="shared" si="1"/>
        <v>North East London + West Essex</v>
      </c>
    </row>
    <row r="28" spans="1:8" x14ac:dyDescent="0.25">
      <c r="A28" s="18" t="str">
        <f t="shared" si="0"/>
        <v>2012, North London, 1, 50-59</v>
      </c>
      <c r="B28">
        <v>2012</v>
      </c>
      <c r="C28" t="s">
        <v>17</v>
      </c>
      <c r="D28">
        <v>1</v>
      </c>
      <c r="E28" t="s">
        <v>30</v>
      </c>
      <c r="F28" t="s">
        <v>33</v>
      </c>
      <c r="G28">
        <v>162</v>
      </c>
      <c r="H28" s="18" t="str">
        <f t="shared" si="1"/>
        <v>North London</v>
      </c>
    </row>
    <row r="29" spans="1:8" x14ac:dyDescent="0.25">
      <c r="A29" s="18" t="str">
        <f t="shared" si="0"/>
        <v>2012, North West London, 1, 50-59</v>
      </c>
      <c r="B29">
        <v>2012</v>
      </c>
      <c r="C29" t="s">
        <v>17</v>
      </c>
      <c r="D29">
        <v>1</v>
      </c>
      <c r="E29" t="s">
        <v>30</v>
      </c>
      <c r="F29" t="s">
        <v>34</v>
      </c>
      <c r="G29">
        <v>201</v>
      </c>
      <c r="H29" s="18" t="str">
        <f t="shared" si="1"/>
        <v>North West London</v>
      </c>
    </row>
    <row r="30" spans="1:8" x14ac:dyDescent="0.25">
      <c r="A30" s="18" t="str">
        <f t="shared" si="0"/>
        <v>2012, South East London, 1, 50-59</v>
      </c>
      <c r="B30">
        <v>2012</v>
      </c>
      <c r="C30" t="s">
        <v>17</v>
      </c>
      <c r="D30">
        <v>1</v>
      </c>
      <c r="E30" t="s">
        <v>30</v>
      </c>
      <c r="F30" t="s">
        <v>35</v>
      </c>
      <c r="G30">
        <v>252</v>
      </c>
      <c r="H30" s="18" t="str">
        <f t="shared" si="1"/>
        <v>South East London</v>
      </c>
    </row>
    <row r="31" spans="1:8" x14ac:dyDescent="0.25">
      <c r="A31" s="18" t="str">
        <f t="shared" si="0"/>
        <v>2012, South West London, 1, 50-59</v>
      </c>
      <c r="B31">
        <v>2012</v>
      </c>
      <c r="C31" t="s">
        <v>17</v>
      </c>
      <c r="D31">
        <v>1</v>
      </c>
      <c r="E31" t="s">
        <v>30</v>
      </c>
      <c r="F31" t="s">
        <v>38</v>
      </c>
      <c r="G31">
        <v>146</v>
      </c>
      <c r="H31" s="18" t="str">
        <f t="shared" si="1"/>
        <v>South West London</v>
      </c>
    </row>
    <row r="32" spans="1:8" x14ac:dyDescent="0.25">
      <c r="A32" s="18" t="str">
        <f t="shared" si="0"/>
        <v>2012, North East London + West Essex, 2, 50-59</v>
      </c>
      <c r="B32">
        <v>2012</v>
      </c>
      <c r="C32" t="s">
        <v>17</v>
      </c>
      <c r="D32">
        <v>2</v>
      </c>
      <c r="E32" t="s">
        <v>30</v>
      </c>
      <c r="F32" t="s">
        <v>62</v>
      </c>
      <c r="G32">
        <v>186</v>
      </c>
      <c r="H32" s="18" t="str">
        <f t="shared" si="1"/>
        <v>North East London + West Essex</v>
      </c>
    </row>
    <row r="33" spans="1:8" x14ac:dyDescent="0.25">
      <c r="A33" s="18" t="str">
        <f t="shared" si="0"/>
        <v>2012, North London, 2, 50-59</v>
      </c>
      <c r="B33">
        <v>2012</v>
      </c>
      <c r="C33" t="s">
        <v>17</v>
      </c>
      <c r="D33">
        <v>2</v>
      </c>
      <c r="E33" t="s">
        <v>30</v>
      </c>
      <c r="F33" t="s">
        <v>33</v>
      </c>
      <c r="G33">
        <v>108</v>
      </c>
      <c r="H33" s="18" t="str">
        <f t="shared" si="1"/>
        <v>North London</v>
      </c>
    </row>
    <row r="34" spans="1:8" x14ac:dyDescent="0.25">
      <c r="A34" s="18" t="str">
        <f t="shared" si="0"/>
        <v>2012, North West London, 2, 50-59</v>
      </c>
      <c r="B34">
        <v>2012</v>
      </c>
      <c r="C34" t="s">
        <v>17</v>
      </c>
      <c r="D34">
        <v>2</v>
      </c>
      <c r="E34" t="s">
        <v>30</v>
      </c>
      <c r="F34" t="s">
        <v>34</v>
      </c>
      <c r="G34">
        <v>154</v>
      </c>
      <c r="H34" s="18" t="str">
        <f t="shared" si="1"/>
        <v>North West London</v>
      </c>
    </row>
    <row r="35" spans="1:8" x14ac:dyDescent="0.25">
      <c r="A35" s="18" t="str">
        <f t="shared" si="0"/>
        <v>2012, South East London, 2, 50-59</v>
      </c>
      <c r="B35">
        <v>2012</v>
      </c>
      <c r="C35" t="s">
        <v>17</v>
      </c>
      <c r="D35">
        <v>2</v>
      </c>
      <c r="E35" t="s">
        <v>30</v>
      </c>
      <c r="F35" t="s">
        <v>35</v>
      </c>
      <c r="G35">
        <v>138</v>
      </c>
      <c r="H35" s="18" t="str">
        <f t="shared" si="1"/>
        <v>South East London</v>
      </c>
    </row>
    <row r="36" spans="1:8" x14ac:dyDescent="0.25">
      <c r="A36" s="18" t="str">
        <f t="shared" si="0"/>
        <v>2012, South West London, 2, 50-59</v>
      </c>
      <c r="B36">
        <v>2012</v>
      </c>
      <c r="C36" t="s">
        <v>17</v>
      </c>
      <c r="D36">
        <v>2</v>
      </c>
      <c r="E36" t="s">
        <v>30</v>
      </c>
      <c r="F36" t="s">
        <v>38</v>
      </c>
      <c r="G36">
        <v>97</v>
      </c>
      <c r="H36" s="18" t="str">
        <f t="shared" si="1"/>
        <v>South West London</v>
      </c>
    </row>
    <row r="37" spans="1:8" x14ac:dyDescent="0.25">
      <c r="A37" s="18" t="str">
        <f t="shared" si="0"/>
        <v>2012, North East London + West Essex, 3, 50-59</v>
      </c>
      <c r="B37">
        <v>2012</v>
      </c>
      <c r="C37" t="s">
        <v>17</v>
      </c>
      <c r="D37">
        <v>3</v>
      </c>
      <c r="E37" t="s">
        <v>30</v>
      </c>
      <c r="F37" t="s">
        <v>62</v>
      </c>
      <c r="G37">
        <v>161</v>
      </c>
      <c r="H37" s="18" t="str">
        <f t="shared" si="1"/>
        <v>North East London + West Essex</v>
      </c>
    </row>
    <row r="38" spans="1:8" x14ac:dyDescent="0.25">
      <c r="A38" s="18" t="str">
        <f t="shared" si="0"/>
        <v>2012, North London, 3, 50-59</v>
      </c>
      <c r="B38">
        <v>2012</v>
      </c>
      <c r="C38" t="s">
        <v>17</v>
      </c>
      <c r="D38">
        <v>3</v>
      </c>
      <c r="E38" t="s">
        <v>30</v>
      </c>
      <c r="F38" t="s">
        <v>33</v>
      </c>
      <c r="G38">
        <v>86</v>
      </c>
      <c r="H38" s="18" t="str">
        <f t="shared" si="1"/>
        <v>North London</v>
      </c>
    </row>
    <row r="39" spans="1:8" x14ac:dyDescent="0.25">
      <c r="A39" s="18" t="str">
        <f t="shared" si="0"/>
        <v>2012, North West London, 3, 50-59</v>
      </c>
      <c r="B39">
        <v>2012</v>
      </c>
      <c r="C39" t="s">
        <v>17</v>
      </c>
      <c r="D39">
        <v>3</v>
      </c>
      <c r="E39" t="s">
        <v>30</v>
      </c>
      <c r="F39" t="s">
        <v>34</v>
      </c>
      <c r="G39">
        <v>98</v>
      </c>
      <c r="H39" s="18" t="str">
        <f t="shared" si="1"/>
        <v>North West London</v>
      </c>
    </row>
    <row r="40" spans="1:8" x14ac:dyDescent="0.25">
      <c r="A40" s="18" t="str">
        <f t="shared" si="0"/>
        <v>2012, South East London, 3, 50-59</v>
      </c>
      <c r="B40">
        <v>2012</v>
      </c>
      <c r="C40" t="s">
        <v>17</v>
      </c>
      <c r="D40">
        <v>3</v>
      </c>
      <c r="E40" t="s">
        <v>30</v>
      </c>
      <c r="F40" t="s">
        <v>35</v>
      </c>
      <c r="G40">
        <v>140</v>
      </c>
      <c r="H40" s="18" t="str">
        <f t="shared" si="1"/>
        <v>South East London</v>
      </c>
    </row>
    <row r="41" spans="1:8" x14ac:dyDescent="0.25">
      <c r="A41" s="18" t="str">
        <f t="shared" si="0"/>
        <v>2012, South West London, 3, 50-59</v>
      </c>
      <c r="B41">
        <v>2012</v>
      </c>
      <c r="C41" t="s">
        <v>17</v>
      </c>
      <c r="D41">
        <v>3</v>
      </c>
      <c r="E41" t="s">
        <v>30</v>
      </c>
      <c r="F41" t="s">
        <v>38</v>
      </c>
      <c r="G41">
        <v>86</v>
      </c>
      <c r="H41" s="18" t="str">
        <f t="shared" si="1"/>
        <v>South West London</v>
      </c>
    </row>
    <row r="42" spans="1:8" x14ac:dyDescent="0.25">
      <c r="A42" s="18" t="str">
        <f t="shared" si="0"/>
        <v>2012, North East London + West Essex, 4, 50-59</v>
      </c>
      <c r="B42">
        <v>2012</v>
      </c>
      <c r="C42" t="s">
        <v>17</v>
      </c>
      <c r="D42">
        <v>4</v>
      </c>
      <c r="E42" t="s">
        <v>30</v>
      </c>
      <c r="F42" t="s">
        <v>62</v>
      </c>
      <c r="G42">
        <v>206</v>
      </c>
      <c r="H42" s="18" t="str">
        <f t="shared" si="1"/>
        <v>North East London + West Essex</v>
      </c>
    </row>
    <row r="43" spans="1:8" x14ac:dyDescent="0.25">
      <c r="A43" s="18" t="str">
        <f t="shared" si="0"/>
        <v>2012, North London, 4, 50-59</v>
      </c>
      <c r="B43">
        <v>2012</v>
      </c>
      <c r="C43" t="s">
        <v>17</v>
      </c>
      <c r="D43">
        <v>4</v>
      </c>
      <c r="E43" t="s">
        <v>30</v>
      </c>
      <c r="F43" t="s">
        <v>33</v>
      </c>
      <c r="G43">
        <v>129</v>
      </c>
      <c r="H43" s="18" t="str">
        <f t="shared" si="1"/>
        <v>North London</v>
      </c>
    </row>
    <row r="44" spans="1:8" x14ac:dyDescent="0.25">
      <c r="A44" s="18" t="str">
        <f t="shared" si="0"/>
        <v>2012, North West London, 4, 50-59</v>
      </c>
      <c r="B44">
        <v>2012</v>
      </c>
      <c r="C44" t="s">
        <v>17</v>
      </c>
      <c r="D44">
        <v>4</v>
      </c>
      <c r="E44" t="s">
        <v>30</v>
      </c>
      <c r="F44" t="s">
        <v>34</v>
      </c>
      <c r="G44">
        <v>104</v>
      </c>
      <c r="H44" s="18" t="str">
        <f t="shared" si="1"/>
        <v>North West London</v>
      </c>
    </row>
    <row r="45" spans="1:8" x14ac:dyDescent="0.25">
      <c r="A45" s="18" t="str">
        <f t="shared" si="0"/>
        <v>2012, South East London, 4, 50-59</v>
      </c>
      <c r="B45">
        <v>2012</v>
      </c>
      <c r="C45" t="s">
        <v>17</v>
      </c>
      <c r="D45">
        <v>4</v>
      </c>
      <c r="E45" t="s">
        <v>30</v>
      </c>
      <c r="F45" t="s">
        <v>35</v>
      </c>
      <c r="G45">
        <v>147</v>
      </c>
      <c r="H45" s="18" t="str">
        <f t="shared" si="1"/>
        <v>South East London</v>
      </c>
    </row>
    <row r="46" spans="1:8" x14ac:dyDescent="0.25">
      <c r="A46" s="18" t="str">
        <f t="shared" si="0"/>
        <v>2012, South West London, 4, 50-59</v>
      </c>
      <c r="B46">
        <v>2012</v>
      </c>
      <c r="C46" t="s">
        <v>17</v>
      </c>
      <c r="D46">
        <v>4</v>
      </c>
      <c r="E46" t="s">
        <v>30</v>
      </c>
      <c r="F46" t="s">
        <v>38</v>
      </c>
      <c r="G46">
        <v>120</v>
      </c>
      <c r="H46" s="18" t="str">
        <f t="shared" si="1"/>
        <v>South West London</v>
      </c>
    </row>
    <row r="47" spans="1:8" x14ac:dyDescent="0.25">
      <c r="A47" s="18" t="str">
        <f t="shared" si="0"/>
        <v>2012, North East London + West Essex, Unk/Oth, 50-59</v>
      </c>
      <c r="B47">
        <v>2012</v>
      </c>
      <c r="C47" t="s">
        <v>17</v>
      </c>
      <c r="D47" t="s">
        <v>27</v>
      </c>
      <c r="E47" t="s">
        <v>30</v>
      </c>
      <c r="F47" t="s">
        <v>62</v>
      </c>
      <c r="G47">
        <v>348</v>
      </c>
      <c r="H47" s="18" t="str">
        <f t="shared" si="1"/>
        <v>North East London + West Essex</v>
      </c>
    </row>
    <row r="48" spans="1:8" x14ac:dyDescent="0.25">
      <c r="A48" s="18" t="str">
        <f t="shared" si="0"/>
        <v>2012, North London, Unk/Oth, 50-59</v>
      </c>
      <c r="B48">
        <v>2012</v>
      </c>
      <c r="C48" t="s">
        <v>17</v>
      </c>
      <c r="D48" t="s">
        <v>27</v>
      </c>
      <c r="E48" t="s">
        <v>30</v>
      </c>
      <c r="F48" t="s">
        <v>33</v>
      </c>
      <c r="G48">
        <v>280</v>
      </c>
      <c r="H48" s="18" t="str">
        <f t="shared" si="1"/>
        <v>North London</v>
      </c>
    </row>
    <row r="49" spans="1:8" x14ac:dyDescent="0.25">
      <c r="A49" s="18" t="str">
        <f t="shared" si="0"/>
        <v>2012, North West London, Unk/Oth, 50-59</v>
      </c>
      <c r="B49">
        <v>2012</v>
      </c>
      <c r="C49" t="s">
        <v>17</v>
      </c>
      <c r="D49" t="s">
        <v>27</v>
      </c>
      <c r="E49" t="s">
        <v>30</v>
      </c>
      <c r="F49" t="s">
        <v>34</v>
      </c>
      <c r="G49">
        <v>537</v>
      </c>
      <c r="H49" s="18" t="str">
        <f t="shared" si="1"/>
        <v>North West London</v>
      </c>
    </row>
    <row r="50" spans="1:8" x14ac:dyDescent="0.25">
      <c r="A50" s="18" t="str">
        <f t="shared" si="0"/>
        <v>2012, South East London, Unk/Oth, 50-59</v>
      </c>
      <c r="B50">
        <v>2012</v>
      </c>
      <c r="C50" t="s">
        <v>17</v>
      </c>
      <c r="D50" t="s">
        <v>27</v>
      </c>
      <c r="E50" t="s">
        <v>30</v>
      </c>
      <c r="F50" t="s">
        <v>35</v>
      </c>
      <c r="G50">
        <v>363</v>
      </c>
      <c r="H50" s="18" t="str">
        <f t="shared" si="1"/>
        <v>South East London</v>
      </c>
    </row>
    <row r="51" spans="1:8" x14ac:dyDescent="0.25">
      <c r="A51" s="18" t="str">
        <f t="shared" si="0"/>
        <v>2012, South West London, Unk/Oth, 50-59</v>
      </c>
      <c r="B51">
        <v>2012</v>
      </c>
      <c r="C51" t="s">
        <v>17</v>
      </c>
      <c r="D51" t="s">
        <v>27</v>
      </c>
      <c r="E51" t="s">
        <v>30</v>
      </c>
      <c r="F51" t="s">
        <v>38</v>
      </c>
      <c r="G51">
        <v>377</v>
      </c>
      <c r="H51" s="18" t="str">
        <f t="shared" si="1"/>
        <v>South West London</v>
      </c>
    </row>
    <row r="52" spans="1:8" x14ac:dyDescent="0.25">
      <c r="A52" s="18" t="str">
        <f t="shared" si="0"/>
        <v>2012, North East London + West Essex, 1, 60-69</v>
      </c>
      <c r="B52">
        <v>2012</v>
      </c>
      <c r="C52" t="s">
        <v>18</v>
      </c>
      <c r="D52">
        <v>1</v>
      </c>
      <c r="E52" t="s">
        <v>30</v>
      </c>
      <c r="F52" t="s">
        <v>62</v>
      </c>
      <c r="G52">
        <v>492</v>
      </c>
      <c r="H52" s="18" t="str">
        <f t="shared" si="1"/>
        <v>North East London + West Essex</v>
      </c>
    </row>
    <row r="53" spans="1:8" x14ac:dyDescent="0.25">
      <c r="A53" s="18" t="str">
        <f t="shared" si="0"/>
        <v>2012, North London, 1, 60-69</v>
      </c>
      <c r="B53">
        <v>2012</v>
      </c>
      <c r="C53" t="s">
        <v>18</v>
      </c>
      <c r="D53">
        <v>1</v>
      </c>
      <c r="E53" t="s">
        <v>30</v>
      </c>
      <c r="F53" t="s">
        <v>33</v>
      </c>
      <c r="G53">
        <v>242</v>
      </c>
      <c r="H53" s="18" t="str">
        <f t="shared" si="1"/>
        <v>North London</v>
      </c>
    </row>
    <row r="54" spans="1:8" x14ac:dyDescent="0.25">
      <c r="A54" s="18" t="str">
        <f t="shared" si="0"/>
        <v>2012, North West London, 1, 60-69</v>
      </c>
      <c r="B54">
        <v>2012</v>
      </c>
      <c r="C54" t="s">
        <v>18</v>
      </c>
      <c r="D54">
        <v>1</v>
      </c>
      <c r="E54" t="s">
        <v>30</v>
      </c>
      <c r="F54" t="s">
        <v>34</v>
      </c>
      <c r="G54">
        <v>313</v>
      </c>
      <c r="H54" s="18" t="str">
        <f t="shared" si="1"/>
        <v>North West London</v>
      </c>
    </row>
    <row r="55" spans="1:8" x14ac:dyDescent="0.25">
      <c r="A55" s="18" t="str">
        <f t="shared" si="0"/>
        <v>2012, South East London, 1, 60-69</v>
      </c>
      <c r="B55">
        <v>2012</v>
      </c>
      <c r="C55" t="s">
        <v>18</v>
      </c>
      <c r="D55">
        <v>1</v>
      </c>
      <c r="E55" t="s">
        <v>30</v>
      </c>
      <c r="F55" t="s">
        <v>35</v>
      </c>
      <c r="G55">
        <v>359</v>
      </c>
      <c r="H55" s="18" t="str">
        <f t="shared" si="1"/>
        <v>South East London</v>
      </c>
    </row>
    <row r="56" spans="1:8" x14ac:dyDescent="0.25">
      <c r="A56" s="18" t="str">
        <f t="shared" si="0"/>
        <v>2012, South West London, 1, 60-69</v>
      </c>
      <c r="B56">
        <v>2012</v>
      </c>
      <c r="C56" t="s">
        <v>18</v>
      </c>
      <c r="D56">
        <v>1</v>
      </c>
      <c r="E56" t="s">
        <v>30</v>
      </c>
      <c r="F56" t="s">
        <v>38</v>
      </c>
      <c r="G56">
        <v>262</v>
      </c>
      <c r="H56" s="18" t="str">
        <f t="shared" si="1"/>
        <v>South West London</v>
      </c>
    </row>
    <row r="57" spans="1:8" x14ac:dyDescent="0.25">
      <c r="A57" s="18" t="str">
        <f t="shared" si="0"/>
        <v>2012, North East London + West Essex, 2, 60-69</v>
      </c>
      <c r="B57">
        <v>2012</v>
      </c>
      <c r="C57" t="s">
        <v>18</v>
      </c>
      <c r="D57">
        <v>2</v>
      </c>
      <c r="E57" t="s">
        <v>30</v>
      </c>
      <c r="F57" t="s">
        <v>62</v>
      </c>
      <c r="G57">
        <v>230</v>
      </c>
      <c r="H57" s="18" t="str">
        <f t="shared" si="1"/>
        <v>North East London + West Essex</v>
      </c>
    </row>
    <row r="58" spans="1:8" x14ac:dyDescent="0.25">
      <c r="A58" s="18" t="str">
        <f t="shared" si="0"/>
        <v>2012, North London, 2, 60-69</v>
      </c>
      <c r="B58">
        <v>2012</v>
      </c>
      <c r="C58" t="s">
        <v>18</v>
      </c>
      <c r="D58">
        <v>2</v>
      </c>
      <c r="E58" t="s">
        <v>30</v>
      </c>
      <c r="F58" t="s">
        <v>33</v>
      </c>
      <c r="G58">
        <v>141</v>
      </c>
      <c r="H58" s="18" t="str">
        <f t="shared" si="1"/>
        <v>North London</v>
      </c>
    </row>
    <row r="59" spans="1:8" x14ac:dyDescent="0.25">
      <c r="A59" s="18" t="str">
        <f t="shared" si="0"/>
        <v>2012, North West London, 2, 60-69</v>
      </c>
      <c r="B59">
        <v>2012</v>
      </c>
      <c r="C59" t="s">
        <v>18</v>
      </c>
      <c r="D59">
        <v>2</v>
      </c>
      <c r="E59" t="s">
        <v>30</v>
      </c>
      <c r="F59" t="s">
        <v>34</v>
      </c>
      <c r="G59">
        <v>205</v>
      </c>
      <c r="H59" s="18" t="str">
        <f t="shared" si="1"/>
        <v>North West London</v>
      </c>
    </row>
    <row r="60" spans="1:8" x14ac:dyDescent="0.25">
      <c r="A60" s="18" t="str">
        <f t="shared" si="0"/>
        <v>2012, South East London, 2, 60-69</v>
      </c>
      <c r="B60">
        <v>2012</v>
      </c>
      <c r="C60" t="s">
        <v>18</v>
      </c>
      <c r="D60">
        <v>2</v>
      </c>
      <c r="E60" t="s">
        <v>30</v>
      </c>
      <c r="F60" t="s">
        <v>35</v>
      </c>
      <c r="G60">
        <v>188</v>
      </c>
      <c r="H60" s="18" t="str">
        <f t="shared" si="1"/>
        <v>South East London</v>
      </c>
    </row>
    <row r="61" spans="1:8" x14ac:dyDescent="0.25">
      <c r="A61" s="18" t="str">
        <f t="shared" si="0"/>
        <v>2012, South West London, 2, 60-69</v>
      </c>
      <c r="B61">
        <v>2012</v>
      </c>
      <c r="C61" t="s">
        <v>18</v>
      </c>
      <c r="D61">
        <v>2</v>
      </c>
      <c r="E61" t="s">
        <v>30</v>
      </c>
      <c r="F61" t="s">
        <v>38</v>
      </c>
      <c r="G61">
        <v>126</v>
      </c>
      <c r="H61" s="18" t="str">
        <f t="shared" si="1"/>
        <v>South West London</v>
      </c>
    </row>
    <row r="62" spans="1:8" x14ac:dyDescent="0.25">
      <c r="A62" s="18" t="str">
        <f t="shared" si="0"/>
        <v>2012, North East London + West Essex, 3, 60-69</v>
      </c>
      <c r="B62">
        <v>2012</v>
      </c>
      <c r="C62" t="s">
        <v>18</v>
      </c>
      <c r="D62">
        <v>3</v>
      </c>
      <c r="E62" t="s">
        <v>30</v>
      </c>
      <c r="F62" t="s">
        <v>62</v>
      </c>
      <c r="G62">
        <v>280</v>
      </c>
      <c r="H62" s="18" t="str">
        <f t="shared" si="1"/>
        <v>North East London + West Essex</v>
      </c>
    </row>
    <row r="63" spans="1:8" x14ac:dyDescent="0.25">
      <c r="A63" s="18" t="str">
        <f t="shared" si="0"/>
        <v>2012, North London, 3, 60-69</v>
      </c>
      <c r="B63">
        <v>2012</v>
      </c>
      <c r="C63" t="s">
        <v>18</v>
      </c>
      <c r="D63">
        <v>3</v>
      </c>
      <c r="E63" t="s">
        <v>30</v>
      </c>
      <c r="F63" t="s">
        <v>33</v>
      </c>
      <c r="G63">
        <v>142</v>
      </c>
      <c r="H63" s="18" t="str">
        <f t="shared" si="1"/>
        <v>North London</v>
      </c>
    </row>
    <row r="64" spans="1:8" x14ac:dyDescent="0.25">
      <c r="A64" s="18" t="str">
        <f t="shared" si="0"/>
        <v>2012, North West London, 3, 60-69</v>
      </c>
      <c r="B64">
        <v>2012</v>
      </c>
      <c r="C64" t="s">
        <v>18</v>
      </c>
      <c r="D64">
        <v>3</v>
      </c>
      <c r="E64" t="s">
        <v>30</v>
      </c>
      <c r="F64" t="s">
        <v>34</v>
      </c>
      <c r="G64">
        <v>180</v>
      </c>
      <c r="H64" s="18" t="str">
        <f t="shared" si="1"/>
        <v>North West London</v>
      </c>
    </row>
    <row r="65" spans="1:8" x14ac:dyDescent="0.25">
      <c r="A65" s="18" t="str">
        <f t="shared" si="0"/>
        <v>2012, South East London, 3, 60-69</v>
      </c>
      <c r="B65">
        <v>2012</v>
      </c>
      <c r="C65" t="s">
        <v>18</v>
      </c>
      <c r="D65">
        <v>3</v>
      </c>
      <c r="E65" t="s">
        <v>30</v>
      </c>
      <c r="F65" t="s">
        <v>35</v>
      </c>
      <c r="G65">
        <v>237</v>
      </c>
      <c r="H65" s="18" t="str">
        <f t="shared" si="1"/>
        <v>South East London</v>
      </c>
    </row>
    <row r="66" spans="1:8" x14ac:dyDescent="0.25">
      <c r="A66" s="18" t="str">
        <f t="shared" ref="A66:A129" si="2">B66&amp;", "&amp;H66&amp;", "&amp;D66&amp;", "&amp;C66</f>
        <v>2012, South West London, 3, 60-69</v>
      </c>
      <c r="B66">
        <v>2012</v>
      </c>
      <c r="C66" t="s">
        <v>18</v>
      </c>
      <c r="D66">
        <v>3</v>
      </c>
      <c r="E66" t="s">
        <v>30</v>
      </c>
      <c r="F66" t="s">
        <v>38</v>
      </c>
      <c r="G66">
        <v>170</v>
      </c>
      <c r="H66" s="18" t="str">
        <f t="shared" ref="H66:H129" si="3">VLOOKUP(F66,$R$3:$S$9,2,FALSE)</f>
        <v>South West London</v>
      </c>
    </row>
    <row r="67" spans="1:8" x14ac:dyDescent="0.25">
      <c r="A67" s="18" t="str">
        <f t="shared" si="2"/>
        <v>2012, North East London + West Essex, 4, 60-69</v>
      </c>
      <c r="B67">
        <v>2012</v>
      </c>
      <c r="C67" t="s">
        <v>18</v>
      </c>
      <c r="D67">
        <v>4</v>
      </c>
      <c r="E67" t="s">
        <v>30</v>
      </c>
      <c r="F67" t="s">
        <v>62</v>
      </c>
      <c r="G67">
        <v>326</v>
      </c>
      <c r="H67" s="18" t="str">
        <f t="shared" si="3"/>
        <v>North East London + West Essex</v>
      </c>
    </row>
    <row r="68" spans="1:8" x14ac:dyDescent="0.25">
      <c r="A68" s="18" t="str">
        <f t="shared" si="2"/>
        <v>2012, North London, 4, 60-69</v>
      </c>
      <c r="B68">
        <v>2012</v>
      </c>
      <c r="C68" t="s">
        <v>18</v>
      </c>
      <c r="D68">
        <v>4</v>
      </c>
      <c r="E68" t="s">
        <v>30</v>
      </c>
      <c r="F68" t="s">
        <v>33</v>
      </c>
      <c r="G68">
        <v>211</v>
      </c>
      <c r="H68" s="18" t="str">
        <f t="shared" si="3"/>
        <v>North London</v>
      </c>
    </row>
    <row r="69" spans="1:8" x14ac:dyDescent="0.25">
      <c r="A69" s="18" t="str">
        <f t="shared" si="2"/>
        <v>2012, North West London, 4, 60-69</v>
      </c>
      <c r="B69">
        <v>2012</v>
      </c>
      <c r="C69" t="s">
        <v>18</v>
      </c>
      <c r="D69">
        <v>4</v>
      </c>
      <c r="E69" t="s">
        <v>30</v>
      </c>
      <c r="F69" t="s">
        <v>34</v>
      </c>
      <c r="G69">
        <v>245</v>
      </c>
      <c r="H69" s="18" t="str">
        <f t="shared" si="3"/>
        <v>North West London</v>
      </c>
    </row>
    <row r="70" spans="1:8" x14ac:dyDescent="0.25">
      <c r="A70" s="18" t="str">
        <f t="shared" si="2"/>
        <v>2012, South East London, 4, 60-69</v>
      </c>
      <c r="B70">
        <v>2012</v>
      </c>
      <c r="C70" t="s">
        <v>18</v>
      </c>
      <c r="D70">
        <v>4</v>
      </c>
      <c r="E70" t="s">
        <v>30</v>
      </c>
      <c r="F70" t="s">
        <v>35</v>
      </c>
      <c r="G70">
        <v>280</v>
      </c>
      <c r="H70" s="18" t="str">
        <f t="shared" si="3"/>
        <v>South East London</v>
      </c>
    </row>
    <row r="71" spans="1:8" x14ac:dyDescent="0.25">
      <c r="A71" s="18" t="str">
        <f t="shared" si="2"/>
        <v>2012, South West London, 4, 60-69</v>
      </c>
      <c r="B71">
        <v>2012</v>
      </c>
      <c r="C71" t="s">
        <v>18</v>
      </c>
      <c r="D71">
        <v>4</v>
      </c>
      <c r="E71" t="s">
        <v>30</v>
      </c>
      <c r="F71" t="s">
        <v>38</v>
      </c>
      <c r="G71">
        <v>240</v>
      </c>
      <c r="H71" s="18" t="str">
        <f t="shared" si="3"/>
        <v>South West London</v>
      </c>
    </row>
    <row r="72" spans="1:8" x14ac:dyDescent="0.25">
      <c r="A72" s="18" t="str">
        <f t="shared" si="2"/>
        <v>2012, North East London + West Essex, Unk/Oth, 60-69</v>
      </c>
      <c r="B72">
        <v>2012</v>
      </c>
      <c r="C72" t="s">
        <v>18</v>
      </c>
      <c r="D72" t="s">
        <v>27</v>
      </c>
      <c r="E72" t="s">
        <v>30</v>
      </c>
      <c r="F72" t="s">
        <v>62</v>
      </c>
      <c r="G72">
        <v>500</v>
      </c>
      <c r="H72" s="18" t="str">
        <f t="shared" si="3"/>
        <v>North East London + West Essex</v>
      </c>
    </row>
    <row r="73" spans="1:8" x14ac:dyDescent="0.25">
      <c r="A73" s="18" t="str">
        <f t="shared" si="2"/>
        <v>2012, North London, Unk/Oth, 60-69</v>
      </c>
      <c r="B73">
        <v>2012</v>
      </c>
      <c r="C73" t="s">
        <v>18</v>
      </c>
      <c r="D73" t="s">
        <v>27</v>
      </c>
      <c r="E73" t="s">
        <v>30</v>
      </c>
      <c r="F73" t="s">
        <v>33</v>
      </c>
      <c r="G73">
        <v>437</v>
      </c>
      <c r="H73" s="18" t="str">
        <f t="shared" si="3"/>
        <v>North London</v>
      </c>
    </row>
    <row r="74" spans="1:8" x14ac:dyDescent="0.25">
      <c r="A74" s="18" t="str">
        <f t="shared" si="2"/>
        <v>2012, North West London, Unk/Oth, 60-69</v>
      </c>
      <c r="B74">
        <v>2012</v>
      </c>
      <c r="C74" t="s">
        <v>18</v>
      </c>
      <c r="D74" t="s">
        <v>27</v>
      </c>
      <c r="E74" t="s">
        <v>30</v>
      </c>
      <c r="F74" t="s">
        <v>34</v>
      </c>
      <c r="G74">
        <v>877</v>
      </c>
      <c r="H74" s="18" t="str">
        <f t="shared" si="3"/>
        <v>North West London</v>
      </c>
    </row>
    <row r="75" spans="1:8" x14ac:dyDescent="0.25">
      <c r="A75" s="18" t="str">
        <f t="shared" si="2"/>
        <v>2012, South East London, Unk/Oth, 60-69</v>
      </c>
      <c r="B75">
        <v>2012</v>
      </c>
      <c r="C75" t="s">
        <v>18</v>
      </c>
      <c r="D75" t="s">
        <v>27</v>
      </c>
      <c r="E75" t="s">
        <v>30</v>
      </c>
      <c r="F75" t="s">
        <v>35</v>
      </c>
      <c r="G75">
        <v>600</v>
      </c>
      <c r="H75" s="18" t="str">
        <f t="shared" si="3"/>
        <v>South East London</v>
      </c>
    </row>
    <row r="76" spans="1:8" x14ac:dyDescent="0.25">
      <c r="A76" s="18" t="str">
        <f t="shared" si="2"/>
        <v>2012, South West London, Unk/Oth, 60-69</v>
      </c>
      <c r="B76">
        <v>2012</v>
      </c>
      <c r="C76" t="s">
        <v>18</v>
      </c>
      <c r="D76" t="s">
        <v>27</v>
      </c>
      <c r="E76" t="s">
        <v>30</v>
      </c>
      <c r="F76" t="s">
        <v>38</v>
      </c>
      <c r="G76">
        <v>630</v>
      </c>
      <c r="H76" s="18" t="str">
        <f t="shared" si="3"/>
        <v>South West London</v>
      </c>
    </row>
    <row r="77" spans="1:8" x14ac:dyDescent="0.25">
      <c r="A77" s="18" t="str">
        <f t="shared" si="2"/>
        <v>2012, North East London + West Essex, 1, 70-79</v>
      </c>
      <c r="B77">
        <v>2012</v>
      </c>
      <c r="C77" t="s">
        <v>19</v>
      </c>
      <c r="D77">
        <v>1</v>
      </c>
      <c r="E77" t="s">
        <v>30</v>
      </c>
      <c r="F77" t="s">
        <v>62</v>
      </c>
      <c r="G77">
        <v>429</v>
      </c>
      <c r="H77" s="18" t="str">
        <f t="shared" si="3"/>
        <v>North East London + West Essex</v>
      </c>
    </row>
    <row r="78" spans="1:8" x14ac:dyDescent="0.25">
      <c r="A78" s="18" t="str">
        <f t="shared" si="2"/>
        <v>2012, North London, 1, 70-79</v>
      </c>
      <c r="B78">
        <v>2012</v>
      </c>
      <c r="C78" t="s">
        <v>19</v>
      </c>
      <c r="D78">
        <v>1</v>
      </c>
      <c r="E78" t="s">
        <v>30</v>
      </c>
      <c r="F78" t="s">
        <v>33</v>
      </c>
      <c r="G78">
        <v>212</v>
      </c>
      <c r="H78" s="18" t="str">
        <f t="shared" si="3"/>
        <v>North London</v>
      </c>
    </row>
    <row r="79" spans="1:8" x14ac:dyDescent="0.25">
      <c r="A79" s="18" t="str">
        <f t="shared" si="2"/>
        <v>2012, North West London, 1, 70-79</v>
      </c>
      <c r="B79">
        <v>2012</v>
      </c>
      <c r="C79" t="s">
        <v>19</v>
      </c>
      <c r="D79">
        <v>1</v>
      </c>
      <c r="E79" t="s">
        <v>30</v>
      </c>
      <c r="F79" t="s">
        <v>34</v>
      </c>
      <c r="G79">
        <v>257</v>
      </c>
      <c r="H79" s="18" t="str">
        <f t="shared" si="3"/>
        <v>North West London</v>
      </c>
    </row>
    <row r="80" spans="1:8" x14ac:dyDescent="0.25">
      <c r="A80" s="18" t="str">
        <f t="shared" si="2"/>
        <v>2012, South East London, 1, 70-79</v>
      </c>
      <c r="B80">
        <v>2012</v>
      </c>
      <c r="C80" t="s">
        <v>19</v>
      </c>
      <c r="D80">
        <v>1</v>
      </c>
      <c r="E80" t="s">
        <v>30</v>
      </c>
      <c r="F80" t="s">
        <v>35</v>
      </c>
      <c r="G80">
        <v>338</v>
      </c>
      <c r="H80" s="18" t="str">
        <f t="shared" si="3"/>
        <v>South East London</v>
      </c>
    </row>
    <row r="81" spans="1:8" x14ac:dyDescent="0.25">
      <c r="A81" s="18" t="str">
        <f t="shared" si="2"/>
        <v>2012, South West London, 1, 70-79</v>
      </c>
      <c r="B81">
        <v>2012</v>
      </c>
      <c r="C81" t="s">
        <v>19</v>
      </c>
      <c r="D81">
        <v>1</v>
      </c>
      <c r="E81" t="s">
        <v>30</v>
      </c>
      <c r="F81" t="s">
        <v>38</v>
      </c>
      <c r="G81">
        <v>180</v>
      </c>
      <c r="H81" s="18" t="str">
        <f t="shared" si="3"/>
        <v>South West London</v>
      </c>
    </row>
    <row r="82" spans="1:8" x14ac:dyDescent="0.25">
      <c r="A82" s="18" t="str">
        <f t="shared" si="2"/>
        <v>2012, North East London + West Essex, 2, 70-79</v>
      </c>
      <c r="B82">
        <v>2012</v>
      </c>
      <c r="C82" t="s">
        <v>19</v>
      </c>
      <c r="D82">
        <v>2</v>
      </c>
      <c r="E82" t="s">
        <v>30</v>
      </c>
      <c r="F82" t="s">
        <v>62</v>
      </c>
      <c r="G82">
        <v>254</v>
      </c>
      <c r="H82" s="18" t="str">
        <f t="shared" si="3"/>
        <v>North East London + West Essex</v>
      </c>
    </row>
    <row r="83" spans="1:8" x14ac:dyDescent="0.25">
      <c r="A83" s="18" t="str">
        <f t="shared" si="2"/>
        <v>2012, North London, 2, 70-79</v>
      </c>
      <c r="B83">
        <v>2012</v>
      </c>
      <c r="C83" t="s">
        <v>19</v>
      </c>
      <c r="D83">
        <v>2</v>
      </c>
      <c r="E83" t="s">
        <v>30</v>
      </c>
      <c r="F83" t="s">
        <v>33</v>
      </c>
      <c r="G83">
        <v>122</v>
      </c>
      <c r="H83" s="18" t="str">
        <f t="shared" si="3"/>
        <v>North London</v>
      </c>
    </row>
    <row r="84" spans="1:8" x14ac:dyDescent="0.25">
      <c r="A84" s="18" t="str">
        <f t="shared" si="2"/>
        <v>2012, North West London, 2, 70-79</v>
      </c>
      <c r="B84">
        <v>2012</v>
      </c>
      <c r="C84" t="s">
        <v>19</v>
      </c>
      <c r="D84">
        <v>2</v>
      </c>
      <c r="E84" t="s">
        <v>30</v>
      </c>
      <c r="F84" t="s">
        <v>34</v>
      </c>
      <c r="G84">
        <v>192</v>
      </c>
      <c r="H84" s="18" t="str">
        <f t="shared" si="3"/>
        <v>North West London</v>
      </c>
    </row>
    <row r="85" spans="1:8" x14ac:dyDescent="0.25">
      <c r="A85" s="18" t="str">
        <f t="shared" si="2"/>
        <v>2012, South East London, 2, 70-79</v>
      </c>
      <c r="B85">
        <v>2012</v>
      </c>
      <c r="C85" t="s">
        <v>19</v>
      </c>
      <c r="D85">
        <v>2</v>
      </c>
      <c r="E85" t="s">
        <v>30</v>
      </c>
      <c r="F85" t="s">
        <v>35</v>
      </c>
      <c r="G85">
        <v>197</v>
      </c>
      <c r="H85" s="18" t="str">
        <f t="shared" si="3"/>
        <v>South East London</v>
      </c>
    </row>
    <row r="86" spans="1:8" x14ac:dyDescent="0.25">
      <c r="A86" s="18" t="str">
        <f t="shared" si="2"/>
        <v>2012, South West London, 2, 70-79</v>
      </c>
      <c r="B86">
        <v>2012</v>
      </c>
      <c r="C86" t="s">
        <v>19</v>
      </c>
      <c r="D86">
        <v>2</v>
      </c>
      <c r="E86" t="s">
        <v>30</v>
      </c>
      <c r="F86" t="s">
        <v>38</v>
      </c>
      <c r="G86">
        <v>162</v>
      </c>
      <c r="H86" s="18" t="str">
        <f t="shared" si="3"/>
        <v>South West London</v>
      </c>
    </row>
    <row r="87" spans="1:8" x14ac:dyDescent="0.25">
      <c r="A87" s="18" t="str">
        <f t="shared" si="2"/>
        <v>2012, North East London + West Essex, 3, 70-79</v>
      </c>
      <c r="B87">
        <v>2012</v>
      </c>
      <c r="C87" t="s">
        <v>19</v>
      </c>
      <c r="D87">
        <v>3</v>
      </c>
      <c r="E87" t="s">
        <v>30</v>
      </c>
      <c r="F87" t="s">
        <v>62</v>
      </c>
      <c r="G87">
        <v>290</v>
      </c>
      <c r="H87" s="18" t="str">
        <f t="shared" si="3"/>
        <v>North East London + West Essex</v>
      </c>
    </row>
    <row r="88" spans="1:8" x14ac:dyDescent="0.25">
      <c r="A88" s="18" t="str">
        <f t="shared" si="2"/>
        <v>2012, North London, 3, 70-79</v>
      </c>
      <c r="B88">
        <v>2012</v>
      </c>
      <c r="C88" t="s">
        <v>19</v>
      </c>
      <c r="D88">
        <v>3</v>
      </c>
      <c r="E88" t="s">
        <v>30</v>
      </c>
      <c r="F88" t="s">
        <v>33</v>
      </c>
      <c r="G88">
        <v>138</v>
      </c>
      <c r="H88" s="18" t="str">
        <f t="shared" si="3"/>
        <v>North London</v>
      </c>
    </row>
    <row r="89" spans="1:8" x14ac:dyDescent="0.25">
      <c r="A89" s="18" t="str">
        <f t="shared" si="2"/>
        <v>2012, North West London, 3, 70-79</v>
      </c>
      <c r="B89">
        <v>2012</v>
      </c>
      <c r="C89" t="s">
        <v>19</v>
      </c>
      <c r="D89">
        <v>3</v>
      </c>
      <c r="E89" t="s">
        <v>30</v>
      </c>
      <c r="F89" t="s">
        <v>34</v>
      </c>
      <c r="G89">
        <v>160</v>
      </c>
      <c r="H89" s="18" t="str">
        <f t="shared" si="3"/>
        <v>North West London</v>
      </c>
    </row>
    <row r="90" spans="1:8" x14ac:dyDescent="0.25">
      <c r="A90" s="18" t="str">
        <f t="shared" si="2"/>
        <v>2012, South East London, 3, 70-79</v>
      </c>
      <c r="B90">
        <v>2012</v>
      </c>
      <c r="C90" t="s">
        <v>19</v>
      </c>
      <c r="D90">
        <v>3</v>
      </c>
      <c r="E90" t="s">
        <v>30</v>
      </c>
      <c r="F90" t="s">
        <v>35</v>
      </c>
      <c r="G90">
        <v>215</v>
      </c>
      <c r="H90" s="18" t="str">
        <f t="shared" si="3"/>
        <v>South East London</v>
      </c>
    </row>
    <row r="91" spans="1:8" x14ac:dyDescent="0.25">
      <c r="A91" s="18" t="str">
        <f t="shared" si="2"/>
        <v>2012, South West London, 3, 70-79</v>
      </c>
      <c r="B91">
        <v>2012</v>
      </c>
      <c r="C91" t="s">
        <v>19</v>
      </c>
      <c r="D91">
        <v>3</v>
      </c>
      <c r="E91" t="s">
        <v>30</v>
      </c>
      <c r="F91" t="s">
        <v>38</v>
      </c>
      <c r="G91">
        <v>163</v>
      </c>
      <c r="H91" s="18" t="str">
        <f t="shared" si="3"/>
        <v>South West London</v>
      </c>
    </row>
    <row r="92" spans="1:8" x14ac:dyDescent="0.25">
      <c r="A92" s="18" t="str">
        <f t="shared" si="2"/>
        <v>2012, North East London + West Essex, 4, 70-79</v>
      </c>
      <c r="B92">
        <v>2012</v>
      </c>
      <c r="C92" t="s">
        <v>19</v>
      </c>
      <c r="D92">
        <v>4</v>
      </c>
      <c r="E92" t="s">
        <v>30</v>
      </c>
      <c r="F92" t="s">
        <v>62</v>
      </c>
      <c r="G92">
        <v>410</v>
      </c>
      <c r="H92" s="18" t="str">
        <f t="shared" si="3"/>
        <v>North East London + West Essex</v>
      </c>
    </row>
    <row r="93" spans="1:8" x14ac:dyDescent="0.25">
      <c r="A93" s="18" t="str">
        <f t="shared" si="2"/>
        <v>2012, North London, 4, 70-79</v>
      </c>
      <c r="B93">
        <v>2012</v>
      </c>
      <c r="C93" t="s">
        <v>19</v>
      </c>
      <c r="D93">
        <v>4</v>
      </c>
      <c r="E93" t="s">
        <v>30</v>
      </c>
      <c r="F93" t="s">
        <v>33</v>
      </c>
      <c r="G93">
        <v>230</v>
      </c>
      <c r="H93" s="18" t="str">
        <f t="shared" si="3"/>
        <v>North London</v>
      </c>
    </row>
    <row r="94" spans="1:8" x14ac:dyDescent="0.25">
      <c r="A94" s="18" t="str">
        <f t="shared" si="2"/>
        <v>2012, North West London, 4, 70-79</v>
      </c>
      <c r="B94">
        <v>2012</v>
      </c>
      <c r="C94" t="s">
        <v>19</v>
      </c>
      <c r="D94">
        <v>4</v>
      </c>
      <c r="E94" t="s">
        <v>30</v>
      </c>
      <c r="F94" t="s">
        <v>34</v>
      </c>
      <c r="G94">
        <v>291</v>
      </c>
      <c r="H94" s="18" t="str">
        <f t="shared" si="3"/>
        <v>North West London</v>
      </c>
    </row>
    <row r="95" spans="1:8" x14ac:dyDescent="0.25">
      <c r="A95" s="18" t="str">
        <f t="shared" si="2"/>
        <v>2012, South East London, 4, 70-79</v>
      </c>
      <c r="B95">
        <v>2012</v>
      </c>
      <c r="C95" t="s">
        <v>19</v>
      </c>
      <c r="D95">
        <v>4</v>
      </c>
      <c r="E95" t="s">
        <v>30</v>
      </c>
      <c r="F95" t="s">
        <v>35</v>
      </c>
      <c r="G95">
        <v>310</v>
      </c>
      <c r="H95" s="18" t="str">
        <f t="shared" si="3"/>
        <v>South East London</v>
      </c>
    </row>
    <row r="96" spans="1:8" x14ac:dyDescent="0.25">
      <c r="A96" s="18" t="str">
        <f t="shared" si="2"/>
        <v>2012, South West London, 4, 70-79</v>
      </c>
      <c r="B96">
        <v>2012</v>
      </c>
      <c r="C96" t="s">
        <v>19</v>
      </c>
      <c r="D96">
        <v>4</v>
      </c>
      <c r="E96" t="s">
        <v>30</v>
      </c>
      <c r="F96" t="s">
        <v>38</v>
      </c>
      <c r="G96">
        <v>268</v>
      </c>
      <c r="H96" s="18" t="str">
        <f t="shared" si="3"/>
        <v>South West London</v>
      </c>
    </row>
    <row r="97" spans="1:8" x14ac:dyDescent="0.25">
      <c r="A97" s="18" t="str">
        <f t="shared" si="2"/>
        <v>2012, North East London + West Essex, Unk/Oth, 70-79</v>
      </c>
      <c r="B97">
        <v>2012</v>
      </c>
      <c r="C97" t="s">
        <v>19</v>
      </c>
      <c r="D97" t="s">
        <v>27</v>
      </c>
      <c r="E97" t="s">
        <v>30</v>
      </c>
      <c r="F97" t="s">
        <v>62</v>
      </c>
      <c r="G97">
        <v>646</v>
      </c>
      <c r="H97" s="18" t="str">
        <f t="shared" si="3"/>
        <v>North East London + West Essex</v>
      </c>
    </row>
    <row r="98" spans="1:8" x14ac:dyDescent="0.25">
      <c r="A98" s="18" t="str">
        <f t="shared" si="2"/>
        <v>2012, North London, Unk/Oth, 70-79</v>
      </c>
      <c r="B98">
        <v>2012</v>
      </c>
      <c r="C98" t="s">
        <v>19</v>
      </c>
      <c r="D98" t="s">
        <v>27</v>
      </c>
      <c r="E98" t="s">
        <v>30</v>
      </c>
      <c r="F98" t="s">
        <v>33</v>
      </c>
      <c r="G98">
        <v>534</v>
      </c>
      <c r="H98" s="18" t="str">
        <f t="shared" si="3"/>
        <v>North London</v>
      </c>
    </row>
    <row r="99" spans="1:8" x14ac:dyDescent="0.25">
      <c r="A99" s="18" t="str">
        <f t="shared" si="2"/>
        <v>2012, North West London, Unk/Oth, 70-79</v>
      </c>
      <c r="B99">
        <v>2012</v>
      </c>
      <c r="C99" t="s">
        <v>19</v>
      </c>
      <c r="D99" t="s">
        <v>27</v>
      </c>
      <c r="E99" t="s">
        <v>30</v>
      </c>
      <c r="F99" t="s">
        <v>34</v>
      </c>
      <c r="G99">
        <v>976</v>
      </c>
      <c r="H99" s="18" t="str">
        <f t="shared" si="3"/>
        <v>North West London</v>
      </c>
    </row>
    <row r="100" spans="1:8" x14ac:dyDescent="0.25">
      <c r="A100" s="18" t="str">
        <f t="shared" si="2"/>
        <v>2012, South East London, Unk/Oth, 70-79</v>
      </c>
      <c r="B100">
        <v>2012</v>
      </c>
      <c r="C100" t="s">
        <v>19</v>
      </c>
      <c r="D100" t="s">
        <v>27</v>
      </c>
      <c r="E100" t="s">
        <v>30</v>
      </c>
      <c r="F100" t="s">
        <v>35</v>
      </c>
      <c r="G100">
        <v>662</v>
      </c>
      <c r="H100" s="18" t="str">
        <f t="shared" si="3"/>
        <v>South East London</v>
      </c>
    </row>
    <row r="101" spans="1:8" x14ac:dyDescent="0.25">
      <c r="A101" s="18" t="str">
        <f t="shared" si="2"/>
        <v>2012, South West London, Unk/Oth, 70-79</v>
      </c>
      <c r="B101">
        <v>2012</v>
      </c>
      <c r="C101" t="s">
        <v>19</v>
      </c>
      <c r="D101" t="s">
        <v>27</v>
      </c>
      <c r="E101" t="s">
        <v>30</v>
      </c>
      <c r="F101" t="s">
        <v>38</v>
      </c>
      <c r="G101">
        <v>622</v>
      </c>
      <c r="H101" s="18" t="str">
        <f t="shared" si="3"/>
        <v>South West London</v>
      </c>
    </row>
    <row r="102" spans="1:8" x14ac:dyDescent="0.25">
      <c r="A102" s="18" t="str">
        <f t="shared" si="2"/>
        <v>2012, North East London + West Essex, 1, 80+</v>
      </c>
      <c r="B102">
        <v>2012</v>
      </c>
      <c r="C102" t="s">
        <v>20</v>
      </c>
      <c r="D102">
        <v>1</v>
      </c>
      <c r="E102" t="s">
        <v>30</v>
      </c>
      <c r="F102" t="s">
        <v>62</v>
      </c>
      <c r="G102">
        <v>218</v>
      </c>
      <c r="H102" s="18" t="str">
        <f t="shared" si="3"/>
        <v>North East London + West Essex</v>
      </c>
    </row>
    <row r="103" spans="1:8" x14ac:dyDescent="0.25">
      <c r="A103" s="18" t="str">
        <f t="shared" si="2"/>
        <v>2012, North London, 1, 80+</v>
      </c>
      <c r="B103">
        <v>2012</v>
      </c>
      <c r="C103" t="s">
        <v>20</v>
      </c>
      <c r="D103">
        <v>1</v>
      </c>
      <c r="E103" t="s">
        <v>30</v>
      </c>
      <c r="F103" t="s">
        <v>33</v>
      </c>
      <c r="G103">
        <v>115</v>
      </c>
      <c r="H103" s="18" t="str">
        <f t="shared" si="3"/>
        <v>North London</v>
      </c>
    </row>
    <row r="104" spans="1:8" x14ac:dyDescent="0.25">
      <c r="A104" s="18" t="str">
        <f t="shared" si="2"/>
        <v>2012, North West London, 1, 80+</v>
      </c>
      <c r="B104">
        <v>2012</v>
      </c>
      <c r="C104" t="s">
        <v>20</v>
      </c>
      <c r="D104">
        <v>1</v>
      </c>
      <c r="E104" t="s">
        <v>30</v>
      </c>
      <c r="F104" t="s">
        <v>34</v>
      </c>
      <c r="G104">
        <v>106</v>
      </c>
      <c r="H104" s="18" t="str">
        <f t="shared" si="3"/>
        <v>North West London</v>
      </c>
    </row>
    <row r="105" spans="1:8" x14ac:dyDescent="0.25">
      <c r="A105" s="18" t="str">
        <f t="shared" si="2"/>
        <v>2012, South East London, 1, 80+</v>
      </c>
      <c r="B105">
        <v>2012</v>
      </c>
      <c r="C105" t="s">
        <v>20</v>
      </c>
      <c r="D105">
        <v>1</v>
      </c>
      <c r="E105" t="s">
        <v>30</v>
      </c>
      <c r="F105" t="s">
        <v>35</v>
      </c>
      <c r="G105">
        <v>145</v>
      </c>
      <c r="H105" s="18" t="str">
        <f t="shared" si="3"/>
        <v>South East London</v>
      </c>
    </row>
    <row r="106" spans="1:8" x14ac:dyDescent="0.25">
      <c r="A106" s="18" t="str">
        <f t="shared" si="2"/>
        <v>2012, South West London, 1, 80+</v>
      </c>
      <c r="B106">
        <v>2012</v>
      </c>
      <c r="C106" t="s">
        <v>20</v>
      </c>
      <c r="D106">
        <v>1</v>
      </c>
      <c r="E106" t="s">
        <v>30</v>
      </c>
      <c r="F106" t="s">
        <v>38</v>
      </c>
      <c r="G106">
        <v>109</v>
      </c>
      <c r="H106" s="18" t="str">
        <f t="shared" si="3"/>
        <v>South West London</v>
      </c>
    </row>
    <row r="107" spans="1:8" x14ac:dyDescent="0.25">
      <c r="A107" s="18" t="str">
        <f t="shared" si="2"/>
        <v>2012, North East London + West Essex, 2, 80+</v>
      </c>
      <c r="B107">
        <v>2012</v>
      </c>
      <c r="C107" t="s">
        <v>20</v>
      </c>
      <c r="D107">
        <v>2</v>
      </c>
      <c r="E107" t="s">
        <v>30</v>
      </c>
      <c r="F107" t="s">
        <v>62</v>
      </c>
      <c r="G107">
        <v>203</v>
      </c>
      <c r="H107" s="18" t="str">
        <f t="shared" si="3"/>
        <v>North East London + West Essex</v>
      </c>
    </row>
    <row r="108" spans="1:8" x14ac:dyDescent="0.25">
      <c r="A108" s="18" t="str">
        <f t="shared" si="2"/>
        <v>2012, North London, 2, 80+</v>
      </c>
      <c r="B108">
        <v>2012</v>
      </c>
      <c r="C108" t="s">
        <v>20</v>
      </c>
      <c r="D108">
        <v>2</v>
      </c>
      <c r="E108" t="s">
        <v>30</v>
      </c>
      <c r="F108" t="s">
        <v>33</v>
      </c>
      <c r="G108">
        <v>116</v>
      </c>
      <c r="H108" s="18" t="str">
        <f t="shared" si="3"/>
        <v>North London</v>
      </c>
    </row>
    <row r="109" spans="1:8" x14ac:dyDescent="0.25">
      <c r="A109" s="18" t="str">
        <f t="shared" si="2"/>
        <v>2012, North West London, 2, 80+</v>
      </c>
      <c r="B109">
        <v>2012</v>
      </c>
      <c r="C109" t="s">
        <v>20</v>
      </c>
      <c r="D109">
        <v>2</v>
      </c>
      <c r="E109" t="s">
        <v>30</v>
      </c>
      <c r="F109" t="s">
        <v>34</v>
      </c>
      <c r="G109">
        <v>122</v>
      </c>
      <c r="H109" s="18" t="str">
        <f t="shared" si="3"/>
        <v>North West London</v>
      </c>
    </row>
    <row r="110" spans="1:8" x14ac:dyDescent="0.25">
      <c r="A110" s="18" t="str">
        <f t="shared" si="2"/>
        <v>2012, South East London, 2, 80+</v>
      </c>
      <c r="B110">
        <v>2012</v>
      </c>
      <c r="C110" t="s">
        <v>20</v>
      </c>
      <c r="D110">
        <v>2</v>
      </c>
      <c r="E110" t="s">
        <v>30</v>
      </c>
      <c r="F110" t="s">
        <v>35</v>
      </c>
      <c r="G110">
        <v>137</v>
      </c>
      <c r="H110" s="18" t="str">
        <f t="shared" si="3"/>
        <v>South East London</v>
      </c>
    </row>
    <row r="111" spans="1:8" x14ac:dyDescent="0.25">
      <c r="A111" s="18" t="str">
        <f t="shared" si="2"/>
        <v>2012, South West London, 2, 80+</v>
      </c>
      <c r="B111">
        <v>2012</v>
      </c>
      <c r="C111" t="s">
        <v>20</v>
      </c>
      <c r="D111">
        <v>2</v>
      </c>
      <c r="E111" t="s">
        <v>30</v>
      </c>
      <c r="F111" t="s">
        <v>38</v>
      </c>
      <c r="G111">
        <v>102</v>
      </c>
      <c r="H111" s="18" t="str">
        <f t="shared" si="3"/>
        <v>South West London</v>
      </c>
    </row>
    <row r="112" spans="1:8" x14ac:dyDescent="0.25">
      <c r="A112" s="18" t="str">
        <f t="shared" si="2"/>
        <v>2012, North East London + West Essex, 3, 80+</v>
      </c>
      <c r="B112">
        <v>2012</v>
      </c>
      <c r="C112" t="s">
        <v>20</v>
      </c>
      <c r="D112">
        <v>3</v>
      </c>
      <c r="E112" t="s">
        <v>30</v>
      </c>
      <c r="F112" t="s">
        <v>62</v>
      </c>
      <c r="G112">
        <v>198</v>
      </c>
      <c r="H112" s="18" t="str">
        <f t="shared" si="3"/>
        <v>North East London + West Essex</v>
      </c>
    </row>
    <row r="113" spans="1:8" x14ac:dyDescent="0.25">
      <c r="A113" s="18" t="str">
        <f t="shared" si="2"/>
        <v>2012, North London, 3, 80+</v>
      </c>
      <c r="B113">
        <v>2012</v>
      </c>
      <c r="C113" t="s">
        <v>20</v>
      </c>
      <c r="D113">
        <v>3</v>
      </c>
      <c r="E113" t="s">
        <v>30</v>
      </c>
      <c r="F113" t="s">
        <v>33</v>
      </c>
      <c r="G113">
        <v>86</v>
      </c>
      <c r="H113" s="18" t="str">
        <f t="shared" si="3"/>
        <v>North London</v>
      </c>
    </row>
    <row r="114" spans="1:8" x14ac:dyDescent="0.25">
      <c r="A114" s="18" t="str">
        <f t="shared" si="2"/>
        <v>2012, North West London, 3, 80+</v>
      </c>
      <c r="B114">
        <v>2012</v>
      </c>
      <c r="C114" t="s">
        <v>20</v>
      </c>
      <c r="D114">
        <v>3</v>
      </c>
      <c r="E114" t="s">
        <v>30</v>
      </c>
      <c r="F114" t="s">
        <v>34</v>
      </c>
      <c r="G114">
        <v>98</v>
      </c>
      <c r="H114" s="18" t="str">
        <f t="shared" si="3"/>
        <v>North West London</v>
      </c>
    </row>
    <row r="115" spans="1:8" x14ac:dyDescent="0.25">
      <c r="A115" s="18" t="str">
        <f t="shared" si="2"/>
        <v>2012, South East London, 3, 80+</v>
      </c>
      <c r="B115">
        <v>2012</v>
      </c>
      <c r="C115" t="s">
        <v>20</v>
      </c>
      <c r="D115">
        <v>3</v>
      </c>
      <c r="E115" t="s">
        <v>30</v>
      </c>
      <c r="F115" t="s">
        <v>35</v>
      </c>
      <c r="G115">
        <v>113</v>
      </c>
      <c r="H115" s="18" t="str">
        <f t="shared" si="3"/>
        <v>South East London</v>
      </c>
    </row>
    <row r="116" spans="1:8" x14ac:dyDescent="0.25">
      <c r="A116" s="18" t="str">
        <f t="shared" si="2"/>
        <v>2012, South West London, 3, 80+</v>
      </c>
      <c r="B116">
        <v>2012</v>
      </c>
      <c r="C116" t="s">
        <v>20</v>
      </c>
      <c r="D116">
        <v>3</v>
      </c>
      <c r="E116" t="s">
        <v>30</v>
      </c>
      <c r="F116" t="s">
        <v>38</v>
      </c>
      <c r="G116">
        <v>96</v>
      </c>
      <c r="H116" s="18" t="str">
        <f t="shared" si="3"/>
        <v>South West London</v>
      </c>
    </row>
    <row r="117" spans="1:8" x14ac:dyDescent="0.25">
      <c r="A117" s="18" t="str">
        <f t="shared" si="2"/>
        <v>2012, North East London + West Essex, 4, 80+</v>
      </c>
      <c r="B117">
        <v>2012</v>
      </c>
      <c r="C117" t="s">
        <v>20</v>
      </c>
      <c r="D117">
        <v>4</v>
      </c>
      <c r="E117" t="s">
        <v>30</v>
      </c>
      <c r="F117" t="s">
        <v>62</v>
      </c>
      <c r="G117">
        <v>317</v>
      </c>
      <c r="H117" s="18" t="str">
        <f t="shared" si="3"/>
        <v>North East London + West Essex</v>
      </c>
    </row>
    <row r="118" spans="1:8" x14ac:dyDescent="0.25">
      <c r="A118" s="18" t="str">
        <f t="shared" si="2"/>
        <v>2012, North London, 4, 80+</v>
      </c>
      <c r="B118">
        <v>2012</v>
      </c>
      <c r="C118" t="s">
        <v>20</v>
      </c>
      <c r="D118">
        <v>4</v>
      </c>
      <c r="E118" t="s">
        <v>30</v>
      </c>
      <c r="F118" t="s">
        <v>33</v>
      </c>
      <c r="G118">
        <v>207</v>
      </c>
      <c r="H118" s="18" t="str">
        <f t="shared" si="3"/>
        <v>North London</v>
      </c>
    </row>
    <row r="119" spans="1:8" x14ac:dyDescent="0.25">
      <c r="A119" s="18" t="str">
        <f t="shared" si="2"/>
        <v>2012, North West London, 4, 80+</v>
      </c>
      <c r="B119">
        <v>2012</v>
      </c>
      <c r="C119" t="s">
        <v>20</v>
      </c>
      <c r="D119">
        <v>4</v>
      </c>
      <c r="E119" t="s">
        <v>30</v>
      </c>
      <c r="F119" t="s">
        <v>34</v>
      </c>
      <c r="G119">
        <v>215</v>
      </c>
      <c r="H119" s="18" t="str">
        <f t="shared" si="3"/>
        <v>North West London</v>
      </c>
    </row>
    <row r="120" spans="1:8" x14ac:dyDescent="0.25">
      <c r="A120" s="18" t="str">
        <f t="shared" si="2"/>
        <v>2012, South East London, 4, 80+</v>
      </c>
      <c r="B120">
        <v>2012</v>
      </c>
      <c r="C120" t="s">
        <v>20</v>
      </c>
      <c r="D120">
        <v>4</v>
      </c>
      <c r="E120" t="s">
        <v>30</v>
      </c>
      <c r="F120" t="s">
        <v>35</v>
      </c>
      <c r="G120">
        <v>237</v>
      </c>
      <c r="H120" s="18" t="str">
        <f t="shared" si="3"/>
        <v>South East London</v>
      </c>
    </row>
    <row r="121" spans="1:8" x14ac:dyDescent="0.25">
      <c r="A121" s="18" t="str">
        <f t="shared" si="2"/>
        <v>2012, South West London, 4, 80+</v>
      </c>
      <c r="B121">
        <v>2012</v>
      </c>
      <c r="C121" t="s">
        <v>20</v>
      </c>
      <c r="D121">
        <v>4</v>
      </c>
      <c r="E121" t="s">
        <v>30</v>
      </c>
      <c r="F121" t="s">
        <v>38</v>
      </c>
      <c r="G121">
        <v>241</v>
      </c>
      <c r="H121" s="18" t="str">
        <f t="shared" si="3"/>
        <v>South West London</v>
      </c>
    </row>
    <row r="122" spans="1:8" x14ac:dyDescent="0.25">
      <c r="A122" s="18" t="str">
        <f t="shared" si="2"/>
        <v>2012, North East London + West Essex, Unk/Oth, 80+</v>
      </c>
      <c r="B122">
        <v>2012</v>
      </c>
      <c r="C122" t="s">
        <v>20</v>
      </c>
      <c r="D122" t="s">
        <v>27</v>
      </c>
      <c r="E122" t="s">
        <v>30</v>
      </c>
      <c r="F122" t="s">
        <v>62</v>
      </c>
      <c r="G122">
        <v>697</v>
      </c>
      <c r="H122" s="18" t="str">
        <f t="shared" si="3"/>
        <v>North East London + West Essex</v>
      </c>
    </row>
    <row r="123" spans="1:8" x14ac:dyDescent="0.25">
      <c r="A123" s="18" t="str">
        <f t="shared" si="2"/>
        <v>2012, North London, Unk/Oth, 80+</v>
      </c>
      <c r="B123">
        <v>2012</v>
      </c>
      <c r="C123" t="s">
        <v>20</v>
      </c>
      <c r="D123" t="s">
        <v>27</v>
      </c>
      <c r="E123" t="s">
        <v>30</v>
      </c>
      <c r="F123" t="s">
        <v>33</v>
      </c>
      <c r="G123">
        <v>543</v>
      </c>
      <c r="H123" s="18" t="str">
        <f t="shared" si="3"/>
        <v>North London</v>
      </c>
    </row>
    <row r="124" spans="1:8" x14ac:dyDescent="0.25">
      <c r="A124" s="18" t="str">
        <f t="shared" si="2"/>
        <v>2012, North West London, Unk/Oth, 80+</v>
      </c>
      <c r="B124">
        <v>2012</v>
      </c>
      <c r="C124" t="s">
        <v>20</v>
      </c>
      <c r="D124" t="s">
        <v>27</v>
      </c>
      <c r="E124" t="s">
        <v>30</v>
      </c>
      <c r="F124" t="s">
        <v>34</v>
      </c>
      <c r="G124">
        <v>999</v>
      </c>
      <c r="H124" s="18" t="str">
        <f t="shared" si="3"/>
        <v>North West London</v>
      </c>
    </row>
    <row r="125" spans="1:8" x14ac:dyDescent="0.25">
      <c r="A125" s="18" t="str">
        <f t="shared" si="2"/>
        <v>2012, South East London, Unk/Oth, 80+</v>
      </c>
      <c r="B125">
        <v>2012</v>
      </c>
      <c r="C125" t="s">
        <v>20</v>
      </c>
      <c r="D125" t="s">
        <v>27</v>
      </c>
      <c r="E125" t="s">
        <v>30</v>
      </c>
      <c r="F125" t="s">
        <v>35</v>
      </c>
      <c r="G125">
        <v>789</v>
      </c>
      <c r="H125" s="18" t="str">
        <f t="shared" si="3"/>
        <v>South East London</v>
      </c>
    </row>
    <row r="126" spans="1:8" x14ac:dyDescent="0.25">
      <c r="A126" s="18" t="str">
        <f t="shared" si="2"/>
        <v>2012, South West London, Unk/Oth, 80+</v>
      </c>
      <c r="B126">
        <v>2012</v>
      </c>
      <c r="C126" t="s">
        <v>20</v>
      </c>
      <c r="D126" t="s">
        <v>27</v>
      </c>
      <c r="E126" t="s">
        <v>30</v>
      </c>
      <c r="F126" t="s">
        <v>38</v>
      </c>
      <c r="G126">
        <v>670</v>
      </c>
      <c r="H126" s="18" t="str">
        <f t="shared" si="3"/>
        <v>South West London</v>
      </c>
    </row>
    <row r="127" spans="1:8" x14ac:dyDescent="0.25">
      <c r="A127" s="18" t="str">
        <f t="shared" si="2"/>
        <v>2013, North East London + West Essex, 1, 0-49</v>
      </c>
      <c r="B127">
        <v>2013</v>
      </c>
      <c r="C127" t="s">
        <v>26</v>
      </c>
      <c r="D127">
        <v>1</v>
      </c>
      <c r="E127" t="s">
        <v>30</v>
      </c>
      <c r="F127" t="s">
        <v>62</v>
      </c>
      <c r="G127">
        <v>323</v>
      </c>
      <c r="H127" s="18" t="str">
        <f t="shared" si="3"/>
        <v>North East London + West Essex</v>
      </c>
    </row>
    <row r="128" spans="1:8" x14ac:dyDescent="0.25">
      <c r="A128" s="18" t="str">
        <f t="shared" si="2"/>
        <v>2013, North London, 1, 0-49</v>
      </c>
      <c r="B128">
        <v>2013</v>
      </c>
      <c r="C128" t="s">
        <v>26</v>
      </c>
      <c r="D128">
        <v>1</v>
      </c>
      <c r="E128" t="s">
        <v>30</v>
      </c>
      <c r="F128" t="s">
        <v>33</v>
      </c>
      <c r="G128">
        <v>217</v>
      </c>
      <c r="H128" s="18" t="str">
        <f t="shared" si="3"/>
        <v>North London</v>
      </c>
    </row>
    <row r="129" spans="1:8" x14ac:dyDescent="0.25">
      <c r="A129" s="18" t="str">
        <f t="shared" si="2"/>
        <v>2013, North West London, 1, 0-49</v>
      </c>
      <c r="B129">
        <v>2013</v>
      </c>
      <c r="C129" t="s">
        <v>26</v>
      </c>
      <c r="D129">
        <v>1</v>
      </c>
      <c r="E129" t="s">
        <v>30</v>
      </c>
      <c r="F129" t="s">
        <v>34</v>
      </c>
      <c r="G129">
        <v>259</v>
      </c>
      <c r="H129" s="18" t="str">
        <f t="shared" si="3"/>
        <v>North West London</v>
      </c>
    </row>
    <row r="130" spans="1:8" x14ac:dyDescent="0.25">
      <c r="A130" s="18" t="str">
        <f t="shared" ref="A130:A193" si="4">B130&amp;", "&amp;H130&amp;", "&amp;D130&amp;", "&amp;C130</f>
        <v>2013, South East London, 1, 0-49</v>
      </c>
      <c r="B130">
        <v>2013</v>
      </c>
      <c r="C130" t="s">
        <v>26</v>
      </c>
      <c r="D130">
        <v>1</v>
      </c>
      <c r="E130" t="s">
        <v>30</v>
      </c>
      <c r="F130" t="s">
        <v>35</v>
      </c>
      <c r="G130">
        <v>271</v>
      </c>
      <c r="H130" s="18" t="str">
        <f t="shared" ref="H130:H193" si="5">VLOOKUP(F130,$R$3:$S$9,2,FALSE)</f>
        <v>South East London</v>
      </c>
    </row>
    <row r="131" spans="1:8" x14ac:dyDescent="0.25">
      <c r="A131" s="18" t="str">
        <f t="shared" si="4"/>
        <v>2013, South West London, 1, 0-49</v>
      </c>
      <c r="B131">
        <v>2013</v>
      </c>
      <c r="C131" t="s">
        <v>26</v>
      </c>
      <c r="D131">
        <v>1</v>
      </c>
      <c r="E131" t="s">
        <v>30</v>
      </c>
      <c r="F131" t="s">
        <v>38</v>
      </c>
      <c r="G131">
        <v>305</v>
      </c>
      <c r="H131" s="18" t="str">
        <f t="shared" si="5"/>
        <v>South West London</v>
      </c>
    </row>
    <row r="132" spans="1:8" x14ac:dyDescent="0.25">
      <c r="A132" s="18" t="str">
        <f t="shared" si="4"/>
        <v>2013, North East London + West Essex, 2, 0-49</v>
      </c>
      <c r="B132">
        <v>2013</v>
      </c>
      <c r="C132" t="s">
        <v>26</v>
      </c>
      <c r="D132">
        <v>2</v>
      </c>
      <c r="E132" t="s">
        <v>30</v>
      </c>
      <c r="F132" t="s">
        <v>62</v>
      </c>
      <c r="G132">
        <v>241</v>
      </c>
      <c r="H132" s="18" t="str">
        <f t="shared" si="5"/>
        <v>North East London + West Essex</v>
      </c>
    </row>
    <row r="133" spans="1:8" x14ac:dyDescent="0.25">
      <c r="A133" s="18" t="str">
        <f t="shared" si="4"/>
        <v>2013, North London, 2, 0-49</v>
      </c>
      <c r="B133">
        <v>2013</v>
      </c>
      <c r="C133" t="s">
        <v>26</v>
      </c>
      <c r="D133">
        <v>2</v>
      </c>
      <c r="E133" t="s">
        <v>30</v>
      </c>
      <c r="F133" t="s">
        <v>33</v>
      </c>
      <c r="G133">
        <v>156</v>
      </c>
      <c r="H133" s="18" t="str">
        <f t="shared" si="5"/>
        <v>North London</v>
      </c>
    </row>
    <row r="134" spans="1:8" x14ac:dyDescent="0.25">
      <c r="A134" s="18" t="str">
        <f t="shared" si="4"/>
        <v>2013, North West London, 2, 0-49</v>
      </c>
      <c r="B134">
        <v>2013</v>
      </c>
      <c r="C134" t="s">
        <v>26</v>
      </c>
      <c r="D134">
        <v>2</v>
      </c>
      <c r="E134" t="s">
        <v>30</v>
      </c>
      <c r="F134" t="s">
        <v>34</v>
      </c>
      <c r="G134">
        <v>199</v>
      </c>
      <c r="H134" s="18" t="str">
        <f t="shared" si="5"/>
        <v>North West London</v>
      </c>
    </row>
    <row r="135" spans="1:8" x14ac:dyDescent="0.25">
      <c r="A135" s="18" t="str">
        <f t="shared" si="4"/>
        <v>2013, South East London, 2, 0-49</v>
      </c>
      <c r="B135">
        <v>2013</v>
      </c>
      <c r="C135" t="s">
        <v>26</v>
      </c>
      <c r="D135">
        <v>2</v>
      </c>
      <c r="E135" t="s">
        <v>30</v>
      </c>
      <c r="F135" t="s">
        <v>35</v>
      </c>
      <c r="G135">
        <v>183</v>
      </c>
      <c r="H135" s="18" t="str">
        <f t="shared" si="5"/>
        <v>South East London</v>
      </c>
    </row>
    <row r="136" spans="1:8" x14ac:dyDescent="0.25">
      <c r="A136" s="18" t="str">
        <f t="shared" si="4"/>
        <v>2013, South West London, 2, 0-49</v>
      </c>
      <c r="B136">
        <v>2013</v>
      </c>
      <c r="C136" t="s">
        <v>26</v>
      </c>
      <c r="D136">
        <v>2</v>
      </c>
      <c r="E136" t="s">
        <v>30</v>
      </c>
      <c r="F136" t="s">
        <v>38</v>
      </c>
      <c r="G136">
        <v>145</v>
      </c>
      <c r="H136" s="18" t="str">
        <f t="shared" si="5"/>
        <v>South West London</v>
      </c>
    </row>
    <row r="137" spans="1:8" x14ac:dyDescent="0.25">
      <c r="A137" s="18" t="str">
        <f t="shared" si="4"/>
        <v>2013, North East London + West Essex, 3, 0-49</v>
      </c>
      <c r="B137">
        <v>2013</v>
      </c>
      <c r="C137" t="s">
        <v>26</v>
      </c>
      <c r="D137">
        <v>3</v>
      </c>
      <c r="E137" t="s">
        <v>30</v>
      </c>
      <c r="F137" t="s">
        <v>62</v>
      </c>
      <c r="G137">
        <v>127</v>
      </c>
      <c r="H137" s="18" t="str">
        <f t="shared" si="5"/>
        <v>North East London + West Essex</v>
      </c>
    </row>
    <row r="138" spans="1:8" x14ac:dyDescent="0.25">
      <c r="A138" s="18" t="str">
        <f t="shared" si="4"/>
        <v>2013, North London, 3, 0-49</v>
      </c>
      <c r="B138">
        <v>2013</v>
      </c>
      <c r="C138" t="s">
        <v>26</v>
      </c>
      <c r="D138">
        <v>3</v>
      </c>
      <c r="E138" t="s">
        <v>30</v>
      </c>
      <c r="F138" t="s">
        <v>33</v>
      </c>
      <c r="G138">
        <v>78</v>
      </c>
      <c r="H138" s="18" t="str">
        <f t="shared" si="5"/>
        <v>North London</v>
      </c>
    </row>
    <row r="139" spans="1:8" x14ac:dyDescent="0.25">
      <c r="A139" s="18" t="str">
        <f t="shared" si="4"/>
        <v>2013, North West London, 3, 0-49</v>
      </c>
      <c r="B139">
        <v>2013</v>
      </c>
      <c r="C139" t="s">
        <v>26</v>
      </c>
      <c r="D139">
        <v>3</v>
      </c>
      <c r="E139" t="s">
        <v>30</v>
      </c>
      <c r="F139" t="s">
        <v>34</v>
      </c>
      <c r="G139">
        <v>121</v>
      </c>
      <c r="H139" s="18" t="str">
        <f t="shared" si="5"/>
        <v>North West London</v>
      </c>
    </row>
    <row r="140" spans="1:8" x14ac:dyDescent="0.25">
      <c r="A140" s="18" t="str">
        <f t="shared" si="4"/>
        <v>2013, South East London, 3, 0-49</v>
      </c>
      <c r="B140">
        <v>2013</v>
      </c>
      <c r="C140" t="s">
        <v>26</v>
      </c>
      <c r="D140">
        <v>3</v>
      </c>
      <c r="E140" t="s">
        <v>30</v>
      </c>
      <c r="F140" t="s">
        <v>35</v>
      </c>
      <c r="G140">
        <v>107</v>
      </c>
      <c r="H140" s="18" t="str">
        <f t="shared" si="5"/>
        <v>South East London</v>
      </c>
    </row>
    <row r="141" spans="1:8" x14ac:dyDescent="0.25">
      <c r="A141" s="18" t="str">
        <f t="shared" si="4"/>
        <v>2013, South West London, 3, 0-49</v>
      </c>
      <c r="B141">
        <v>2013</v>
      </c>
      <c r="C141" t="s">
        <v>26</v>
      </c>
      <c r="D141">
        <v>3</v>
      </c>
      <c r="E141" t="s">
        <v>30</v>
      </c>
      <c r="F141" t="s">
        <v>38</v>
      </c>
      <c r="G141">
        <v>85</v>
      </c>
      <c r="H141" s="18" t="str">
        <f t="shared" si="5"/>
        <v>South West London</v>
      </c>
    </row>
    <row r="142" spans="1:8" x14ac:dyDescent="0.25">
      <c r="A142" s="18" t="str">
        <f t="shared" si="4"/>
        <v>2013, North East London + West Essex, 4, 0-49</v>
      </c>
      <c r="B142">
        <v>2013</v>
      </c>
      <c r="C142" t="s">
        <v>26</v>
      </c>
      <c r="D142">
        <v>4</v>
      </c>
      <c r="E142" t="s">
        <v>30</v>
      </c>
      <c r="F142" t="s">
        <v>62</v>
      </c>
      <c r="G142">
        <v>164</v>
      </c>
      <c r="H142" s="18" t="str">
        <f t="shared" si="5"/>
        <v>North East London + West Essex</v>
      </c>
    </row>
    <row r="143" spans="1:8" x14ac:dyDescent="0.25">
      <c r="A143" s="18" t="str">
        <f t="shared" si="4"/>
        <v>2013, North London, 4, 0-49</v>
      </c>
      <c r="B143">
        <v>2013</v>
      </c>
      <c r="C143" t="s">
        <v>26</v>
      </c>
      <c r="D143">
        <v>4</v>
      </c>
      <c r="E143" t="s">
        <v>30</v>
      </c>
      <c r="F143" t="s">
        <v>33</v>
      </c>
      <c r="G143">
        <v>86</v>
      </c>
      <c r="H143" s="18" t="str">
        <f t="shared" si="5"/>
        <v>North London</v>
      </c>
    </row>
    <row r="144" spans="1:8" x14ac:dyDescent="0.25">
      <c r="A144" s="18" t="str">
        <f t="shared" si="4"/>
        <v>2013, North West London, 4, 0-49</v>
      </c>
      <c r="B144">
        <v>2013</v>
      </c>
      <c r="C144" t="s">
        <v>26</v>
      </c>
      <c r="D144">
        <v>4</v>
      </c>
      <c r="E144" t="s">
        <v>30</v>
      </c>
      <c r="F144" t="s">
        <v>34</v>
      </c>
      <c r="G144">
        <v>157</v>
      </c>
      <c r="H144" s="18" t="str">
        <f t="shared" si="5"/>
        <v>North West London</v>
      </c>
    </row>
    <row r="145" spans="1:8" x14ac:dyDescent="0.25">
      <c r="A145" s="18" t="str">
        <f t="shared" si="4"/>
        <v>2013, South East London, 4, 0-49</v>
      </c>
      <c r="B145">
        <v>2013</v>
      </c>
      <c r="C145" t="s">
        <v>26</v>
      </c>
      <c r="D145">
        <v>4</v>
      </c>
      <c r="E145" t="s">
        <v>30</v>
      </c>
      <c r="F145" t="s">
        <v>35</v>
      </c>
      <c r="G145">
        <v>131</v>
      </c>
      <c r="H145" s="18" t="str">
        <f t="shared" si="5"/>
        <v>South East London</v>
      </c>
    </row>
    <row r="146" spans="1:8" x14ac:dyDescent="0.25">
      <c r="A146" s="18" t="str">
        <f t="shared" si="4"/>
        <v>2013, South West London, 4, 0-49</v>
      </c>
      <c r="B146">
        <v>2013</v>
      </c>
      <c r="C146" t="s">
        <v>26</v>
      </c>
      <c r="D146">
        <v>4</v>
      </c>
      <c r="E146" t="s">
        <v>30</v>
      </c>
      <c r="F146" t="s">
        <v>38</v>
      </c>
      <c r="G146">
        <v>96</v>
      </c>
      <c r="H146" s="18" t="str">
        <f t="shared" si="5"/>
        <v>South West London</v>
      </c>
    </row>
    <row r="147" spans="1:8" x14ac:dyDescent="0.25">
      <c r="A147" s="18" t="str">
        <f t="shared" si="4"/>
        <v>2013, North East London + West Essex, Unk/Oth, 0-49</v>
      </c>
      <c r="B147">
        <v>2013</v>
      </c>
      <c r="C147" t="s">
        <v>26</v>
      </c>
      <c r="D147" t="s">
        <v>27</v>
      </c>
      <c r="E147" t="s">
        <v>30</v>
      </c>
      <c r="F147" t="s">
        <v>62</v>
      </c>
      <c r="G147">
        <v>375</v>
      </c>
      <c r="H147" s="18" t="str">
        <f t="shared" si="5"/>
        <v>North East London + West Essex</v>
      </c>
    </row>
    <row r="148" spans="1:8" x14ac:dyDescent="0.25">
      <c r="A148" s="18" t="str">
        <f t="shared" si="4"/>
        <v>2013, North London, Unk/Oth, 0-49</v>
      </c>
      <c r="B148">
        <v>2013</v>
      </c>
      <c r="C148" t="s">
        <v>26</v>
      </c>
      <c r="D148" t="s">
        <v>27</v>
      </c>
      <c r="E148" t="s">
        <v>30</v>
      </c>
      <c r="F148" t="s">
        <v>33</v>
      </c>
      <c r="G148">
        <v>331</v>
      </c>
      <c r="H148" s="18" t="str">
        <f t="shared" si="5"/>
        <v>North London</v>
      </c>
    </row>
    <row r="149" spans="1:8" x14ac:dyDescent="0.25">
      <c r="A149" s="18" t="str">
        <f t="shared" si="4"/>
        <v>2013, North West London, Unk/Oth, 0-49</v>
      </c>
      <c r="B149">
        <v>2013</v>
      </c>
      <c r="C149" t="s">
        <v>26</v>
      </c>
      <c r="D149" t="s">
        <v>27</v>
      </c>
      <c r="E149" t="s">
        <v>30</v>
      </c>
      <c r="F149" t="s">
        <v>34</v>
      </c>
      <c r="G149">
        <v>544</v>
      </c>
      <c r="H149" s="18" t="str">
        <f t="shared" si="5"/>
        <v>North West London</v>
      </c>
    </row>
    <row r="150" spans="1:8" x14ac:dyDescent="0.25">
      <c r="A150" s="18" t="str">
        <f t="shared" si="4"/>
        <v>2013, South East London, Unk/Oth, 0-49</v>
      </c>
      <c r="B150">
        <v>2013</v>
      </c>
      <c r="C150" t="s">
        <v>26</v>
      </c>
      <c r="D150" t="s">
        <v>27</v>
      </c>
      <c r="E150" t="s">
        <v>30</v>
      </c>
      <c r="F150" t="s">
        <v>35</v>
      </c>
      <c r="G150">
        <v>317</v>
      </c>
      <c r="H150" s="18" t="str">
        <f t="shared" si="5"/>
        <v>South East London</v>
      </c>
    </row>
    <row r="151" spans="1:8" x14ac:dyDescent="0.25">
      <c r="A151" s="18" t="str">
        <f t="shared" si="4"/>
        <v>2013, South West London, Unk/Oth, 0-49</v>
      </c>
      <c r="B151">
        <v>2013</v>
      </c>
      <c r="C151" t="s">
        <v>26</v>
      </c>
      <c r="D151" t="s">
        <v>27</v>
      </c>
      <c r="E151" t="s">
        <v>30</v>
      </c>
      <c r="F151" t="s">
        <v>38</v>
      </c>
      <c r="G151">
        <v>361</v>
      </c>
      <c r="H151" s="18" t="str">
        <f t="shared" si="5"/>
        <v>South West London</v>
      </c>
    </row>
    <row r="152" spans="1:8" x14ac:dyDescent="0.25">
      <c r="A152" s="18" t="str">
        <f t="shared" si="4"/>
        <v>2013, North East London + West Essex, 1, 50-59</v>
      </c>
      <c r="B152">
        <v>2013</v>
      </c>
      <c r="C152" t="s">
        <v>17</v>
      </c>
      <c r="D152">
        <v>1</v>
      </c>
      <c r="E152" t="s">
        <v>30</v>
      </c>
      <c r="F152" t="s">
        <v>62</v>
      </c>
      <c r="G152">
        <v>361</v>
      </c>
      <c r="H152" s="18" t="str">
        <f t="shared" si="5"/>
        <v>North East London + West Essex</v>
      </c>
    </row>
    <row r="153" spans="1:8" x14ac:dyDescent="0.25">
      <c r="A153" s="18" t="str">
        <f t="shared" si="4"/>
        <v>2013, North London, 1, 50-59</v>
      </c>
      <c r="B153">
        <v>2013</v>
      </c>
      <c r="C153" t="s">
        <v>17</v>
      </c>
      <c r="D153">
        <v>1</v>
      </c>
      <c r="E153" t="s">
        <v>30</v>
      </c>
      <c r="F153" t="s">
        <v>33</v>
      </c>
      <c r="G153">
        <v>214</v>
      </c>
      <c r="H153" s="18" t="str">
        <f t="shared" si="5"/>
        <v>North London</v>
      </c>
    </row>
    <row r="154" spans="1:8" x14ac:dyDescent="0.25">
      <c r="A154" s="18" t="str">
        <f t="shared" si="4"/>
        <v>2013, North West London, 1, 50-59</v>
      </c>
      <c r="B154">
        <v>2013</v>
      </c>
      <c r="C154" t="s">
        <v>17</v>
      </c>
      <c r="D154">
        <v>1</v>
      </c>
      <c r="E154" t="s">
        <v>30</v>
      </c>
      <c r="F154" t="s">
        <v>34</v>
      </c>
      <c r="G154">
        <v>287</v>
      </c>
      <c r="H154" s="18" t="str">
        <f t="shared" si="5"/>
        <v>North West London</v>
      </c>
    </row>
    <row r="155" spans="1:8" x14ac:dyDescent="0.25">
      <c r="A155" s="18" t="str">
        <f t="shared" si="4"/>
        <v>2013, South East London, 1, 50-59</v>
      </c>
      <c r="B155">
        <v>2013</v>
      </c>
      <c r="C155" t="s">
        <v>17</v>
      </c>
      <c r="D155">
        <v>1</v>
      </c>
      <c r="E155" t="s">
        <v>30</v>
      </c>
      <c r="F155" t="s">
        <v>35</v>
      </c>
      <c r="G155">
        <v>293</v>
      </c>
      <c r="H155" s="18" t="str">
        <f t="shared" si="5"/>
        <v>South East London</v>
      </c>
    </row>
    <row r="156" spans="1:8" x14ac:dyDescent="0.25">
      <c r="A156" s="18" t="str">
        <f t="shared" si="4"/>
        <v>2013, South West London, 1, 50-59</v>
      </c>
      <c r="B156">
        <v>2013</v>
      </c>
      <c r="C156" t="s">
        <v>17</v>
      </c>
      <c r="D156">
        <v>1</v>
      </c>
      <c r="E156" t="s">
        <v>30</v>
      </c>
      <c r="F156" t="s">
        <v>38</v>
      </c>
      <c r="G156">
        <v>230</v>
      </c>
      <c r="H156" s="18" t="str">
        <f t="shared" si="5"/>
        <v>South West London</v>
      </c>
    </row>
    <row r="157" spans="1:8" x14ac:dyDescent="0.25">
      <c r="A157" s="18" t="str">
        <f t="shared" si="4"/>
        <v>2013, North East London + West Essex, 2, 50-59</v>
      </c>
      <c r="B157">
        <v>2013</v>
      </c>
      <c r="C157" t="s">
        <v>17</v>
      </c>
      <c r="D157">
        <v>2</v>
      </c>
      <c r="E157" t="s">
        <v>30</v>
      </c>
      <c r="F157" t="s">
        <v>62</v>
      </c>
      <c r="G157">
        <v>238</v>
      </c>
      <c r="H157" s="18" t="str">
        <f t="shared" si="5"/>
        <v>North East London + West Essex</v>
      </c>
    </row>
    <row r="158" spans="1:8" x14ac:dyDescent="0.25">
      <c r="A158" s="18" t="str">
        <f t="shared" si="4"/>
        <v>2013, North London, 2, 50-59</v>
      </c>
      <c r="B158">
        <v>2013</v>
      </c>
      <c r="C158" t="s">
        <v>17</v>
      </c>
      <c r="D158">
        <v>2</v>
      </c>
      <c r="E158" t="s">
        <v>30</v>
      </c>
      <c r="F158" t="s">
        <v>33</v>
      </c>
      <c r="G158">
        <v>124</v>
      </c>
      <c r="H158" s="18" t="str">
        <f t="shared" si="5"/>
        <v>North London</v>
      </c>
    </row>
    <row r="159" spans="1:8" x14ac:dyDescent="0.25">
      <c r="A159" s="18" t="str">
        <f t="shared" si="4"/>
        <v>2013, North West London, 2, 50-59</v>
      </c>
      <c r="B159">
        <v>2013</v>
      </c>
      <c r="C159" t="s">
        <v>17</v>
      </c>
      <c r="D159">
        <v>2</v>
      </c>
      <c r="E159" t="s">
        <v>30</v>
      </c>
      <c r="F159" t="s">
        <v>34</v>
      </c>
      <c r="G159">
        <v>178</v>
      </c>
      <c r="H159" s="18" t="str">
        <f t="shared" si="5"/>
        <v>North West London</v>
      </c>
    </row>
    <row r="160" spans="1:8" x14ac:dyDescent="0.25">
      <c r="A160" s="18" t="str">
        <f t="shared" si="4"/>
        <v>2013, South East London, 2, 50-59</v>
      </c>
      <c r="B160">
        <v>2013</v>
      </c>
      <c r="C160" t="s">
        <v>17</v>
      </c>
      <c r="D160">
        <v>2</v>
      </c>
      <c r="E160" t="s">
        <v>30</v>
      </c>
      <c r="F160" t="s">
        <v>35</v>
      </c>
      <c r="G160">
        <v>184</v>
      </c>
      <c r="H160" s="18" t="str">
        <f t="shared" si="5"/>
        <v>South East London</v>
      </c>
    </row>
    <row r="161" spans="1:8" x14ac:dyDescent="0.25">
      <c r="A161" s="18" t="str">
        <f t="shared" si="4"/>
        <v>2013, South West London, 2, 50-59</v>
      </c>
      <c r="B161">
        <v>2013</v>
      </c>
      <c r="C161" t="s">
        <v>17</v>
      </c>
      <c r="D161">
        <v>2</v>
      </c>
      <c r="E161" t="s">
        <v>30</v>
      </c>
      <c r="F161" t="s">
        <v>38</v>
      </c>
      <c r="G161">
        <v>155</v>
      </c>
      <c r="H161" s="18" t="str">
        <f t="shared" si="5"/>
        <v>South West London</v>
      </c>
    </row>
    <row r="162" spans="1:8" x14ac:dyDescent="0.25">
      <c r="A162" s="18" t="str">
        <f t="shared" si="4"/>
        <v>2013, North East London + West Essex, 3, 50-59</v>
      </c>
      <c r="B162">
        <v>2013</v>
      </c>
      <c r="C162" t="s">
        <v>17</v>
      </c>
      <c r="D162">
        <v>3</v>
      </c>
      <c r="E162" t="s">
        <v>30</v>
      </c>
      <c r="F162" t="s">
        <v>62</v>
      </c>
      <c r="G162">
        <v>187</v>
      </c>
      <c r="H162" s="18" t="str">
        <f t="shared" si="5"/>
        <v>North East London + West Essex</v>
      </c>
    </row>
    <row r="163" spans="1:8" x14ac:dyDescent="0.25">
      <c r="A163" s="18" t="str">
        <f t="shared" si="4"/>
        <v>2013, North London, 3, 50-59</v>
      </c>
      <c r="B163">
        <v>2013</v>
      </c>
      <c r="C163" t="s">
        <v>17</v>
      </c>
      <c r="D163">
        <v>3</v>
      </c>
      <c r="E163" t="s">
        <v>30</v>
      </c>
      <c r="F163" t="s">
        <v>33</v>
      </c>
      <c r="G163">
        <v>82</v>
      </c>
      <c r="H163" s="18" t="str">
        <f t="shared" si="5"/>
        <v>North London</v>
      </c>
    </row>
    <row r="164" spans="1:8" x14ac:dyDescent="0.25">
      <c r="A164" s="18" t="str">
        <f t="shared" si="4"/>
        <v>2013, North West London, 3, 50-59</v>
      </c>
      <c r="B164">
        <v>2013</v>
      </c>
      <c r="C164" t="s">
        <v>17</v>
      </c>
      <c r="D164">
        <v>3</v>
      </c>
      <c r="E164" t="s">
        <v>30</v>
      </c>
      <c r="F164" t="s">
        <v>34</v>
      </c>
      <c r="G164">
        <v>158</v>
      </c>
      <c r="H164" s="18" t="str">
        <f t="shared" si="5"/>
        <v>North West London</v>
      </c>
    </row>
    <row r="165" spans="1:8" x14ac:dyDescent="0.25">
      <c r="A165" s="18" t="str">
        <f t="shared" si="4"/>
        <v>2013, South East London, 3, 50-59</v>
      </c>
      <c r="B165">
        <v>2013</v>
      </c>
      <c r="C165" t="s">
        <v>17</v>
      </c>
      <c r="D165">
        <v>3</v>
      </c>
      <c r="E165" t="s">
        <v>30</v>
      </c>
      <c r="F165" t="s">
        <v>35</v>
      </c>
      <c r="G165">
        <v>160</v>
      </c>
      <c r="H165" s="18" t="str">
        <f t="shared" si="5"/>
        <v>South East London</v>
      </c>
    </row>
    <row r="166" spans="1:8" x14ac:dyDescent="0.25">
      <c r="A166" s="18" t="str">
        <f t="shared" si="4"/>
        <v>2013, South West London, 3, 50-59</v>
      </c>
      <c r="B166">
        <v>2013</v>
      </c>
      <c r="C166" t="s">
        <v>17</v>
      </c>
      <c r="D166">
        <v>3</v>
      </c>
      <c r="E166" t="s">
        <v>30</v>
      </c>
      <c r="F166" t="s">
        <v>38</v>
      </c>
      <c r="G166">
        <v>132</v>
      </c>
      <c r="H166" s="18" t="str">
        <f t="shared" si="5"/>
        <v>South West London</v>
      </c>
    </row>
    <row r="167" spans="1:8" x14ac:dyDescent="0.25">
      <c r="A167" s="18" t="str">
        <f t="shared" si="4"/>
        <v>2013, North East London + West Essex, 4, 50-59</v>
      </c>
      <c r="B167">
        <v>2013</v>
      </c>
      <c r="C167" t="s">
        <v>17</v>
      </c>
      <c r="D167">
        <v>4</v>
      </c>
      <c r="E167" t="s">
        <v>30</v>
      </c>
      <c r="F167" t="s">
        <v>62</v>
      </c>
      <c r="G167">
        <v>225</v>
      </c>
      <c r="H167" s="18" t="str">
        <f t="shared" si="5"/>
        <v>North East London + West Essex</v>
      </c>
    </row>
    <row r="168" spans="1:8" x14ac:dyDescent="0.25">
      <c r="A168" s="18" t="str">
        <f t="shared" si="4"/>
        <v>2013, North London, 4, 50-59</v>
      </c>
      <c r="B168">
        <v>2013</v>
      </c>
      <c r="C168" t="s">
        <v>17</v>
      </c>
      <c r="D168">
        <v>4</v>
      </c>
      <c r="E168" t="s">
        <v>30</v>
      </c>
      <c r="F168" t="s">
        <v>33</v>
      </c>
      <c r="G168">
        <v>154</v>
      </c>
      <c r="H168" s="18" t="str">
        <f t="shared" si="5"/>
        <v>North London</v>
      </c>
    </row>
    <row r="169" spans="1:8" x14ac:dyDescent="0.25">
      <c r="A169" s="18" t="str">
        <f t="shared" si="4"/>
        <v>2013, North West London, 4, 50-59</v>
      </c>
      <c r="B169">
        <v>2013</v>
      </c>
      <c r="C169" t="s">
        <v>17</v>
      </c>
      <c r="D169">
        <v>4</v>
      </c>
      <c r="E169" t="s">
        <v>30</v>
      </c>
      <c r="F169" t="s">
        <v>34</v>
      </c>
      <c r="G169">
        <v>193</v>
      </c>
      <c r="H169" s="18" t="str">
        <f t="shared" si="5"/>
        <v>North West London</v>
      </c>
    </row>
    <row r="170" spans="1:8" x14ac:dyDescent="0.25">
      <c r="A170" s="18" t="str">
        <f t="shared" si="4"/>
        <v>2013, South East London, 4, 50-59</v>
      </c>
      <c r="B170">
        <v>2013</v>
      </c>
      <c r="C170" t="s">
        <v>17</v>
      </c>
      <c r="D170">
        <v>4</v>
      </c>
      <c r="E170" t="s">
        <v>30</v>
      </c>
      <c r="F170" t="s">
        <v>35</v>
      </c>
      <c r="G170">
        <v>204</v>
      </c>
      <c r="H170" s="18" t="str">
        <f t="shared" si="5"/>
        <v>South East London</v>
      </c>
    </row>
    <row r="171" spans="1:8" x14ac:dyDescent="0.25">
      <c r="A171" s="18" t="str">
        <f t="shared" si="4"/>
        <v>2013, South West London, 4, 50-59</v>
      </c>
      <c r="B171">
        <v>2013</v>
      </c>
      <c r="C171" t="s">
        <v>17</v>
      </c>
      <c r="D171">
        <v>4</v>
      </c>
      <c r="E171" t="s">
        <v>30</v>
      </c>
      <c r="F171" t="s">
        <v>38</v>
      </c>
      <c r="G171">
        <v>155</v>
      </c>
      <c r="H171" s="18" t="str">
        <f t="shared" si="5"/>
        <v>South West London</v>
      </c>
    </row>
    <row r="172" spans="1:8" x14ac:dyDescent="0.25">
      <c r="A172" s="18" t="str">
        <f t="shared" si="4"/>
        <v>2013, North East London + West Essex, Unk/Oth, 50-59</v>
      </c>
      <c r="B172">
        <v>2013</v>
      </c>
      <c r="C172" t="s">
        <v>17</v>
      </c>
      <c r="D172" t="s">
        <v>27</v>
      </c>
      <c r="E172" t="s">
        <v>30</v>
      </c>
      <c r="F172" t="s">
        <v>62</v>
      </c>
      <c r="G172">
        <v>263</v>
      </c>
      <c r="H172" s="18" t="str">
        <f t="shared" si="5"/>
        <v>North East London + West Essex</v>
      </c>
    </row>
    <row r="173" spans="1:8" x14ac:dyDescent="0.25">
      <c r="A173" s="18" t="str">
        <f t="shared" si="4"/>
        <v>2013, North London, Unk/Oth, 50-59</v>
      </c>
      <c r="B173">
        <v>2013</v>
      </c>
      <c r="C173" t="s">
        <v>17</v>
      </c>
      <c r="D173" t="s">
        <v>27</v>
      </c>
      <c r="E173" t="s">
        <v>30</v>
      </c>
      <c r="F173" t="s">
        <v>33</v>
      </c>
      <c r="G173">
        <v>245</v>
      </c>
      <c r="H173" s="18" t="str">
        <f t="shared" si="5"/>
        <v>North London</v>
      </c>
    </row>
    <row r="174" spans="1:8" x14ac:dyDescent="0.25">
      <c r="A174" s="18" t="str">
        <f t="shared" si="4"/>
        <v>2013, North West London, Unk/Oth, 50-59</v>
      </c>
      <c r="B174">
        <v>2013</v>
      </c>
      <c r="C174" t="s">
        <v>17</v>
      </c>
      <c r="D174" t="s">
        <v>27</v>
      </c>
      <c r="E174" t="s">
        <v>30</v>
      </c>
      <c r="F174" t="s">
        <v>34</v>
      </c>
      <c r="G174">
        <v>433</v>
      </c>
      <c r="H174" s="18" t="str">
        <f t="shared" si="5"/>
        <v>North West London</v>
      </c>
    </row>
    <row r="175" spans="1:8" x14ac:dyDescent="0.25">
      <c r="A175" s="18" t="str">
        <f t="shared" si="4"/>
        <v>2013, South East London, Unk/Oth, 50-59</v>
      </c>
      <c r="B175">
        <v>2013</v>
      </c>
      <c r="C175" t="s">
        <v>17</v>
      </c>
      <c r="D175" t="s">
        <v>27</v>
      </c>
      <c r="E175" t="s">
        <v>30</v>
      </c>
      <c r="F175" t="s">
        <v>35</v>
      </c>
      <c r="G175">
        <v>264</v>
      </c>
      <c r="H175" s="18" t="str">
        <f t="shared" si="5"/>
        <v>South East London</v>
      </c>
    </row>
    <row r="176" spans="1:8" x14ac:dyDescent="0.25">
      <c r="A176" s="18" t="str">
        <f t="shared" si="4"/>
        <v>2013, South West London, Unk/Oth, 50-59</v>
      </c>
      <c r="B176">
        <v>2013</v>
      </c>
      <c r="C176" t="s">
        <v>17</v>
      </c>
      <c r="D176" t="s">
        <v>27</v>
      </c>
      <c r="E176" t="s">
        <v>30</v>
      </c>
      <c r="F176" t="s">
        <v>38</v>
      </c>
      <c r="G176">
        <v>265</v>
      </c>
      <c r="H176" s="18" t="str">
        <f t="shared" si="5"/>
        <v>South West London</v>
      </c>
    </row>
    <row r="177" spans="1:8" x14ac:dyDescent="0.25">
      <c r="A177" s="18" t="str">
        <f t="shared" si="4"/>
        <v>2013, North East London + West Essex, 1, 60-69</v>
      </c>
      <c r="B177">
        <v>2013</v>
      </c>
      <c r="C177" t="s">
        <v>18</v>
      </c>
      <c r="D177">
        <v>1</v>
      </c>
      <c r="E177" t="s">
        <v>30</v>
      </c>
      <c r="F177" t="s">
        <v>62</v>
      </c>
      <c r="G177">
        <v>513</v>
      </c>
      <c r="H177" s="18" t="str">
        <f t="shared" si="5"/>
        <v>North East London + West Essex</v>
      </c>
    </row>
    <row r="178" spans="1:8" x14ac:dyDescent="0.25">
      <c r="A178" s="18" t="str">
        <f t="shared" si="4"/>
        <v>2013, North London, 1, 60-69</v>
      </c>
      <c r="B178">
        <v>2013</v>
      </c>
      <c r="C178" t="s">
        <v>18</v>
      </c>
      <c r="D178">
        <v>1</v>
      </c>
      <c r="E178" t="s">
        <v>30</v>
      </c>
      <c r="F178" t="s">
        <v>33</v>
      </c>
      <c r="G178">
        <v>297</v>
      </c>
      <c r="H178" s="18" t="str">
        <f t="shared" si="5"/>
        <v>North London</v>
      </c>
    </row>
    <row r="179" spans="1:8" x14ac:dyDescent="0.25">
      <c r="A179" s="18" t="str">
        <f t="shared" si="4"/>
        <v>2013, North West London, 1, 60-69</v>
      </c>
      <c r="B179">
        <v>2013</v>
      </c>
      <c r="C179" t="s">
        <v>18</v>
      </c>
      <c r="D179">
        <v>1</v>
      </c>
      <c r="E179" t="s">
        <v>30</v>
      </c>
      <c r="F179" t="s">
        <v>34</v>
      </c>
      <c r="G179">
        <v>431</v>
      </c>
      <c r="H179" s="18" t="str">
        <f t="shared" si="5"/>
        <v>North West London</v>
      </c>
    </row>
    <row r="180" spans="1:8" x14ac:dyDescent="0.25">
      <c r="A180" s="18" t="str">
        <f t="shared" si="4"/>
        <v>2013, South East London, 1, 60-69</v>
      </c>
      <c r="B180">
        <v>2013</v>
      </c>
      <c r="C180" t="s">
        <v>18</v>
      </c>
      <c r="D180">
        <v>1</v>
      </c>
      <c r="E180" t="s">
        <v>30</v>
      </c>
      <c r="F180" t="s">
        <v>35</v>
      </c>
      <c r="G180">
        <v>398</v>
      </c>
      <c r="H180" s="18" t="str">
        <f t="shared" si="5"/>
        <v>South East London</v>
      </c>
    </row>
    <row r="181" spans="1:8" x14ac:dyDescent="0.25">
      <c r="A181" s="18" t="str">
        <f t="shared" si="4"/>
        <v>2013, South West London, 1, 60-69</v>
      </c>
      <c r="B181">
        <v>2013</v>
      </c>
      <c r="C181" t="s">
        <v>18</v>
      </c>
      <c r="D181">
        <v>1</v>
      </c>
      <c r="E181" t="s">
        <v>30</v>
      </c>
      <c r="F181" t="s">
        <v>38</v>
      </c>
      <c r="G181">
        <v>373</v>
      </c>
      <c r="H181" s="18" t="str">
        <f t="shared" si="5"/>
        <v>South West London</v>
      </c>
    </row>
    <row r="182" spans="1:8" x14ac:dyDescent="0.25">
      <c r="A182" s="18" t="str">
        <f t="shared" si="4"/>
        <v>2013, North East London + West Essex, 2, 60-69</v>
      </c>
      <c r="B182">
        <v>2013</v>
      </c>
      <c r="C182" t="s">
        <v>18</v>
      </c>
      <c r="D182">
        <v>2</v>
      </c>
      <c r="E182" t="s">
        <v>30</v>
      </c>
      <c r="F182" t="s">
        <v>62</v>
      </c>
      <c r="G182">
        <v>314</v>
      </c>
      <c r="H182" s="18" t="str">
        <f t="shared" si="5"/>
        <v>North East London + West Essex</v>
      </c>
    </row>
    <row r="183" spans="1:8" x14ac:dyDescent="0.25">
      <c r="A183" s="18" t="str">
        <f t="shared" si="4"/>
        <v>2013, North London, 2, 60-69</v>
      </c>
      <c r="B183">
        <v>2013</v>
      </c>
      <c r="C183" t="s">
        <v>18</v>
      </c>
      <c r="D183">
        <v>2</v>
      </c>
      <c r="E183" t="s">
        <v>30</v>
      </c>
      <c r="F183" t="s">
        <v>33</v>
      </c>
      <c r="G183">
        <v>177</v>
      </c>
      <c r="H183" s="18" t="str">
        <f t="shared" si="5"/>
        <v>North London</v>
      </c>
    </row>
    <row r="184" spans="1:8" x14ac:dyDescent="0.25">
      <c r="A184" s="18" t="str">
        <f t="shared" si="4"/>
        <v>2013, North West London, 2, 60-69</v>
      </c>
      <c r="B184">
        <v>2013</v>
      </c>
      <c r="C184" t="s">
        <v>18</v>
      </c>
      <c r="D184">
        <v>2</v>
      </c>
      <c r="E184" t="s">
        <v>30</v>
      </c>
      <c r="F184" t="s">
        <v>34</v>
      </c>
      <c r="G184">
        <v>273</v>
      </c>
      <c r="H184" s="18" t="str">
        <f t="shared" si="5"/>
        <v>North West London</v>
      </c>
    </row>
    <row r="185" spans="1:8" x14ac:dyDescent="0.25">
      <c r="A185" s="18" t="str">
        <f t="shared" si="4"/>
        <v>2013, South East London, 2, 60-69</v>
      </c>
      <c r="B185">
        <v>2013</v>
      </c>
      <c r="C185" t="s">
        <v>18</v>
      </c>
      <c r="D185">
        <v>2</v>
      </c>
      <c r="E185" t="s">
        <v>30</v>
      </c>
      <c r="F185" t="s">
        <v>35</v>
      </c>
      <c r="G185">
        <v>266</v>
      </c>
      <c r="H185" s="18" t="str">
        <f t="shared" si="5"/>
        <v>South East London</v>
      </c>
    </row>
    <row r="186" spans="1:8" x14ac:dyDescent="0.25">
      <c r="A186" s="18" t="str">
        <f t="shared" si="4"/>
        <v>2013, South West London, 2, 60-69</v>
      </c>
      <c r="B186">
        <v>2013</v>
      </c>
      <c r="C186" t="s">
        <v>18</v>
      </c>
      <c r="D186">
        <v>2</v>
      </c>
      <c r="E186" t="s">
        <v>30</v>
      </c>
      <c r="F186" t="s">
        <v>38</v>
      </c>
      <c r="G186">
        <v>205</v>
      </c>
      <c r="H186" s="18" t="str">
        <f t="shared" si="5"/>
        <v>South West London</v>
      </c>
    </row>
    <row r="187" spans="1:8" x14ac:dyDescent="0.25">
      <c r="A187" s="18" t="str">
        <f t="shared" si="4"/>
        <v>2013, North East London + West Essex, 3, 60-69</v>
      </c>
      <c r="B187">
        <v>2013</v>
      </c>
      <c r="C187" t="s">
        <v>18</v>
      </c>
      <c r="D187">
        <v>3</v>
      </c>
      <c r="E187" t="s">
        <v>30</v>
      </c>
      <c r="F187" t="s">
        <v>62</v>
      </c>
      <c r="G187">
        <v>320</v>
      </c>
      <c r="H187" s="18" t="str">
        <f t="shared" si="5"/>
        <v>North East London + West Essex</v>
      </c>
    </row>
    <row r="188" spans="1:8" x14ac:dyDescent="0.25">
      <c r="A188" s="18" t="str">
        <f t="shared" si="4"/>
        <v>2013, North London, 3, 60-69</v>
      </c>
      <c r="B188">
        <v>2013</v>
      </c>
      <c r="C188" t="s">
        <v>18</v>
      </c>
      <c r="D188">
        <v>3</v>
      </c>
      <c r="E188" t="s">
        <v>30</v>
      </c>
      <c r="F188" t="s">
        <v>33</v>
      </c>
      <c r="G188">
        <v>141</v>
      </c>
      <c r="H188" s="18" t="str">
        <f t="shared" si="5"/>
        <v>North London</v>
      </c>
    </row>
    <row r="189" spans="1:8" x14ac:dyDescent="0.25">
      <c r="A189" s="18" t="str">
        <f t="shared" si="4"/>
        <v>2013, North West London, 3, 60-69</v>
      </c>
      <c r="B189">
        <v>2013</v>
      </c>
      <c r="C189" t="s">
        <v>18</v>
      </c>
      <c r="D189">
        <v>3</v>
      </c>
      <c r="E189" t="s">
        <v>30</v>
      </c>
      <c r="F189" t="s">
        <v>34</v>
      </c>
      <c r="G189">
        <v>260</v>
      </c>
      <c r="H189" s="18" t="str">
        <f t="shared" si="5"/>
        <v>North West London</v>
      </c>
    </row>
    <row r="190" spans="1:8" x14ac:dyDescent="0.25">
      <c r="A190" s="18" t="str">
        <f t="shared" si="4"/>
        <v>2013, South East London, 3, 60-69</v>
      </c>
      <c r="B190">
        <v>2013</v>
      </c>
      <c r="C190" t="s">
        <v>18</v>
      </c>
      <c r="D190">
        <v>3</v>
      </c>
      <c r="E190" t="s">
        <v>30</v>
      </c>
      <c r="F190" t="s">
        <v>35</v>
      </c>
      <c r="G190">
        <v>234</v>
      </c>
      <c r="H190" s="18" t="str">
        <f t="shared" si="5"/>
        <v>South East London</v>
      </c>
    </row>
    <row r="191" spans="1:8" x14ac:dyDescent="0.25">
      <c r="A191" s="18" t="str">
        <f t="shared" si="4"/>
        <v>2013, South West London, 3, 60-69</v>
      </c>
      <c r="B191">
        <v>2013</v>
      </c>
      <c r="C191" t="s">
        <v>18</v>
      </c>
      <c r="D191">
        <v>3</v>
      </c>
      <c r="E191" t="s">
        <v>30</v>
      </c>
      <c r="F191" t="s">
        <v>38</v>
      </c>
      <c r="G191">
        <v>204</v>
      </c>
      <c r="H191" s="18" t="str">
        <f t="shared" si="5"/>
        <v>South West London</v>
      </c>
    </row>
    <row r="192" spans="1:8" x14ac:dyDescent="0.25">
      <c r="A192" s="18" t="str">
        <f t="shared" si="4"/>
        <v>2013, North East London + West Essex, 4, 60-69</v>
      </c>
      <c r="B192">
        <v>2013</v>
      </c>
      <c r="C192" t="s">
        <v>18</v>
      </c>
      <c r="D192">
        <v>4</v>
      </c>
      <c r="E192" t="s">
        <v>30</v>
      </c>
      <c r="F192" t="s">
        <v>62</v>
      </c>
      <c r="G192">
        <v>372</v>
      </c>
      <c r="H192" s="18" t="str">
        <f t="shared" si="5"/>
        <v>North East London + West Essex</v>
      </c>
    </row>
    <row r="193" spans="1:8" x14ac:dyDescent="0.25">
      <c r="A193" s="18" t="str">
        <f t="shared" si="4"/>
        <v>2013, North London, 4, 60-69</v>
      </c>
      <c r="B193">
        <v>2013</v>
      </c>
      <c r="C193" t="s">
        <v>18</v>
      </c>
      <c r="D193">
        <v>4</v>
      </c>
      <c r="E193" t="s">
        <v>30</v>
      </c>
      <c r="F193" t="s">
        <v>33</v>
      </c>
      <c r="G193">
        <v>231</v>
      </c>
      <c r="H193" s="18" t="str">
        <f t="shared" si="5"/>
        <v>North London</v>
      </c>
    </row>
    <row r="194" spans="1:8" x14ac:dyDescent="0.25">
      <c r="A194" s="18" t="str">
        <f t="shared" ref="A194:A257" si="6">B194&amp;", "&amp;H194&amp;", "&amp;D194&amp;", "&amp;C194</f>
        <v>2013, North West London, 4, 60-69</v>
      </c>
      <c r="B194">
        <v>2013</v>
      </c>
      <c r="C194" t="s">
        <v>18</v>
      </c>
      <c r="D194">
        <v>4</v>
      </c>
      <c r="E194" t="s">
        <v>30</v>
      </c>
      <c r="F194" t="s">
        <v>34</v>
      </c>
      <c r="G194">
        <v>379</v>
      </c>
      <c r="H194" s="18" t="str">
        <f t="shared" ref="H194:H257" si="7">VLOOKUP(F194,$R$3:$S$9,2,FALSE)</f>
        <v>North West London</v>
      </c>
    </row>
    <row r="195" spans="1:8" x14ac:dyDescent="0.25">
      <c r="A195" s="18" t="str">
        <f t="shared" si="6"/>
        <v>2013, South East London, 4, 60-69</v>
      </c>
      <c r="B195">
        <v>2013</v>
      </c>
      <c r="C195" t="s">
        <v>18</v>
      </c>
      <c r="D195">
        <v>4</v>
      </c>
      <c r="E195" t="s">
        <v>30</v>
      </c>
      <c r="F195" t="s">
        <v>35</v>
      </c>
      <c r="G195">
        <v>356</v>
      </c>
      <c r="H195" s="18" t="str">
        <f t="shared" si="7"/>
        <v>South East London</v>
      </c>
    </row>
    <row r="196" spans="1:8" x14ac:dyDescent="0.25">
      <c r="A196" s="18" t="str">
        <f t="shared" si="6"/>
        <v>2013, South West London, 4, 60-69</v>
      </c>
      <c r="B196">
        <v>2013</v>
      </c>
      <c r="C196" t="s">
        <v>18</v>
      </c>
      <c r="D196">
        <v>4</v>
      </c>
      <c r="E196" t="s">
        <v>30</v>
      </c>
      <c r="F196" t="s">
        <v>38</v>
      </c>
      <c r="G196">
        <v>268</v>
      </c>
      <c r="H196" s="18" t="str">
        <f t="shared" si="7"/>
        <v>South West London</v>
      </c>
    </row>
    <row r="197" spans="1:8" x14ac:dyDescent="0.25">
      <c r="A197" s="18" t="str">
        <f t="shared" si="6"/>
        <v>2013, North East London + West Essex, Unk/Oth, 60-69</v>
      </c>
      <c r="B197">
        <v>2013</v>
      </c>
      <c r="C197" t="s">
        <v>18</v>
      </c>
      <c r="D197" t="s">
        <v>27</v>
      </c>
      <c r="E197" t="s">
        <v>30</v>
      </c>
      <c r="F197" t="s">
        <v>62</v>
      </c>
      <c r="G197">
        <v>400</v>
      </c>
      <c r="H197" s="18" t="str">
        <f t="shared" si="7"/>
        <v>North East London + West Essex</v>
      </c>
    </row>
    <row r="198" spans="1:8" x14ac:dyDescent="0.25">
      <c r="A198" s="18" t="str">
        <f t="shared" si="6"/>
        <v>2013, North London, Unk/Oth, 60-69</v>
      </c>
      <c r="B198">
        <v>2013</v>
      </c>
      <c r="C198" t="s">
        <v>18</v>
      </c>
      <c r="D198" t="s">
        <v>27</v>
      </c>
      <c r="E198" t="s">
        <v>30</v>
      </c>
      <c r="F198" t="s">
        <v>33</v>
      </c>
      <c r="G198">
        <v>390</v>
      </c>
      <c r="H198" s="18" t="str">
        <f t="shared" si="7"/>
        <v>North London</v>
      </c>
    </row>
    <row r="199" spans="1:8" x14ac:dyDescent="0.25">
      <c r="A199" s="18" t="str">
        <f t="shared" si="6"/>
        <v>2013, North West London, Unk/Oth, 60-69</v>
      </c>
      <c r="B199">
        <v>2013</v>
      </c>
      <c r="C199" t="s">
        <v>18</v>
      </c>
      <c r="D199" t="s">
        <v>27</v>
      </c>
      <c r="E199" t="s">
        <v>30</v>
      </c>
      <c r="F199" t="s">
        <v>34</v>
      </c>
      <c r="G199">
        <v>585</v>
      </c>
      <c r="H199" s="18" t="str">
        <f t="shared" si="7"/>
        <v>North West London</v>
      </c>
    </row>
    <row r="200" spans="1:8" x14ac:dyDescent="0.25">
      <c r="A200" s="18" t="str">
        <f t="shared" si="6"/>
        <v>2013, South East London, Unk/Oth, 60-69</v>
      </c>
      <c r="B200">
        <v>2013</v>
      </c>
      <c r="C200" t="s">
        <v>18</v>
      </c>
      <c r="D200" t="s">
        <v>27</v>
      </c>
      <c r="E200" t="s">
        <v>30</v>
      </c>
      <c r="F200" t="s">
        <v>35</v>
      </c>
      <c r="G200">
        <v>390</v>
      </c>
      <c r="H200" s="18" t="str">
        <f t="shared" si="7"/>
        <v>South East London</v>
      </c>
    </row>
    <row r="201" spans="1:8" x14ac:dyDescent="0.25">
      <c r="A201" s="18" t="str">
        <f t="shared" si="6"/>
        <v>2013, South West London, Unk/Oth, 60-69</v>
      </c>
      <c r="B201">
        <v>2013</v>
      </c>
      <c r="C201" t="s">
        <v>18</v>
      </c>
      <c r="D201" t="s">
        <v>27</v>
      </c>
      <c r="E201" t="s">
        <v>30</v>
      </c>
      <c r="F201" t="s">
        <v>38</v>
      </c>
      <c r="G201">
        <v>441</v>
      </c>
      <c r="H201" s="18" t="str">
        <f t="shared" si="7"/>
        <v>South West London</v>
      </c>
    </row>
    <row r="202" spans="1:8" x14ac:dyDescent="0.25">
      <c r="A202" s="18" t="str">
        <f t="shared" si="6"/>
        <v>2013, North East London + West Essex, 1, 70-79</v>
      </c>
      <c r="B202">
        <v>2013</v>
      </c>
      <c r="C202" t="s">
        <v>19</v>
      </c>
      <c r="D202">
        <v>1</v>
      </c>
      <c r="E202" t="s">
        <v>30</v>
      </c>
      <c r="F202" t="s">
        <v>62</v>
      </c>
      <c r="G202">
        <v>440</v>
      </c>
      <c r="H202" s="18" t="str">
        <f t="shared" si="7"/>
        <v>North East London + West Essex</v>
      </c>
    </row>
    <row r="203" spans="1:8" x14ac:dyDescent="0.25">
      <c r="A203" s="18" t="str">
        <f t="shared" si="6"/>
        <v>2013, North London, 1, 70-79</v>
      </c>
      <c r="B203">
        <v>2013</v>
      </c>
      <c r="C203" t="s">
        <v>19</v>
      </c>
      <c r="D203">
        <v>1</v>
      </c>
      <c r="E203" t="s">
        <v>30</v>
      </c>
      <c r="F203" t="s">
        <v>33</v>
      </c>
      <c r="G203">
        <v>287</v>
      </c>
      <c r="H203" s="18" t="str">
        <f t="shared" si="7"/>
        <v>North London</v>
      </c>
    </row>
    <row r="204" spans="1:8" x14ac:dyDescent="0.25">
      <c r="A204" s="18" t="str">
        <f t="shared" si="6"/>
        <v>2013, North West London, 1, 70-79</v>
      </c>
      <c r="B204">
        <v>2013</v>
      </c>
      <c r="C204" t="s">
        <v>19</v>
      </c>
      <c r="D204">
        <v>1</v>
      </c>
      <c r="E204" t="s">
        <v>30</v>
      </c>
      <c r="F204" t="s">
        <v>34</v>
      </c>
      <c r="G204">
        <v>389</v>
      </c>
      <c r="H204" s="18" t="str">
        <f t="shared" si="7"/>
        <v>North West London</v>
      </c>
    </row>
    <row r="205" spans="1:8" x14ac:dyDescent="0.25">
      <c r="A205" s="18" t="str">
        <f t="shared" si="6"/>
        <v>2013, South East London, 1, 70-79</v>
      </c>
      <c r="B205">
        <v>2013</v>
      </c>
      <c r="C205" t="s">
        <v>19</v>
      </c>
      <c r="D205">
        <v>1</v>
      </c>
      <c r="E205" t="s">
        <v>30</v>
      </c>
      <c r="F205" t="s">
        <v>35</v>
      </c>
      <c r="G205">
        <v>305</v>
      </c>
      <c r="H205" s="18" t="str">
        <f t="shared" si="7"/>
        <v>South East London</v>
      </c>
    </row>
    <row r="206" spans="1:8" x14ac:dyDescent="0.25">
      <c r="A206" s="18" t="str">
        <f t="shared" si="6"/>
        <v>2013, South West London, 1, 70-79</v>
      </c>
      <c r="B206">
        <v>2013</v>
      </c>
      <c r="C206" t="s">
        <v>19</v>
      </c>
      <c r="D206">
        <v>1</v>
      </c>
      <c r="E206" t="s">
        <v>30</v>
      </c>
      <c r="F206" t="s">
        <v>38</v>
      </c>
      <c r="G206">
        <v>312</v>
      </c>
      <c r="H206" s="18" t="str">
        <f t="shared" si="7"/>
        <v>South West London</v>
      </c>
    </row>
    <row r="207" spans="1:8" x14ac:dyDescent="0.25">
      <c r="A207" s="18" t="str">
        <f t="shared" si="6"/>
        <v>2013, North East London + West Essex, 2, 70-79</v>
      </c>
      <c r="B207">
        <v>2013</v>
      </c>
      <c r="C207" t="s">
        <v>19</v>
      </c>
      <c r="D207">
        <v>2</v>
      </c>
      <c r="E207" t="s">
        <v>30</v>
      </c>
      <c r="F207" t="s">
        <v>62</v>
      </c>
      <c r="G207">
        <v>271</v>
      </c>
      <c r="H207" s="18" t="str">
        <f t="shared" si="7"/>
        <v>North East London + West Essex</v>
      </c>
    </row>
    <row r="208" spans="1:8" x14ac:dyDescent="0.25">
      <c r="A208" s="18" t="str">
        <f t="shared" si="6"/>
        <v>2013, North London, 2, 70-79</v>
      </c>
      <c r="B208">
        <v>2013</v>
      </c>
      <c r="C208" t="s">
        <v>19</v>
      </c>
      <c r="D208">
        <v>2</v>
      </c>
      <c r="E208" t="s">
        <v>30</v>
      </c>
      <c r="F208" t="s">
        <v>33</v>
      </c>
      <c r="G208">
        <v>159</v>
      </c>
      <c r="H208" s="18" t="str">
        <f t="shared" si="7"/>
        <v>North London</v>
      </c>
    </row>
    <row r="209" spans="1:8" x14ac:dyDescent="0.25">
      <c r="A209" s="18" t="str">
        <f t="shared" si="6"/>
        <v>2013, North West London, 2, 70-79</v>
      </c>
      <c r="B209">
        <v>2013</v>
      </c>
      <c r="C209" t="s">
        <v>19</v>
      </c>
      <c r="D209">
        <v>2</v>
      </c>
      <c r="E209" t="s">
        <v>30</v>
      </c>
      <c r="F209" t="s">
        <v>34</v>
      </c>
      <c r="G209">
        <v>271</v>
      </c>
      <c r="H209" s="18" t="str">
        <f t="shared" si="7"/>
        <v>North West London</v>
      </c>
    </row>
    <row r="210" spans="1:8" x14ac:dyDescent="0.25">
      <c r="A210" s="18" t="str">
        <f t="shared" si="6"/>
        <v>2013, South East London, 2, 70-79</v>
      </c>
      <c r="B210">
        <v>2013</v>
      </c>
      <c r="C210" t="s">
        <v>19</v>
      </c>
      <c r="D210">
        <v>2</v>
      </c>
      <c r="E210" t="s">
        <v>30</v>
      </c>
      <c r="F210" t="s">
        <v>35</v>
      </c>
      <c r="G210">
        <v>243</v>
      </c>
      <c r="H210" s="18" t="str">
        <f t="shared" si="7"/>
        <v>South East London</v>
      </c>
    </row>
    <row r="211" spans="1:8" x14ac:dyDescent="0.25">
      <c r="A211" s="18" t="str">
        <f t="shared" si="6"/>
        <v>2013, South West London, 2, 70-79</v>
      </c>
      <c r="B211">
        <v>2013</v>
      </c>
      <c r="C211" t="s">
        <v>19</v>
      </c>
      <c r="D211">
        <v>2</v>
      </c>
      <c r="E211" t="s">
        <v>30</v>
      </c>
      <c r="F211" t="s">
        <v>38</v>
      </c>
      <c r="G211">
        <v>209</v>
      </c>
      <c r="H211" s="18" t="str">
        <f t="shared" si="7"/>
        <v>South West London</v>
      </c>
    </row>
    <row r="212" spans="1:8" x14ac:dyDescent="0.25">
      <c r="A212" s="18" t="str">
        <f t="shared" si="6"/>
        <v>2013, North East London + West Essex, 3, 70-79</v>
      </c>
      <c r="B212">
        <v>2013</v>
      </c>
      <c r="C212" t="s">
        <v>19</v>
      </c>
      <c r="D212">
        <v>3</v>
      </c>
      <c r="E212" t="s">
        <v>30</v>
      </c>
      <c r="F212" t="s">
        <v>62</v>
      </c>
      <c r="G212">
        <v>344</v>
      </c>
      <c r="H212" s="18" t="str">
        <f t="shared" si="7"/>
        <v>North East London + West Essex</v>
      </c>
    </row>
    <row r="213" spans="1:8" x14ac:dyDescent="0.25">
      <c r="A213" s="18" t="str">
        <f t="shared" si="6"/>
        <v>2013, North London, 3, 70-79</v>
      </c>
      <c r="B213">
        <v>2013</v>
      </c>
      <c r="C213" t="s">
        <v>19</v>
      </c>
      <c r="D213">
        <v>3</v>
      </c>
      <c r="E213" t="s">
        <v>30</v>
      </c>
      <c r="F213" t="s">
        <v>33</v>
      </c>
      <c r="G213">
        <v>145</v>
      </c>
      <c r="H213" s="18" t="str">
        <f t="shared" si="7"/>
        <v>North London</v>
      </c>
    </row>
    <row r="214" spans="1:8" x14ac:dyDescent="0.25">
      <c r="A214" s="18" t="str">
        <f t="shared" si="6"/>
        <v>2013, North West London, 3, 70-79</v>
      </c>
      <c r="B214">
        <v>2013</v>
      </c>
      <c r="C214" t="s">
        <v>19</v>
      </c>
      <c r="D214">
        <v>3</v>
      </c>
      <c r="E214" t="s">
        <v>30</v>
      </c>
      <c r="F214" t="s">
        <v>34</v>
      </c>
      <c r="G214">
        <v>265</v>
      </c>
      <c r="H214" s="18" t="str">
        <f t="shared" si="7"/>
        <v>North West London</v>
      </c>
    </row>
    <row r="215" spans="1:8" x14ac:dyDescent="0.25">
      <c r="A215" s="18" t="str">
        <f t="shared" si="6"/>
        <v>2013, South East London, 3, 70-79</v>
      </c>
      <c r="B215">
        <v>2013</v>
      </c>
      <c r="C215" t="s">
        <v>19</v>
      </c>
      <c r="D215">
        <v>3</v>
      </c>
      <c r="E215" t="s">
        <v>30</v>
      </c>
      <c r="F215" t="s">
        <v>35</v>
      </c>
      <c r="G215">
        <v>244</v>
      </c>
      <c r="H215" s="18" t="str">
        <f t="shared" si="7"/>
        <v>South East London</v>
      </c>
    </row>
    <row r="216" spans="1:8" x14ac:dyDescent="0.25">
      <c r="A216" s="18" t="str">
        <f t="shared" si="6"/>
        <v>2013, South West London, 3, 70-79</v>
      </c>
      <c r="B216">
        <v>2013</v>
      </c>
      <c r="C216" t="s">
        <v>19</v>
      </c>
      <c r="D216">
        <v>3</v>
      </c>
      <c r="E216" t="s">
        <v>30</v>
      </c>
      <c r="F216" t="s">
        <v>38</v>
      </c>
      <c r="G216">
        <v>227</v>
      </c>
      <c r="H216" s="18" t="str">
        <f t="shared" si="7"/>
        <v>South West London</v>
      </c>
    </row>
    <row r="217" spans="1:8" x14ac:dyDescent="0.25">
      <c r="A217" s="18" t="str">
        <f t="shared" si="6"/>
        <v>2013, North East London + West Essex, 4, 70-79</v>
      </c>
      <c r="B217">
        <v>2013</v>
      </c>
      <c r="C217" t="s">
        <v>19</v>
      </c>
      <c r="D217">
        <v>4</v>
      </c>
      <c r="E217" t="s">
        <v>30</v>
      </c>
      <c r="F217" t="s">
        <v>62</v>
      </c>
      <c r="G217">
        <v>426</v>
      </c>
      <c r="H217" s="18" t="str">
        <f t="shared" si="7"/>
        <v>North East London + West Essex</v>
      </c>
    </row>
    <row r="218" spans="1:8" x14ac:dyDescent="0.25">
      <c r="A218" s="18" t="str">
        <f t="shared" si="6"/>
        <v>2013, North London, 4, 70-79</v>
      </c>
      <c r="B218">
        <v>2013</v>
      </c>
      <c r="C218" t="s">
        <v>19</v>
      </c>
      <c r="D218">
        <v>4</v>
      </c>
      <c r="E218" t="s">
        <v>30</v>
      </c>
      <c r="F218" t="s">
        <v>33</v>
      </c>
      <c r="G218">
        <v>301</v>
      </c>
      <c r="H218" s="18" t="str">
        <f t="shared" si="7"/>
        <v>North London</v>
      </c>
    </row>
    <row r="219" spans="1:8" x14ac:dyDescent="0.25">
      <c r="A219" s="18" t="str">
        <f t="shared" si="6"/>
        <v>2013, North West London, 4, 70-79</v>
      </c>
      <c r="B219">
        <v>2013</v>
      </c>
      <c r="C219" t="s">
        <v>19</v>
      </c>
      <c r="D219">
        <v>4</v>
      </c>
      <c r="E219" t="s">
        <v>30</v>
      </c>
      <c r="F219" t="s">
        <v>34</v>
      </c>
      <c r="G219">
        <v>408</v>
      </c>
      <c r="H219" s="18" t="str">
        <f t="shared" si="7"/>
        <v>North West London</v>
      </c>
    </row>
    <row r="220" spans="1:8" x14ac:dyDescent="0.25">
      <c r="A220" s="18" t="str">
        <f t="shared" si="6"/>
        <v>2013, South East London, 4, 70-79</v>
      </c>
      <c r="B220">
        <v>2013</v>
      </c>
      <c r="C220" t="s">
        <v>19</v>
      </c>
      <c r="D220">
        <v>4</v>
      </c>
      <c r="E220" t="s">
        <v>30</v>
      </c>
      <c r="F220" t="s">
        <v>35</v>
      </c>
      <c r="G220">
        <v>409</v>
      </c>
      <c r="H220" s="18" t="str">
        <f t="shared" si="7"/>
        <v>South East London</v>
      </c>
    </row>
    <row r="221" spans="1:8" x14ac:dyDescent="0.25">
      <c r="A221" s="18" t="str">
        <f t="shared" si="6"/>
        <v>2013, South West London, 4, 70-79</v>
      </c>
      <c r="B221">
        <v>2013</v>
      </c>
      <c r="C221" t="s">
        <v>19</v>
      </c>
      <c r="D221">
        <v>4</v>
      </c>
      <c r="E221" t="s">
        <v>30</v>
      </c>
      <c r="F221" t="s">
        <v>38</v>
      </c>
      <c r="G221">
        <v>305</v>
      </c>
      <c r="H221" s="18" t="str">
        <f t="shared" si="7"/>
        <v>South West London</v>
      </c>
    </row>
    <row r="222" spans="1:8" x14ac:dyDescent="0.25">
      <c r="A222" s="18" t="str">
        <f t="shared" si="6"/>
        <v>2013, North East London + West Essex, Unk/Oth, 70-79</v>
      </c>
      <c r="B222">
        <v>2013</v>
      </c>
      <c r="C222" t="s">
        <v>19</v>
      </c>
      <c r="D222" t="s">
        <v>27</v>
      </c>
      <c r="E222" t="s">
        <v>30</v>
      </c>
      <c r="F222" t="s">
        <v>62</v>
      </c>
      <c r="G222">
        <v>505</v>
      </c>
      <c r="H222" s="18" t="str">
        <f t="shared" si="7"/>
        <v>North East London + West Essex</v>
      </c>
    </row>
    <row r="223" spans="1:8" x14ac:dyDescent="0.25">
      <c r="A223" s="18" t="str">
        <f t="shared" si="6"/>
        <v>2013, North London, Unk/Oth, 70-79</v>
      </c>
      <c r="B223">
        <v>2013</v>
      </c>
      <c r="C223" t="s">
        <v>19</v>
      </c>
      <c r="D223" t="s">
        <v>27</v>
      </c>
      <c r="E223" t="s">
        <v>30</v>
      </c>
      <c r="F223" t="s">
        <v>33</v>
      </c>
      <c r="G223">
        <v>431</v>
      </c>
      <c r="H223" s="18" t="str">
        <f t="shared" si="7"/>
        <v>North London</v>
      </c>
    </row>
    <row r="224" spans="1:8" x14ac:dyDescent="0.25">
      <c r="A224" s="18" t="str">
        <f t="shared" si="6"/>
        <v>2013, North West London, Unk/Oth, 70-79</v>
      </c>
      <c r="B224">
        <v>2013</v>
      </c>
      <c r="C224" t="s">
        <v>19</v>
      </c>
      <c r="D224" t="s">
        <v>27</v>
      </c>
      <c r="E224" t="s">
        <v>30</v>
      </c>
      <c r="F224" t="s">
        <v>34</v>
      </c>
      <c r="G224">
        <v>761</v>
      </c>
      <c r="H224" s="18" t="str">
        <f t="shared" si="7"/>
        <v>North West London</v>
      </c>
    </row>
    <row r="225" spans="1:8" x14ac:dyDescent="0.25">
      <c r="A225" s="18" t="str">
        <f t="shared" si="6"/>
        <v>2013, South East London, Unk/Oth, 70-79</v>
      </c>
      <c r="B225">
        <v>2013</v>
      </c>
      <c r="C225" t="s">
        <v>19</v>
      </c>
      <c r="D225" t="s">
        <v>27</v>
      </c>
      <c r="E225" t="s">
        <v>30</v>
      </c>
      <c r="F225" t="s">
        <v>35</v>
      </c>
      <c r="G225">
        <v>489</v>
      </c>
      <c r="H225" s="18" t="str">
        <f t="shared" si="7"/>
        <v>South East London</v>
      </c>
    </row>
    <row r="226" spans="1:8" x14ac:dyDescent="0.25">
      <c r="A226" s="18" t="str">
        <f t="shared" si="6"/>
        <v>2013, South West London, Unk/Oth, 70-79</v>
      </c>
      <c r="B226">
        <v>2013</v>
      </c>
      <c r="C226" t="s">
        <v>19</v>
      </c>
      <c r="D226" t="s">
        <v>27</v>
      </c>
      <c r="E226" t="s">
        <v>30</v>
      </c>
      <c r="F226" t="s">
        <v>38</v>
      </c>
      <c r="G226">
        <v>502</v>
      </c>
      <c r="H226" s="18" t="str">
        <f t="shared" si="7"/>
        <v>South West London</v>
      </c>
    </row>
    <row r="227" spans="1:8" x14ac:dyDescent="0.25">
      <c r="A227" s="18" t="str">
        <f t="shared" si="6"/>
        <v>2013, North East London + West Essex, 1, 80+</v>
      </c>
      <c r="B227">
        <v>2013</v>
      </c>
      <c r="C227" t="s">
        <v>20</v>
      </c>
      <c r="D227">
        <v>1</v>
      </c>
      <c r="E227" t="s">
        <v>30</v>
      </c>
      <c r="F227" t="s">
        <v>62</v>
      </c>
      <c r="G227">
        <v>306</v>
      </c>
      <c r="H227" s="18" t="str">
        <f t="shared" si="7"/>
        <v>North East London + West Essex</v>
      </c>
    </row>
    <row r="228" spans="1:8" x14ac:dyDescent="0.25">
      <c r="A228" s="18" t="str">
        <f t="shared" si="6"/>
        <v>2013, North London, 1, 80+</v>
      </c>
      <c r="B228">
        <v>2013</v>
      </c>
      <c r="C228" t="s">
        <v>20</v>
      </c>
      <c r="D228">
        <v>1</v>
      </c>
      <c r="E228" t="s">
        <v>30</v>
      </c>
      <c r="F228" t="s">
        <v>33</v>
      </c>
      <c r="G228">
        <v>148</v>
      </c>
      <c r="H228" s="18" t="str">
        <f t="shared" si="7"/>
        <v>North London</v>
      </c>
    </row>
    <row r="229" spans="1:8" x14ac:dyDescent="0.25">
      <c r="A229" s="18" t="str">
        <f t="shared" si="6"/>
        <v>2013, North West London, 1, 80+</v>
      </c>
      <c r="B229">
        <v>2013</v>
      </c>
      <c r="C229" t="s">
        <v>20</v>
      </c>
      <c r="D229">
        <v>1</v>
      </c>
      <c r="E229" t="s">
        <v>30</v>
      </c>
      <c r="F229" t="s">
        <v>34</v>
      </c>
      <c r="G229">
        <v>180</v>
      </c>
      <c r="H229" s="18" t="str">
        <f t="shared" si="7"/>
        <v>North West London</v>
      </c>
    </row>
    <row r="230" spans="1:8" x14ac:dyDescent="0.25">
      <c r="A230" s="18" t="str">
        <f t="shared" si="6"/>
        <v>2013, South East London, 1, 80+</v>
      </c>
      <c r="B230">
        <v>2013</v>
      </c>
      <c r="C230" t="s">
        <v>20</v>
      </c>
      <c r="D230">
        <v>1</v>
      </c>
      <c r="E230" t="s">
        <v>30</v>
      </c>
      <c r="F230" t="s">
        <v>35</v>
      </c>
      <c r="G230">
        <v>153</v>
      </c>
      <c r="H230" s="18" t="str">
        <f t="shared" si="7"/>
        <v>South East London</v>
      </c>
    </row>
    <row r="231" spans="1:8" x14ac:dyDescent="0.25">
      <c r="A231" s="18" t="str">
        <f t="shared" si="6"/>
        <v>2013, South West London, 1, 80+</v>
      </c>
      <c r="B231">
        <v>2013</v>
      </c>
      <c r="C231" t="s">
        <v>20</v>
      </c>
      <c r="D231">
        <v>1</v>
      </c>
      <c r="E231" t="s">
        <v>30</v>
      </c>
      <c r="F231" t="s">
        <v>38</v>
      </c>
      <c r="G231">
        <v>151</v>
      </c>
      <c r="H231" s="18" t="str">
        <f t="shared" si="7"/>
        <v>South West London</v>
      </c>
    </row>
    <row r="232" spans="1:8" x14ac:dyDescent="0.25">
      <c r="A232" s="18" t="str">
        <f t="shared" si="6"/>
        <v>2013, North East London + West Essex, 2, 80+</v>
      </c>
      <c r="B232">
        <v>2013</v>
      </c>
      <c r="C232" t="s">
        <v>20</v>
      </c>
      <c r="D232">
        <v>2</v>
      </c>
      <c r="E232" t="s">
        <v>30</v>
      </c>
      <c r="F232" t="s">
        <v>62</v>
      </c>
      <c r="G232">
        <v>234</v>
      </c>
      <c r="H232" s="18" t="str">
        <f t="shared" si="7"/>
        <v>North East London + West Essex</v>
      </c>
    </row>
    <row r="233" spans="1:8" x14ac:dyDescent="0.25">
      <c r="A233" s="18" t="str">
        <f t="shared" si="6"/>
        <v>2013, North London, 2, 80+</v>
      </c>
      <c r="B233">
        <v>2013</v>
      </c>
      <c r="C233" t="s">
        <v>20</v>
      </c>
      <c r="D233">
        <v>2</v>
      </c>
      <c r="E233" t="s">
        <v>30</v>
      </c>
      <c r="F233" t="s">
        <v>33</v>
      </c>
      <c r="G233">
        <v>139</v>
      </c>
      <c r="H233" s="18" t="str">
        <f t="shared" si="7"/>
        <v>North London</v>
      </c>
    </row>
    <row r="234" spans="1:8" x14ac:dyDescent="0.25">
      <c r="A234" s="18" t="str">
        <f t="shared" si="6"/>
        <v>2013, North West London, 2, 80+</v>
      </c>
      <c r="B234">
        <v>2013</v>
      </c>
      <c r="C234" t="s">
        <v>20</v>
      </c>
      <c r="D234">
        <v>2</v>
      </c>
      <c r="E234" t="s">
        <v>30</v>
      </c>
      <c r="F234" t="s">
        <v>34</v>
      </c>
      <c r="G234">
        <v>177</v>
      </c>
      <c r="H234" s="18" t="str">
        <f t="shared" si="7"/>
        <v>North West London</v>
      </c>
    </row>
    <row r="235" spans="1:8" x14ac:dyDescent="0.25">
      <c r="A235" s="18" t="str">
        <f t="shared" si="6"/>
        <v>2013, South East London, 2, 80+</v>
      </c>
      <c r="B235">
        <v>2013</v>
      </c>
      <c r="C235" t="s">
        <v>20</v>
      </c>
      <c r="D235">
        <v>2</v>
      </c>
      <c r="E235" t="s">
        <v>30</v>
      </c>
      <c r="F235" t="s">
        <v>35</v>
      </c>
      <c r="G235">
        <v>168</v>
      </c>
      <c r="H235" s="18" t="str">
        <f t="shared" si="7"/>
        <v>South East London</v>
      </c>
    </row>
    <row r="236" spans="1:8" x14ac:dyDescent="0.25">
      <c r="A236" s="18" t="str">
        <f t="shared" si="6"/>
        <v>2013, South West London, 2, 80+</v>
      </c>
      <c r="B236">
        <v>2013</v>
      </c>
      <c r="C236" t="s">
        <v>20</v>
      </c>
      <c r="D236">
        <v>2</v>
      </c>
      <c r="E236" t="s">
        <v>30</v>
      </c>
      <c r="F236" t="s">
        <v>38</v>
      </c>
      <c r="G236">
        <v>137</v>
      </c>
      <c r="H236" s="18" t="str">
        <f t="shared" si="7"/>
        <v>South West London</v>
      </c>
    </row>
    <row r="237" spans="1:8" x14ac:dyDescent="0.25">
      <c r="A237" s="18" t="str">
        <f t="shared" si="6"/>
        <v>2013, North East London + West Essex, 3, 80+</v>
      </c>
      <c r="B237">
        <v>2013</v>
      </c>
      <c r="C237" t="s">
        <v>20</v>
      </c>
      <c r="D237">
        <v>3</v>
      </c>
      <c r="E237" t="s">
        <v>30</v>
      </c>
      <c r="F237" t="s">
        <v>62</v>
      </c>
      <c r="G237">
        <v>226</v>
      </c>
      <c r="H237" s="18" t="str">
        <f t="shared" si="7"/>
        <v>North East London + West Essex</v>
      </c>
    </row>
    <row r="238" spans="1:8" x14ac:dyDescent="0.25">
      <c r="A238" s="18" t="str">
        <f t="shared" si="6"/>
        <v>2013, North London, 3, 80+</v>
      </c>
      <c r="B238">
        <v>2013</v>
      </c>
      <c r="C238" t="s">
        <v>20</v>
      </c>
      <c r="D238">
        <v>3</v>
      </c>
      <c r="E238" t="s">
        <v>30</v>
      </c>
      <c r="F238" t="s">
        <v>33</v>
      </c>
      <c r="G238">
        <v>106</v>
      </c>
      <c r="H238" s="18" t="str">
        <f t="shared" si="7"/>
        <v>North London</v>
      </c>
    </row>
    <row r="239" spans="1:8" x14ac:dyDescent="0.25">
      <c r="A239" s="18" t="str">
        <f t="shared" si="6"/>
        <v>2013, North West London, 3, 80+</v>
      </c>
      <c r="B239">
        <v>2013</v>
      </c>
      <c r="C239" t="s">
        <v>20</v>
      </c>
      <c r="D239">
        <v>3</v>
      </c>
      <c r="E239" t="s">
        <v>30</v>
      </c>
      <c r="F239" t="s">
        <v>34</v>
      </c>
      <c r="G239">
        <v>161</v>
      </c>
      <c r="H239" s="18" t="str">
        <f t="shared" si="7"/>
        <v>North West London</v>
      </c>
    </row>
    <row r="240" spans="1:8" x14ac:dyDescent="0.25">
      <c r="A240" s="18" t="str">
        <f t="shared" si="6"/>
        <v>2013, South East London, 3, 80+</v>
      </c>
      <c r="B240">
        <v>2013</v>
      </c>
      <c r="C240" t="s">
        <v>20</v>
      </c>
      <c r="D240">
        <v>3</v>
      </c>
      <c r="E240" t="s">
        <v>30</v>
      </c>
      <c r="F240" t="s">
        <v>35</v>
      </c>
      <c r="G240">
        <v>148</v>
      </c>
      <c r="H240" s="18" t="str">
        <f t="shared" si="7"/>
        <v>South East London</v>
      </c>
    </row>
    <row r="241" spans="1:8" x14ac:dyDescent="0.25">
      <c r="A241" s="18" t="str">
        <f t="shared" si="6"/>
        <v>2013, South West London, 3, 80+</v>
      </c>
      <c r="B241">
        <v>2013</v>
      </c>
      <c r="C241" t="s">
        <v>20</v>
      </c>
      <c r="D241">
        <v>3</v>
      </c>
      <c r="E241" t="s">
        <v>30</v>
      </c>
      <c r="F241" t="s">
        <v>38</v>
      </c>
      <c r="G241">
        <v>140</v>
      </c>
      <c r="H241" s="18" t="str">
        <f t="shared" si="7"/>
        <v>South West London</v>
      </c>
    </row>
    <row r="242" spans="1:8" x14ac:dyDescent="0.25">
      <c r="A242" s="18" t="str">
        <f t="shared" si="6"/>
        <v>2013, North East London + West Essex, 4, 80+</v>
      </c>
      <c r="B242">
        <v>2013</v>
      </c>
      <c r="C242" t="s">
        <v>20</v>
      </c>
      <c r="D242">
        <v>4</v>
      </c>
      <c r="E242" t="s">
        <v>30</v>
      </c>
      <c r="F242" t="s">
        <v>62</v>
      </c>
      <c r="G242">
        <v>366</v>
      </c>
      <c r="H242" s="18" t="str">
        <f t="shared" si="7"/>
        <v>North East London + West Essex</v>
      </c>
    </row>
    <row r="243" spans="1:8" x14ac:dyDescent="0.25">
      <c r="A243" s="18" t="str">
        <f t="shared" si="6"/>
        <v>2013, North London, 4, 80+</v>
      </c>
      <c r="B243">
        <v>2013</v>
      </c>
      <c r="C243" t="s">
        <v>20</v>
      </c>
      <c r="D243">
        <v>4</v>
      </c>
      <c r="E243" t="s">
        <v>30</v>
      </c>
      <c r="F243" t="s">
        <v>33</v>
      </c>
      <c r="G243">
        <v>251</v>
      </c>
      <c r="H243" s="18" t="str">
        <f t="shared" si="7"/>
        <v>North London</v>
      </c>
    </row>
    <row r="244" spans="1:8" x14ac:dyDescent="0.25">
      <c r="A244" s="18" t="str">
        <f t="shared" si="6"/>
        <v>2013, North West London, 4, 80+</v>
      </c>
      <c r="B244">
        <v>2013</v>
      </c>
      <c r="C244" t="s">
        <v>20</v>
      </c>
      <c r="D244">
        <v>4</v>
      </c>
      <c r="E244" t="s">
        <v>30</v>
      </c>
      <c r="F244" t="s">
        <v>34</v>
      </c>
      <c r="G244">
        <v>326</v>
      </c>
      <c r="H244" s="18" t="str">
        <f t="shared" si="7"/>
        <v>North West London</v>
      </c>
    </row>
    <row r="245" spans="1:8" x14ac:dyDescent="0.25">
      <c r="A245" s="18" t="str">
        <f t="shared" si="6"/>
        <v>2013, South East London, 4, 80+</v>
      </c>
      <c r="B245">
        <v>2013</v>
      </c>
      <c r="C245" t="s">
        <v>20</v>
      </c>
      <c r="D245">
        <v>4</v>
      </c>
      <c r="E245" t="s">
        <v>30</v>
      </c>
      <c r="F245" t="s">
        <v>35</v>
      </c>
      <c r="G245">
        <v>307</v>
      </c>
      <c r="H245" s="18" t="str">
        <f t="shared" si="7"/>
        <v>South East London</v>
      </c>
    </row>
    <row r="246" spans="1:8" x14ac:dyDescent="0.25">
      <c r="A246" s="18" t="str">
        <f t="shared" si="6"/>
        <v>2013, South West London, 4, 80+</v>
      </c>
      <c r="B246">
        <v>2013</v>
      </c>
      <c r="C246" t="s">
        <v>20</v>
      </c>
      <c r="D246">
        <v>4</v>
      </c>
      <c r="E246" t="s">
        <v>30</v>
      </c>
      <c r="F246" t="s">
        <v>38</v>
      </c>
      <c r="G246">
        <v>271</v>
      </c>
      <c r="H246" s="18" t="str">
        <f t="shared" si="7"/>
        <v>South West London</v>
      </c>
    </row>
    <row r="247" spans="1:8" x14ac:dyDescent="0.25">
      <c r="A247" s="18" t="str">
        <f t="shared" si="6"/>
        <v>2013, North East London + West Essex, Unk/Oth, 80+</v>
      </c>
      <c r="B247">
        <v>2013</v>
      </c>
      <c r="C247" t="s">
        <v>20</v>
      </c>
      <c r="D247" t="s">
        <v>27</v>
      </c>
      <c r="E247" t="s">
        <v>30</v>
      </c>
      <c r="F247" t="s">
        <v>62</v>
      </c>
      <c r="G247">
        <v>609</v>
      </c>
      <c r="H247" s="18" t="str">
        <f t="shared" si="7"/>
        <v>North East London + West Essex</v>
      </c>
    </row>
    <row r="248" spans="1:8" x14ac:dyDescent="0.25">
      <c r="A248" s="18" t="str">
        <f t="shared" si="6"/>
        <v>2013, North London, Unk/Oth, 80+</v>
      </c>
      <c r="B248">
        <v>2013</v>
      </c>
      <c r="C248" t="s">
        <v>20</v>
      </c>
      <c r="D248" t="s">
        <v>27</v>
      </c>
      <c r="E248" t="s">
        <v>30</v>
      </c>
      <c r="F248" t="s">
        <v>33</v>
      </c>
      <c r="G248">
        <v>531</v>
      </c>
      <c r="H248" s="18" t="str">
        <f t="shared" si="7"/>
        <v>North London</v>
      </c>
    </row>
    <row r="249" spans="1:8" x14ac:dyDescent="0.25">
      <c r="A249" s="18" t="str">
        <f t="shared" si="6"/>
        <v>2013, North West London, Unk/Oth, 80+</v>
      </c>
      <c r="B249">
        <v>2013</v>
      </c>
      <c r="C249" t="s">
        <v>20</v>
      </c>
      <c r="D249" t="s">
        <v>27</v>
      </c>
      <c r="E249" t="s">
        <v>30</v>
      </c>
      <c r="F249" t="s">
        <v>34</v>
      </c>
      <c r="G249">
        <v>847</v>
      </c>
      <c r="H249" s="18" t="str">
        <f t="shared" si="7"/>
        <v>North West London</v>
      </c>
    </row>
    <row r="250" spans="1:8" x14ac:dyDescent="0.25">
      <c r="A250" s="18" t="str">
        <f t="shared" si="6"/>
        <v>2013, South East London, Unk/Oth, 80+</v>
      </c>
      <c r="B250">
        <v>2013</v>
      </c>
      <c r="C250" t="s">
        <v>20</v>
      </c>
      <c r="D250" t="s">
        <v>27</v>
      </c>
      <c r="E250" t="s">
        <v>30</v>
      </c>
      <c r="F250" t="s">
        <v>35</v>
      </c>
      <c r="G250">
        <v>699</v>
      </c>
      <c r="H250" s="18" t="str">
        <f t="shared" si="7"/>
        <v>South East London</v>
      </c>
    </row>
    <row r="251" spans="1:8" x14ac:dyDescent="0.25">
      <c r="A251" s="18" t="str">
        <f t="shared" si="6"/>
        <v>2013, South West London, Unk/Oth, 80+</v>
      </c>
      <c r="B251">
        <v>2013</v>
      </c>
      <c r="C251" t="s">
        <v>20</v>
      </c>
      <c r="D251" t="s">
        <v>27</v>
      </c>
      <c r="E251" t="s">
        <v>30</v>
      </c>
      <c r="F251" t="s">
        <v>38</v>
      </c>
      <c r="G251">
        <v>583</v>
      </c>
      <c r="H251" s="18" t="str">
        <f t="shared" si="7"/>
        <v>South West London</v>
      </c>
    </row>
    <row r="252" spans="1:8" x14ac:dyDescent="0.25">
      <c r="A252" s="18" t="str">
        <f t="shared" si="6"/>
        <v>2014, North East London + West Essex, 1, 0-49</v>
      </c>
      <c r="B252">
        <v>2014</v>
      </c>
      <c r="C252" t="s">
        <v>26</v>
      </c>
      <c r="D252">
        <v>1</v>
      </c>
      <c r="E252" t="s">
        <v>30</v>
      </c>
      <c r="F252" t="s">
        <v>62</v>
      </c>
      <c r="G252">
        <v>344</v>
      </c>
      <c r="H252" s="18" t="str">
        <f t="shared" si="7"/>
        <v>North East London + West Essex</v>
      </c>
    </row>
    <row r="253" spans="1:8" x14ac:dyDescent="0.25">
      <c r="A253" s="18" t="str">
        <f t="shared" si="6"/>
        <v>2014, North London, 1, 0-49</v>
      </c>
      <c r="B253">
        <v>2014</v>
      </c>
      <c r="C253" t="s">
        <v>26</v>
      </c>
      <c r="D253">
        <v>1</v>
      </c>
      <c r="E253" t="s">
        <v>30</v>
      </c>
      <c r="F253" t="s">
        <v>33</v>
      </c>
      <c r="G253">
        <v>249</v>
      </c>
      <c r="H253" s="18" t="str">
        <f t="shared" si="7"/>
        <v>North London</v>
      </c>
    </row>
    <row r="254" spans="1:8" x14ac:dyDescent="0.25">
      <c r="A254" s="18" t="str">
        <f t="shared" si="6"/>
        <v>2014, North West London, 1, 0-49</v>
      </c>
      <c r="B254">
        <v>2014</v>
      </c>
      <c r="C254" t="s">
        <v>26</v>
      </c>
      <c r="D254">
        <v>1</v>
      </c>
      <c r="E254" t="s">
        <v>30</v>
      </c>
      <c r="F254" t="s">
        <v>34</v>
      </c>
      <c r="G254">
        <v>322</v>
      </c>
      <c r="H254" s="18" t="str">
        <f t="shared" si="7"/>
        <v>North West London</v>
      </c>
    </row>
    <row r="255" spans="1:8" x14ac:dyDescent="0.25">
      <c r="A255" s="18" t="str">
        <f t="shared" si="6"/>
        <v>2014, South East London, 1, 0-49</v>
      </c>
      <c r="B255">
        <v>2014</v>
      </c>
      <c r="C255" t="s">
        <v>26</v>
      </c>
      <c r="D255">
        <v>1</v>
      </c>
      <c r="E255" t="s">
        <v>30</v>
      </c>
      <c r="F255" t="s">
        <v>35</v>
      </c>
      <c r="G255">
        <v>338</v>
      </c>
      <c r="H255" s="18" t="str">
        <f t="shared" si="7"/>
        <v>South East London</v>
      </c>
    </row>
    <row r="256" spans="1:8" x14ac:dyDescent="0.25">
      <c r="A256" s="18" t="str">
        <f t="shared" si="6"/>
        <v>2014, South West London, 1, 0-49</v>
      </c>
      <c r="B256">
        <v>2014</v>
      </c>
      <c r="C256" t="s">
        <v>26</v>
      </c>
      <c r="D256">
        <v>1</v>
      </c>
      <c r="E256" t="s">
        <v>30</v>
      </c>
      <c r="F256" t="s">
        <v>38</v>
      </c>
      <c r="G256">
        <v>326</v>
      </c>
      <c r="H256" s="18" t="str">
        <f t="shared" si="7"/>
        <v>South West London</v>
      </c>
    </row>
    <row r="257" spans="1:8" x14ac:dyDescent="0.25">
      <c r="A257" s="18" t="str">
        <f t="shared" si="6"/>
        <v>2014, North East London + West Essex, 2, 0-49</v>
      </c>
      <c r="B257">
        <v>2014</v>
      </c>
      <c r="C257" t="s">
        <v>26</v>
      </c>
      <c r="D257">
        <v>2</v>
      </c>
      <c r="E257" t="s">
        <v>30</v>
      </c>
      <c r="F257" t="s">
        <v>62</v>
      </c>
      <c r="G257">
        <v>230</v>
      </c>
      <c r="H257" s="18" t="str">
        <f t="shared" si="7"/>
        <v>North East London + West Essex</v>
      </c>
    </row>
    <row r="258" spans="1:8" x14ac:dyDescent="0.25">
      <c r="A258" s="18" t="str">
        <f t="shared" ref="A258:A321" si="8">B258&amp;", "&amp;H258&amp;", "&amp;D258&amp;", "&amp;C258</f>
        <v>2014, North London, 2, 0-49</v>
      </c>
      <c r="B258">
        <v>2014</v>
      </c>
      <c r="C258" t="s">
        <v>26</v>
      </c>
      <c r="D258">
        <v>2</v>
      </c>
      <c r="E258" t="s">
        <v>30</v>
      </c>
      <c r="F258" t="s">
        <v>33</v>
      </c>
      <c r="G258">
        <v>196</v>
      </c>
      <c r="H258" s="18" t="str">
        <f t="shared" ref="H258:H321" si="9">VLOOKUP(F258,$R$3:$S$9,2,FALSE)</f>
        <v>North London</v>
      </c>
    </row>
    <row r="259" spans="1:8" x14ac:dyDescent="0.25">
      <c r="A259" s="18" t="str">
        <f t="shared" si="8"/>
        <v>2014, North West London, 2, 0-49</v>
      </c>
      <c r="B259">
        <v>2014</v>
      </c>
      <c r="C259" t="s">
        <v>26</v>
      </c>
      <c r="D259">
        <v>2</v>
      </c>
      <c r="E259" t="s">
        <v>30</v>
      </c>
      <c r="F259" t="s">
        <v>34</v>
      </c>
      <c r="G259">
        <v>208</v>
      </c>
      <c r="H259" s="18" t="str">
        <f t="shared" si="9"/>
        <v>North West London</v>
      </c>
    </row>
    <row r="260" spans="1:8" x14ac:dyDescent="0.25">
      <c r="A260" s="18" t="str">
        <f t="shared" si="8"/>
        <v>2014, South East London, 2, 0-49</v>
      </c>
      <c r="B260">
        <v>2014</v>
      </c>
      <c r="C260" t="s">
        <v>26</v>
      </c>
      <c r="D260">
        <v>2</v>
      </c>
      <c r="E260" t="s">
        <v>30</v>
      </c>
      <c r="F260" t="s">
        <v>35</v>
      </c>
      <c r="G260">
        <v>195</v>
      </c>
      <c r="H260" s="18" t="str">
        <f t="shared" si="9"/>
        <v>South East London</v>
      </c>
    </row>
    <row r="261" spans="1:8" x14ac:dyDescent="0.25">
      <c r="A261" s="18" t="str">
        <f t="shared" si="8"/>
        <v>2014, South West London, 2, 0-49</v>
      </c>
      <c r="B261">
        <v>2014</v>
      </c>
      <c r="C261" t="s">
        <v>26</v>
      </c>
      <c r="D261">
        <v>2</v>
      </c>
      <c r="E261" t="s">
        <v>30</v>
      </c>
      <c r="F261" t="s">
        <v>38</v>
      </c>
      <c r="G261">
        <v>172</v>
      </c>
      <c r="H261" s="18" t="str">
        <f t="shared" si="9"/>
        <v>South West London</v>
      </c>
    </row>
    <row r="262" spans="1:8" x14ac:dyDescent="0.25">
      <c r="A262" s="18" t="str">
        <f t="shared" si="8"/>
        <v>2014, North East London + West Essex, 3, 0-49</v>
      </c>
      <c r="B262">
        <v>2014</v>
      </c>
      <c r="C262" t="s">
        <v>26</v>
      </c>
      <c r="D262">
        <v>3</v>
      </c>
      <c r="E262" t="s">
        <v>30</v>
      </c>
      <c r="F262" t="s">
        <v>62</v>
      </c>
      <c r="G262">
        <v>122</v>
      </c>
      <c r="H262" s="18" t="str">
        <f t="shared" si="9"/>
        <v>North East London + West Essex</v>
      </c>
    </row>
    <row r="263" spans="1:8" x14ac:dyDescent="0.25">
      <c r="A263" s="18" t="str">
        <f t="shared" si="8"/>
        <v>2014, North London, 3, 0-49</v>
      </c>
      <c r="B263">
        <v>2014</v>
      </c>
      <c r="C263" t="s">
        <v>26</v>
      </c>
      <c r="D263">
        <v>3</v>
      </c>
      <c r="E263" t="s">
        <v>30</v>
      </c>
      <c r="F263" t="s">
        <v>33</v>
      </c>
      <c r="G263">
        <v>75</v>
      </c>
      <c r="H263" s="18" t="str">
        <f t="shared" si="9"/>
        <v>North London</v>
      </c>
    </row>
    <row r="264" spans="1:8" x14ac:dyDescent="0.25">
      <c r="A264" s="18" t="str">
        <f t="shared" si="8"/>
        <v>2014, North West London, 3, 0-49</v>
      </c>
      <c r="B264">
        <v>2014</v>
      </c>
      <c r="C264" t="s">
        <v>26</v>
      </c>
      <c r="D264">
        <v>3</v>
      </c>
      <c r="E264" t="s">
        <v>30</v>
      </c>
      <c r="F264" t="s">
        <v>34</v>
      </c>
      <c r="G264">
        <v>126</v>
      </c>
      <c r="H264" s="18" t="str">
        <f t="shared" si="9"/>
        <v>North West London</v>
      </c>
    </row>
    <row r="265" spans="1:8" x14ac:dyDescent="0.25">
      <c r="A265" s="18" t="str">
        <f t="shared" si="8"/>
        <v>2014, South East London, 3, 0-49</v>
      </c>
      <c r="B265">
        <v>2014</v>
      </c>
      <c r="C265" t="s">
        <v>26</v>
      </c>
      <c r="D265">
        <v>3</v>
      </c>
      <c r="E265" t="s">
        <v>30</v>
      </c>
      <c r="F265" t="s">
        <v>35</v>
      </c>
      <c r="G265">
        <v>130</v>
      </c>
      <c r="H265" s="18" t="str">
        <f t="shared" si="9"/>
        <v>South East London</v>
      </c>
    </row>
    <row r="266" spans="1:8" x14ac:dyDescent="0.25">
      <c r="A266" s="18" t="str">
        <f t="shared" si="8"/>
        <v>2014, South West London, 3, 0-49</v>
      </c>
      <c r="B266">
        <v>2014</v>
      </c>
      <c r="C266" t="s">
        <v>26</v>
      </c>
      <c r="D266">
        <v>3</v>
      </c>
      <c r="E266" t="s">
        <v>30</v>
      </c>
      <c r="F266" t="s">
        <v>38</v>
      </c>
      <c r="G266">
        <v>108</v>
      </c>
      <c r="H266" s="18" t="str">
        <f t="shared" si="9"/>
        <v>South West London</v>
      </c>
    </row>
    <row r="267" spans="1:8" x14ac:dyDescent="0.25">
      <c r="A267" s="18" t="str">
        <f t="shared" si="8"/>
        <v>2014, North East London + West Essex, 4, 0-49</v>
      </c>
      <c r="B267">
        <v>2014</v>
      </c>
      <c r="C267" t="s">
        <v>26</v>
      </c>
      <c r="D267">
        <v>4</v>
      </c>
      <c r="E267" t="s">
        <v>30</v>
      </c>
      <c r="F267" t="s">
        <v>62</v>
      </c>
      <c r="G267">
        <v>148</v>
      </c>
      <c r="H267" s="18" t="str">
        <f t="shared" si="9"/>
        <v>North East London + West Essex</v>
      </c>
    </row>
    <row r="268" spans="1:8" x14ac:dyDescent="0.25">
      <c r="A268" s="18" t="str">
        <f t="shared" si="8"/>
        <v>2014, North London, 4, 0-49</v>
      </c>
      <c r="B268">
        <v>2014</v>
      </c>
      <c r="C268" t="s">
        <v>26</v>
      </c>
      <c r="D268">
        <v>4</v>
      </c>
      <c r="E268" t="s">
        <v>30</v>
      </c>
      <c r="F268" t="s">
        <v>33</v>
      </c>
      <c r="G268">
        <v>119</v>
      </c>
      <c r="H268" s="18" t="str">
        <f t="shared" si="9"/>
        <v>North London</v>
      </c>
    </row>
    <row r="269" spans="1:8" x14ac:dyDescent="0.25">
      <c r="A269" s="18" t="str">
        <f t="shared" si="8"/>
        <v>2014, North West London, 4, 0-49</v>
      </c>
      <c r="B269">
        <v>2014</v>
      </c>
      <c r="C269" t="s">
        <v>26</v>
      </c>
      <c r="D269">
        <v>4</v>
      </c>
      <c r="E269" t="s">
        <v>30</v>
      </c>
      <c r="F269" t="s">
        <v>34</v>
      </c>
      <c r="G269">
        <v>159</v>
      </c>
      <c r="H269" s="18" t="str">
        <f t="shared" si="9"/>
        <v>North West London</v>
      </c>
    </row>
    <row r="270" spans="1:8" x14ac:dyDescent="0.25">
      <c r="A270" s="18" t="str">
        <f t="shared" si="8"/>
        <v>2014, South East London, 4, 0-49</v>
      </c>
      <c r="B270">
        <v>2014</v>
      </c>
      <c r="C270" t="s">
        <v>26</v>
      </c>
      <c r="D270">
        <v>4</v>
      </c>
      <c r="E270" t="s">
        <v>30</v>
      </c>
      <c r="F270" t="s">
        <v>35</v>
      </c>
      <c r="G270">
        <v>150</v>
      </c>
      <c r="H270" s="18" t="str">
        <f t="shared" si="9"/>
        <v>South East London</v>
      </c>
    </row>
    <row r="271" spans="1:8" x14ac:dyDescent="0.25">
      <c r="A271" s="18" t="str">
        <f t="shared" si="8"/>
        <v>2014, South West London, 4, 0-49</v>
      </c>
      <c r="B271">
        <v>2014</v>
      </c>
      <c r="C271" t="s">
        <v>26</v>
      </c>
      <c r="D271">
        <v>4</v>
      </c>
      <c r="E271" t="s">
        <v>30</v>
      </c>
      <c r="F271" t="s">
        <v>38</v>
      </c>
      <c r="G271">
        <v>115</v>
      </c>
      <c r="H271" s="18" t="str">
        <f t="shared" si="9"/>
        <v>South West London</v>
      </c>
    </row>
    <row r="272" spans="1:8" x14ac:dyDescent="0.25">
      <c r="A272" s="18" t="str">
        <f t="shared" si="8"/>
        <v>2014, North East London + West Essex, Unk/Oth, 0-49</v>
      </c>
      <c r="B272">
        <v>2014</v>
      </c>
      <c r="C272" t="s">
        <v>26</v>
      </c>
      <c r="D272" t="s">
        <v>27</v>
      </c>
      <c r="E272" t="s">
        <v>30</v>
      </c>
      <c r="F272" t="s">
        <v>62</v>
      </c>
      <c r="G272">
        <v>398</v>
      </c>
      <c r="H272" s="18" t="str">
        <f t="shared" si="9"/>
        <v>North East London + West Essex</v>
      </c>
    </row>
    <row r="273" spans="1:8" x14ac:dyDescent="0.25">
      <c r="A273" s="18" t="str">
        <f t="shared" si="8"/>
        <v>2014, North London, Unk/Oth, 0-49</v>
      </c>
      <c r="B273">
        <v>2014</v>
      </c>
      <c r="C273" t="s">
        <v>26</v>
      </c>
      <c r="D273" t="s">
        <v>27</v>
      </c>
      <c r="E273" t="s">
        <v>30</v>
      </c>
      <c r="F273" t="s">
        <v>33</v>
      </c>
      <c r="G273">
        <v>304</v>
      </c>
      <c r="H273" s="18" t="str">
        <f t="shared" si="9"/>
        <v>North London</v>
      </c>
    </row>
    <row r="274" spans="1:8" x14ac:dyDescent="0.25">
      <c r="A274" s="18" t="str">
        <f t="shared" si="8"/>
        <v>2014, North West London, Unk/Oth, 0-49</v>
      </c>
      <c r="B274">
        <v>2014</v>
      </c>
      <c r="C274" t="s">
        <v>26</v>
      </c>
      <c r="D274" t="s">
        <v>27</v>
      </c>
      <c r="E274" t="s">
        <v>30</v>
      </c>
      <c r="F274" t="s">
        <v>34</v>
      </c>
      <c r="G274">
        <v>440</v>
      </c>
      <c r="H274" s="18" t="str">
        <f t="shared" si="9"/>
        <v>North West London</v>
      </c>
    </row>
    <row r="275" spans="1:8" x14ac:dyDescent="0.25">
      <c r="A275" s="18" t="str">
        <f t="shared" si="8"/>
        <v>2014, South East London, Unk/Oth, 0-49</v>
      </c>
      <c r="B275">
        <v>2014</v>
      </c>
      <c r="C275" t="s">
        <v>26</v>
      </c>
      <c r="D275" t="s">
        <v>27</v>
      </c>
      <c r="E275" t="s">
        <v>30</v>
      </c>
      <c r="F275" t="s">
        <v>35</v>
      </c>
      <c r="G275">
        <v>272</v>
      </c>
      <c r="H275" s="18" t="str">
        <f t="shared" si="9"/>
        <v>South East London</v>
      </c>
    </row>
    <row r="276" spans="1:8" x14ac:dyDescent="0.25">
      <c r="A276" s="18" t="str">
        <f t="shared" si="8"/>
        <v>2014, South West London, Unk/Oth, 0-49</v>
      </c>
      <c r="B276">
        <v>2014</v>
      </c>
      <c r="C276" t="s">
        <v>26</v>
      </c>
      <c r="D276" t="s">
        <v>27</v>
      </c>
      <c r="E276" t="s">
        <v>30</v>
      </c>
      <c r="F276" t="s">
        <v>38</v>
      </c>
      <c r="G276">
        <v>265</v>
      </c>
      <c r="H276" s="18" t="str">
        <f t="shared" si="9"/>
        <v>South West London</v>
      </c>
    </row>
    <row r="277" spans="1:8" x14ac:dyDescent="0.25">
      <c r="A277" s="18" t="str">
        <f t="shared" si="8"/>
        <v>2014, North East London + West Essex, 1, 50-59</v>
      </c>
      <c r="B277">
        <v>2014</v>
      </c>
      <c r="C277" t="s">
        <v>17</v>
      </c>
      <c r="D277">
        <v>1</v>
      </c>
      <c r="E277" t="s">
        <v>30</v>
      </c>
      <c r="F277" t="s">
        <v>62</v>
      </c>
      <c r="G277">
        <v>398</v>
      </c>
      <c r="H277" s="18" t="str">
        <f t="shared" si="9"/>
        <v>North East London + West Essex</v>
      </c>
    </row>
    <row r="278" spans="1:8" x14ac:dyDescent="0.25">
      <c r="A278" s="18" t="str">
        <f t="shared" si="8"/>
        <v>2014, North London, 1, 50-59</v>
      </c>
      <c r="B278">
        <v>2014</v>
      </c>
      <c r="C278" t="s">
        <v>17</v>
      </c>
      <c r="D278">
        <v>1</v>
      </c>
      <c r="E278" t="s">
        <v>30</v>
      </c>
      <c r="F278" t="s">
        <v>33</v>
      </c>
      <c r="G278">
        <v>237</v>
      </c>
      <c r="H278" s="18" t="str">
        <f t="shared" si="9"/>
        <v>North London</v>
      </c>
    </row>
    <row r="279" spans="1:8" x14ac:dyDescent="0.25">
      <c r="A279" s="18" t="str">
        <f t="shared" si="8"/>
        <v>2014, North West London, 1, 50-59</v>
      </c>
      <c r="B279">
        <v>2014</v>
      </c>
      <c r="C279" t="s">
        <v>17</v>
      </c>
      <c r="D279">
        <v>1</v>
      </c>
      <c r="E279" t="s">
        <v>30</v>
      </c>
      <c r="F279" t="s">
        <v>34</v>
      </c>
      <c r="G279">
        <v>338</v>
      </c>
      <c r="H279" s="18" t="str">
        <f t="shared" si="9"/>
        <v>North West London</v>
      </c>
    </row>
    <row r="280" spans="1:8" x14ac:dyDescent="0.25">
      <c r="A280" s="18" t="str">
        <f t="shared" si="8"/>
        <v>2014, South East London, 1, 50-59</v>
      </c>
      <c r="B280">
        <v>2014</v>
      </c>
      <c r="C280" t="s">
        <v>17</v>
      </c>
      <c r="D280">
        <v>1</v>
      </c>
      <c r="E280" t="s">
        <v>30</v>
      </c>
      <c r="F280" t="s">
        <v>35</v>
      </c>
      <c r="G280">
        <v>355</v>
      </c>
      <c r="H280" s="18" t="str">
        <f t="shared" si="9"/>
        <v>South East London</v>
      </c>
    </row>
    <row r="281" spans="1:8" x14ac:dyDescent="0.25">
      <c r="A281" s="18" t="str">
        <f t="shared" si="8"/>
        <v>2014, South West London, 1, 50-59</v>
      </c>
      <c r="B281">
        <v>2014</v>
      </c>
      <c r="C281" t="s">
        <v>17</v>
      </c>
      <c r="D281">
        <v>1</v>
      </c>
      <c r="E281" t="s">
        <v>30</v>
      </c>
      <c r="F281" t="s">
        <v>38</v>
      </c>
      <c r="G281">
        <v>318</v>
      </c>
      <c r="H281" s="18" t="str">
        <f t="shared" si="9"/>
        <v>South West London</v>
      </c>
    </row>
    <row r="282" spans="1:8" x14ac:dyDescent="0.25">
      <c r="A282" s="18" t="str">
        <f t="shared" si="8"/>
        <v>2014, North East London + West Essex, 2, 50-59</v>
      </c>
      <c r="B282">
        <v>2014</v>
      </c>
      <c r="C282" t="s">
        <v>17</v>
      </c>
      <c r="D282">
        <v>2</v>
      </c>
      <c r="E282" t="s">
        <v>30</v>
      </c>
      <c r="F282" t="s">
        <v>62</v>
      </c>
      <c r="G282">
        <v>241</v>
      </c>
      <c r="H282" s="18" t="str">
        <f t="shared" si="9"/>
        <v>North East London + West Essex</v>
      </c>
    </row>
    <row r="283" spans="1:8" x14ac:dyDescent="0.25">
      <c r="A283" s="18" t="str">
        <f t="shared" si="8"/>
        <v>2014, North London, 2, 50-59</v>
      </c>
      <c r="B283">
        <v>2014</v>
      </c>
      <c r="C283" t="s">
        <v>17</v>
      </c>
      <c r="D283">
        <v>2</v>
      </c>
      <c r="E283" t="s">
        <v>30</v>
      </c>
      <c r="F283" t="s">
        <v>33</v>
      </c>
      <c r="G283">
        <v>153</v>
      </c>
      <c r="H283" s="18" t="str">
        <f t="shared" si="9"/>
        <v>North London</v>
      </c>
    </row>
    <row r="284" spans="1:8" x14ac:dyDescent="0.25">
      <c r="A284" s="18" t="str">
        <f t="shared" si="8"/>
        <v>2014, North West London, 2, 50-59</v>
      </c>
      <c r="B284">
        <v>2014</v>
      </c>
      <c r="C284" t="s">
        <v>17</v>
      </c>
      <c r="D284">
        <v>2</v>
      </c>
      <c r="E284" t="s">
        <v>30</v>
      </c>
      <c r="F284" t="s">
        <v>34</v>
      </c>
      <c r="G284">
        <v>195</v>
      </c>
      <c r="H284" s="18" t="str">
        <f t="shared" si="9"/>
        <v>North West London</v>
      </c>
    </row>
    <row r="285" spans="1:8" x14ac:dyDescent="0.25">
      <c r="A285" s="18" t="str">
        <f t="shared" si="8"/>
        <v>2014, South East London, 2, 50-59</v>
      </c>
      <c r="B285">
        <v>2014</v>
      </c>
      <c r="C285" t="s">
        <v>17</v>
      </c>
      <c r="D285">
        <v>2</v>
      </c>
      <c r="E285" t="s">
        <v>30</v>
      </c>
      <c r="F285" t="s">
        <v>35</v>
      </c>
      <c r="G285">
        <v>216</v>
      </c>
      <c r="H285" s="18" t="str">
        <f t="shared" si="9"/>
        <v>South East London</v>
      </c>
    </row>
    <row r="286" spans="1:8" x14ac:dyDescent="0.25">
      <c r="A286" s="18" t="str">
        <f t="shared" si="8"/>
        <v>2014, South West London, 2, 50-59</v>
      </c>
      <c r="B286">
        <v>2014</v>
      </c>
      <c r="C286" t="s">
        <v>17</v>
      </c>
      <c r="D286">
        <v>2</v>
      </c>
      <c r="E286" t="s">
        <v>30</v>
      </c>
      <c r="F286" t="s">
        <v>38</v>
      </c>
      <c r="G286">
        <v>188</v>
      </c>
      <c r="H286" s="18" t="str">
        <f t="shared" si="9"/>
        <v>South West London</v>
      </c>
    </row>
    <row r="287" spans="1:8" x14ac:dyDescent="0.25">
      <c r="A287" s="18" t="str">
        <f t="shared" si="8"/>
        <v>2014, North East London + West Essex, 3, 50-59</v>
      </c>
      <c r="B287">
        <v>2014</v>
      </c>
      <c r="C287" t="s">
        <v>17</v>
      </c>
      <c r="D287">
        <v>3</v>
      </c>
      <c r="E287" t="s">
        <v>30</v>
      </c>
      <c r="F287" t="s">
        <v>62</v>
      </c>
      <c r="G287">
        <v>172</v>
      </c>
      <c r="H287" s="18" t="str">
        <f t="shared" si="9"/>
        <v>North East London + West Essex</v>
      </c>
    </row>
    <row r="288" spans="1:8" x14ac:dyDescent="0.25">
      <c r="A288" s="18" t="str">
        <f t="shared" si="8"/>
        <v>2014, North London, 3, 50-59</v>
      </c>
      <c r="B288">
        <v>2014</v>
      </c>
      <c r="C288" t="s">
        <v>17</v>
      </c>
      <c r="D288">
        <v>3</v>
      </c>
      <c r="E288" t="s">
        <v>30</v>
      </c>
      <c r="F288" t="s">
        <v>33</v>
      </c>
      <c r="G288">
        <v>117</v>
      </c>
      <c r="H288" s="18" t="str">
        <f t="shared" si="9"/>
        <v>North London</v>
      </c>
    </row>
    <row r="289" spans="1:8" x14ac:dyDescent="0.25">
      <c r="A289" s="18" t="str">
        <f t="shared" si="8"/>
        <v>2014, North West London, 3, 50-59</v>
      </c>
      <c r="B289">
        <v>2014</v>
      </c>
      <c r="C289" t="s">
        <v>17</v>
      </c>
      <c r="D289">
        <v>3</v>
      </c>
      <c r="E289" t="s">
        <v>30</v>
      </c>
      <c r="F289" t="s">
        <v>34</v>
      </c>
      <c r="G289">
        <v>137</v>
      </c>
      <c r="H289" s="18" t="str">
        <f t="shared" si="9"/>
        <v>North West London</v>
      </c>
    </row>
    <row r="290" spans="1:8" x14ac:dyDescent="0.25">
      <c r="A290" s="18" t="str">
        <f t="shared" si="8"/>
        <v>2014, South East London, 3, 50-59</v>
      </c>
      <c r="B290">
        <v>2014</v>
      </c>
      <c r="C290" t="s">
        <v>17</v>
      </c>
      <c r="D290">
        <v>3</v>
      </c>
      <c r="E290" t="s">
        <v>30</v>
      </c>
      <c r="F290" t="s">
        <v>35</v>
      </c>
      <c r="G290">
        <v>176</v>
      </c>
      <c r="H290" s="18" t="str">
        <f t="shared" si="9"/>
        <v>South East London</v>
      </c>
    </row>
    <row r="291" spans="1:8" x14ac:dyDescent="0.25">
      <c r="A291" s="18" t="str">
        <f t="shared" si="8"/>
        <v>2014, South West London, 3, 50-59</v>
      </c>
      <c r="B291">
        <v>2014</v>
      </c>
      <c r="C291" t="s">
        <v>17</v>
      </c>
      <c r="D291">
        <v>3</v>
      </c>
      <c r="E291" t="s">
        <v>30</v>
      </c>
      <c r="F291" t="s">
        <v>38</v>
      </c>
      <c r="G291">
        <v>148</v>
      </c>
      <c r="H291" s="18" t="str">
        <f t="shared" si="9"/>
        <v>South West London</v>
      </c>
    </row>
    <row r="292" spans="1:8" x14ac:dyDescent="0.25">
      <c r="A292" s="18" t="str">
        <f t="shared" si="8"/>
        <v>2014, North East London + West Essex, 4, 50-59</v>
      </c>
      <c r="B292">
        <v>2014</v>
      </c>
      <c r="C292" t="s">
        <v>17</v>
      </c>
      <c r="D292">
        <v>4</v>
      </c>
      <c r="E292" t="s">
        <v>30</v>
      </c>
      <c r="F292" t="s">
        <v>62</v>
      </c>
      <c r="G292">
        <v>232</v>
      </c>
      <c r="H292" s="18" t="str">
        <f t="shared" si="9"/>
        <v>North East London + West Essex</v>
      </c>
    </row>
    <row r="293" spans="1:8" x14ac:dyDescent="0.25">
      <c r="A293" s="18" t="str">
        <f t="shared" si="8"/>
        <v>2014, North London, 4, 50-59</v>
      </c>
      <c r="B293">
        <v>2014</v>
      </c>
      <c r="C293" t="s">
        <v>17</v>
      </c>
      <c r="D293">
        <v>4</v>
      </c>
      <c r="E293" t="s">
        <v>30</v>
      </c>
      <c r="F293" t="s">
        <v>33</v>
      </c>
      <c r="G293">
        <v>156</v>
      </c>
      <c r="H293" s="18" t="str">
        <f t="shared" si="9"/>
        <v>North London</v>
      </c>
    </row>
    <row r="294" spans="1:8" x14ac:dyDescent="0.25">
      <c r="A294" s="18" t="str">
        <f t="shared" si="8"/>
        <v>2014, North West London, 4, 50-59</v>
      </c>
      <c r="B294">
        <v>2014</v>
      </c>
      <c r="C294" t="s">
        <v>17</v>
      </c>
      <c r="D294">
        <v>4</v>
      </c>
      <c r="E294" t="s">
        <v>30</v>
      </c>
      <c r="F294" t="s">
        <v>34</v>
      </c>
      <c r="G294">
        <v>244</v>
      </c>
      <c r="H294" s="18" t="str">
        <f t="shared" si="9"/>
        <v>North West London</v>
      </c>
    </row>
    <row r="295" spans="1:8" x14ac:dyDescent="0.25">
      <c r="A295" s="18" t="str">
        <f t="shared" si="8"/>
        <v>2014, South East London, 4, 50-59</v>
      </c>
      <c r="B295">
        <v>2014</v>
      </c>
      <c r="C295" t="s">
        <v>17</v>
      </c>
      <c r="D295">
        <v>4</v>
      </c>
      <c r="E295" t="s">
        <v>30</v>
      </c>
      <c r="F295" t="s">
        <v>35</v>
      </c>
      <c r="G295">
        <v>204</v>
      </c>
      <c r="H295" s="18" t="str">
        <f t="shared" si="9"/>
        <v>South East London</v>
      </c>
    </row>
    <row r="296" spans="1:8" x14ac:dyDescent="0.25">
      <c r="A296" s="18" t="str">
        <f t="shared" si="8"/>
        <v>2014, South West London, 4, 50-59</v>
      </c>
      <c r="B296">
        <v>2014</v>
      </c>
      <c r="C296" t="s">
        <v>17</v>
      </c>
      <c r="D296">
        <v>4</v>
      </c>
      <c r="E296" t="s">
        <v>30</v>
      </c>
      <c r="F296" t="s">
        <v>38</v>
      </c>
      <c r="G296">
        <v>174</v>
      </c>
      <c r="H296" s="18" t="str">
        <f t="shared" si="9"/>
        <v>South West London</v>
      </c>
    </row>
    <row r="297" spans="1:8" x14ac:dyDescent="0.25">
      <c r="A297" s="18" t="str">
        <f t="shared" si="8"/>
        <v>2014, North East London + West Essex, Unk/Oth, 50-59</v>
      </c>
      <c r="B297">
        <v>2014</v>
      </c>
      <c r="C297" t="s">
        <v>17</v>
      </c>
      <c r="D297" t="s">
        <v>27</v>
      </c>
      <c r="E297" t="s">
        <v>30</v>
      </c>
      <c r="F297" t="s">
        <v>62</v>
      </c>
      <c r="G297">
        <v>316</v>
      </c>
      <c r="H297" s="18" t="str">
        <f t="shared" si="9"/>
        <v>North East London + West Essex</v>
      </c>
    </row>
    <row r="298" spans="1:8" x14ac:dyDescent="0.25">
      <c r="A298" s="18" t="str">
        <f t="shared" si="8"/>
        <v>2014, North London, Unk/Oth, 50-59</v>
      </c>
      <c r="B298">
        <v>2014</v>
      </c>
      <c r="C298" t="s">
        <v>17</v>
      </c>
      <c r="D298" t="s">
        <v>27</v>
      </c>
      <c r="E298" t="s">
        <v>30</v>
      </c>
      <c r="F298" t="s">
        <v>33</v>
      </c>
      <c r="G298">
        <v>168</v>
      </c>
      <c r="H298" s="18" t="str">
        <f t="shared" si="9"/>
        <v>North London</v>
      </c>
    </row>
    <row r="299" spans="1:8" x14ac:dyDescent="0.25">
      <c r="A299" s="18" t="str">
        <f t="shared" si="8"/>
        <v>2014, North West London, Unk/Oth, 50-59</v>
      </c>
      <c r="B299">
        <v>2014</v>
      </c>
      <c r="C299" t="s">
        <v>17</v>
      </c>
      <c r="D299" t="s">
        <v>27</v>
      </c>
      <c r="E299" t="s">
        <v>30</v>
      </c>
      <c r="F299" t="s">
        <v>34</v>
      </c>
      <c r="G299">
        <v>311</v>
      </c>
      <c r="H299" s="18" t="str">
        <f t="shared" si="9"/>
        <v>North West London</v>
      </c>
    </row>
    <row r="300" spans="1:8" x14ac:dyDescent="0.25">
      <c r="A300" s="18" t="str">
        <f t="shared" si="8"/>
        <v>2014, South East London, Unk/Oth, 50-59</v>
      </c>
      <c r="B300">
        <v>2014</v>
      </c>
      <c r="C300" t="s">
        <v>17</v>
      </c>
      <c r="D300" t="s">
        <v>27</v>
      </c>
      <c r="E300" t="s">
        <v>30</v>
      </c>
      <c r="F300" t="s">
        <v>35</v>
      </c>
      <c r="G300">
        <v>254</v>
      </c>
      <c r="H300" s="18" t="str">
        <f t="shared" si="9"/>
        <v>South East London</v>
      </c>
    </row>
    <row r="301" spans="1:8" x14ac:dyDescent="0.25">
      <c r="A301" s="18" t="str">
        <f t="shared" si="8"/>
        <v>2014, South West London, Unk/Oth, 50-59</v>
      </c>
      <c r="B301">
        <v>2014</v>
      </c>
      <c r="C301" t="s">
        <v>17</v>
      </c>
      <c r="D301" t="s">
        <v>27</v>
      </c>
      <c r="E301" t="s">
        <v>30</v>
      </c>
      <c r="F301" t="s">
        <v>38</v>
      </c>
      <c r="G301">
        <v>184</v>
      </c>
      <c r="H301" s="18" t="str">
        <f t="shared" si="9"/>
        <v>South West London</v>
      </c>
    </row>
    <row r="302" spans="1:8" x14ac:dyDescent="0.25">
      <c r="A302" s="18" t="str">
        <f t="shared" si="8"/>
        <v>2014, North East London + West Essex, 1, 60-69</v>
      </c>
      <c r="B302">
        <v>2014</v>
      </c>
      <c r="C302" t="s">
        <v>18</v>
      </c>
      <c r="D302">
        <v>1</v>
      </c>
      <c r="E302" t="s">
        <v>30</v>
      </c>
      <c r="F302" t="s">
        <v>62</v>
      </c>
      <c r="G302">
        <v>513</v>
      </c>
      <c r="H302" s="18" t="str">
        <f t="shared" si="9"/>
        <v>North East London + West Essex</v>
      </c>
    </row>
    <row r="303" spans="1:8" x14ac:dyDescent="0.25">
      <c r="A303" s="18" t="str">
        <f t="shared" si="8"/>
        <v>2014, North London, 1, 60-69</v>
      </c>
      <c r="B303">
        <v>2014</v>
      </c>
      <c r="C303" t="s">
        <v>18</v>
      </c>
      <c r="D303">
        <v>1</v>
      </c>
      <c r="E303" t="s">
        <v>30</v>
      </c>
      <c r="F303" t="s">
        <v>33</v>
      </c>
      <c r="G303">
        <v>339</v>
      </c>
      <c r="H303" s="18" t="str">
        <f t="shared" si="9"/>
        <v>North London</v>
      </c>
    </row>
    <row r="304" spans="1:8" x14ac:dyDescent="0.25">
      <c r="A304" s="18" t="str">
        <f t="shared" si="8"/>
        <v>2014, North West London, 1, 60-69</v>
      </c>
      <c r="B304">
        <v>2014</v>
      </c>
      <c r="C304" t="s">
        <v>18</v>
      </c>
      <c r="D304">
        <v>1</v>
      </c>
      <c r="E304" t="s">
        <v>30</v>
      </c>
      <c r="F304" t="s">
        <v>34</v>
      </c>
      <c r="G304">
        <v>523</v>
      </c>
      <c r="H304" s="18" t="str">
        <f t="shared" si="9"/>
        <v>North West London</v>
      </c>
    </row>
    <row r="305" spans="1:8" x14ac:dyDescent="0.25">
      <c r="A305" s="18" t="str">
        <f t="shared" si="8"/>
        <v>2014, South East London, 1, 60-69</v>
      </c>
      <c r="B305">
        <v>2014</v>
      </c>
      <c r="C305" t="s">
        <v>18</v>
      </c>
      <c r="D305">
        <v>1</v>
      </c>
      <c r="E305" t="s">
        <v>30</v>
      </c>
      <c r="F305" t="s">
        <v>35</v>
      </c>
      <c r="G305">
        <v>482</v>
      </c>
      <c r="H305" s="18" t="str">
        <f t="shared" si="9"/>
        <v>South East London</v>
      </c>
    </row>
    <row r="306" spans="1:8" x14ac:dyDescent="0.25">
      <c r="A306" s="18" t="str">
        <f t="shared" si="8"/>
        <v>2014, South West London, 1, 60-69</v>
      </c>
      <c r="B306">
        <v>2014</v>
      </c>
      <c r="C306" t="s">
        <v>18</v>
      </c>
      <c r="D306">
        <v>1</v>
      </c>
      <c r="E306" t="s">
        <v>30</v>
      </c>
      <c r="F306" t="s">
        <v>38</v>
      </c>
      <c r="G306">
        <v>490</v>
      </c>
      <c r="H306" s="18" t="str">
        <f t="shared" si="9"/>
        <v>South West London</v>
      </c>
    </row>
    <row r="307" spans="1:8" x14ac:dyDescent="0.25">
      <c r="A307" s="18" t="str">
        <f t="shared" si="8"/>
        <v>2014, North East London + West Essex, 2, 60-69</v>
      </c>
      <c r="B307">
        <v>2014</v>
      </c>
      <c r="C307" t="s">
        <v>18</v>
      </c>
      <c r="D307">
        <v>2</v>
      </c>
      <c r="E307" t="s">
        <v>30</v>
      </c>
      <c r="F307" t="s">
        <v>62</v>
      </c>
      <c r="G307">
        <v>288</v>
      </c>
      <c r="H307" s="18" t="str">
        <f t="shared" si="9"/>
        <v>North East London + West Essex</v>
      </c>
    </row>
    <row r="308" spans="1:8" x14ac:dyDescent="0.25">
      <c r="A308" s="18" t="str">
        <f t="shared" si="8"/>
        <v>2014, North London, 2, 60-69</v>
      </c>
      <c r="B308">
        <v>2014</v>
      </c>
      <c r="C308" t="s">
        <v>18</v>
      </c>
      <c r="D308">
        <v>2</v>
      </c>
      <c r="E308" t="s">
        <v>30</v>
      </c>
      <c r="F308" t="s">
        <v>33</v>
      </c>
      <c r="G308">
        <v>199</v>
      </c>
      <c r="H308" s="18" t="str">
        <f t="shared" si="9"/>
        <v>North London</v>
      </c>
    </row>
    <row r="309" spans="1:8" x14ac:dyDescent="0.25">
      <c r="A309" s="18" t="str">
        <f t="shared" si="8"/>
        <v>2014, North West London, 2, 60-69</v>
      </c>
      <c r="B309">
        <v>2014</v>
      </c>
      <c r="C309" t="s">
        <v>18</v>
      </c>
      <c r="D309">
        <v>2</v>
      </c>
      <c r="E309" t="s">
        <v>30</v>
      </c>
      <c r="F309" t="s">
        <v>34</v>
      </c>
      <c r="G309">
        <v>295</v>
      </c>
      <c r="H309" s="18" t="str">
        <f t="shared" si="9"/>
        <v>North West London</v>
      </c>
    </row>
    <row r="310" spans="1:8" x14ac:dyDescent="0.25">
      <c r="A310" s="18" t="str">
        <f t="shared" si="8"/>
        <v>2014, South East London, 2, 60-69</v>
      </c>
      <c r="B310">
        <v>2014</v>
      </c>
      <c r="C310" t="s">
        <v>18</v>
      </c>
      <c r="D310">
        <v>2</v>
      </c>
      <c r="E310" t="s">
        <v>30</v>
      </c>
      <c r="F310" t="s">
        <v>35</v>
      </c>
      <c r="G310">
        <v>254</v>
      </c>
      <c r="H310" s="18" t="str">
        <f t="shared" si="9"/>
        <v>South East London</v>
      </c>
    </row>
    <row r="311" spans="1:8" x14ac:dyDescent="0.25">
      <c r="A311" s="18" t="str">
        <f t="shared" si="8"/>
        <v>2014, South West London, 2, 60-69</v>
      </c>
      <c r="B311">
        <v>2014</v>
      </c>
      <c r="C311" t="s">
        <v>18</v>
      </c>
      <c r="D311">
        <v>2</v>
      </c>
      <c r="E311" t="s">
        <v>30</v>
      </c>
      <c r="F311" t="s">
        <v>38</v>
      </c>
      <c r="G311">
        <v>280</v>
      </c>
      <c r="H311" s="18" t="str">
        <f t="shared" si="9"/>
        <v>South West London</v>
      </c>
    </row>
    <row r="312" spans="1:8" x14ac:dyDescent="0.25">
      <c r="A312" s="18" t="str">
        <f t="shared" si="8"/>
        <v>2014, North East London + West Essex, 3, 60-69</v>
      </c>
      <c r="B312">
        <v>2014</v>
      </c>
      <c r="C312" t="s">
        <v>18</v>
      </c>
      <c r="D312">
        <v>3</v>
      </c>
      <c r="E312" t="s">
        <v>30</v>
      </c>
      <c r="F312" t="s">
        <v>62</v>
      </c>
      <c r="G312">
        <v>288</v>
      </c>
      <c r="H312" s="18" t="str">
        <f t="shared" si="9"/>
        <v>North East London + West Essex</v>
      </c>
    </row>
    <row r="313" spans="1:8" x14ac:dyDescent="0.25">
      <c r="A313" s="18" t="str">
        <f t="shared" si="8"/>
        <v>2014, North London, 3, 60-69</v>
      </c>
      <c r="B313">
        <v>2014</v>
      </c>
      <c r="C313" t="s">
        <v>18</v>
      </c>
      <c r="D313">
        <v>3</v>
      </c>
      <c r="E313" t="s">
        <v>30</v>
      </c>
      <c r="F313" t="s">
        <v>33</v>
      </c>
      <c r="G313">
        <v>172</v>
      </c>
      <c r="H313" s="18" t="str">
        <f t="shared" si="9"/>
        <v>North London</v>
      </c>
    </row>
    <row r="314" spans="1:8" x14ac:dyDescent="0.25">
      <c r="A314" s="18" t="str">
        <f t="shared" si="8"/>
        <v>2014, North West London, 3, 60-69</v>
      </c>
      <c r="B314">
        <v>2014</v>
      </c>
      <c r="C314" t="s">
        <v>18</v>
      </c>
      <c r="D314">
        <v>3</v>
      </c>
      <c r="E314" t="s">
        <v>30</v>
      </c>
      <c r="F314" t="s">
        <v>34</v>
      </c>
      <c r="G314">
        <v>288</v>
      </c>
      <c r="H314" s="18" t="str">
        <f t="shared" si="9"/>
        <v>North West London</v>
      </c>
    </row>
    <row r="315" spans="1:8" x14ac:dyDescent="0.25">
      <c r="A315" s="18" t="str">
        <f t="shared" si="8"/>
        <v>2014, South East London, 3, 60-69</v>
      </c>
      <c r="B315">
        <v>2014</v>
      </c>
      <c r="C315" t="s">
        <v>18</v>
      </c>
      <c r="D315">
        <v>3</v>
      </c>
      <c r="E315" t="s">
        <v>30</v>
      </c>
      <c r="F315" t="s">
        <v>35</v>
      </c>
      <c r="G315">
        <v>282</v>
      </c>
      <c r="H315" s="18" t="str">
        <f t="shared" si="9"/>
        <v>South East London</v>
      </c>
    </row>
    <row r="316" spans="1:8" x14ac:dyDescent="0.25">
      <c r="A316" s="18" t="str">
        <f t="shared" si="8"/>
        <v>2014, South West London, 3, 60-69</v>
      </c>
      <c r="B316">
        <v>2014</v>
      </c>
      <c r="C316" t="s">
        <v>18</v>
      </c>
      <c r="D316">
        <v>3</v>
      </c>
      <c r="E316" t="s">
        <v>30</v>
      </c>
      <c r="F316" t="s">
        <v>38</v>
      </c>
      <c r="G316">
        <v>238</v>
      </c>
      <c r="H316" s="18" t="str">
        <f t="shared" si="9"/>
        <v>South West London</v>
      </c>
    </row>
    <row r="317" spans="1:8" x14ac:dyDescent="0.25">
      <c r="A317" s="18" t="str">
        <f t="shared" si="8"/>
        <v>2014, North East London + West Essex, 4, 60-69</v>
      </c>
      <c r="B317">
        <v>2014</v>
      </c>
      <c r="C317" t="s">
        <v>18</v>
      </c>
      <c r="D317">
        <v>4</v>
      </c>
      <c r="E317" t="s">
        <v>30</v>
      </c>
      <c r="F317" t="s">
        <v>62</v>
      </c>
      <c r="G317">
        <v>388</v>
      </c>
      <c r="H317" s="18" t="str">
        <f t="shared" si="9"/>
        <v>North East London + West Essex</v>
      </c>
    </row>
    <row r="318" spans="1:8" x14ac:dyDescent="0.25">
      <c r="A318" s="18" t="str">
        <f t="shared" si="8"/>
        <v>2014, North London, 4, 60-69</v>
      </c>
      <c r="B318">
        <v>2014</v>
      </c>
      <c r="C318" t="s">
        <v>18</v>
      </c>
      <c r="D318">
        <v>4</v>
      </c>
      <c r="E318" t="s">
        <v>30</v>
      </c>
      <c r="F318" t="s">
        <v>33</v>
      </c>
      <c r="G318">
        <v>282</v>
      </c>
      <c r="H318" s="18" t="str">
        <f t="shared" si="9"/>
        <v>North London</v>
      </c>
    </row>
    <row r="319" spans="1:8" x14ac:dyDescent="0.25">
      <c r="A319" s="18" t="str">
        <f t="shared" si="8"/>
        <v>2014, North West London, 4, 60-69</v>
      </c>
      <c r="B319">
        <v>2014</v>
      </c>
      <c r="C319" t="s">
        <v>18</v>
      </c>
      <c r="D319">
        <v>4</v>
      </c>
      <c r="E319" t="s">
        <v>30</v>
      </c>
      <c r="F319" t="s">
        <v>34</v>
      </c>
      <c r="G319">
        <v>397</v>
      </c>
      <c r="H319" s="18" t="str">
        <f t="shared" si="9"/>
        <v>North West London</v>
      </c>
    </row>
    <row r="320" spans="1:8" x14ac:dyDescent="0.25">
      <c r="A320" s="18" t="str">
        <f t="shared" si="8"/>
        <v>2014, South East London, 4, 60-69</v>
      </c>
      <c r="B320">
        <v>2014</v>
      </c>
      <c r="C320" t="s">
        <v>18</v>
      </c>
      <c r="D320">
        <v>4</v>
      </c>
      <c r="E320" t="s">
        <v>30</v>
      </c>
      <c r="F320" t="s">
        <v>35</v>
      </c>
      <c r="G320">
        <v>371</v>
      </c>
      <c r="H320" s="18" t="str">
        <f t="shared" si="9"/>
        <v>South East London</v>
      </c>
    </row>
    <row r="321" spans="1:8" x14ac:dyDescent="0.25">
      <c r="A321" s="18" t="str">
        <f t="shared" si="8"/>
        <v>2014, South West London, 4, 60-69</v>
      </c>
      <c r="B321">
        <v>2014</v>
      </c>
      <c r="C321" t="s">
        <v>18</v>
      </c>
      <c r="D321">
        <v>4</v>
      </c>
      <c r="E321" t="s">
        <v>30</v>
      </c>
      <c r="F321" t="s">
        <v>38</v>
      </c>
      <c r="G321">
        <v>296</v>
      </c>
      <c r="H321" s="18" t="str">
        <f t="shared" si="9"/>
        <v>South West London</v>
      </c>
    </row>
    <row r="322" spans="1:8" x14ac:dyDescent="0.25">
      <c r="A322" s="18" t="str">
        <f t="shared" ref="A322:A385" si="10">B322&amp;", "&amp;H322&amp;", "&amp;D322&amp;", "&amp;C322</f>
        <v>2014, North East London + West Essex, Unk/Oth, 60-69</v>
      </c>
      <c r="B322">
        <v>2014</v>
      </c>
      <c r="C322" t="s">
        <v>18</v>
      </c>
      <c r="D322" t="s">
        <v>27</v>
      </c>
      <c r="E322" t="s">
        <v>30</v>
      </c>
      <c r="F322" t="s">
        <v>62</v>
      </c>
      <c r="G322">
        <v>465</v>
      </c>
      <c r="H322" s="18" t="str">
        <f t="shared" ref="H322:H385" si="11">VLOOKUP(F322,$R$3:$S$9,2,FALSE)</f>
        <v>North East London + West Essex</v>
      </c>
    </row>
    <row r="323" spans="1:8" x14ac:dyDescent="0.25">
      <c r="A323" s="18" t="str">
        <f t="shared" si="10"/>
        <v>2014, North London, Unk/Oth, 60-69</v>
      </c>
      <c r="B323">
        <v>2014</v>
      </c>
      <c r="C323" t="s">
        <v>18</v>
      </c>
      <c r="D323" t="s">
        <v>27</v>
      </c>
      <c r="E323" t="s">
        <v>30</v>
      </c>
      <c r="F323" t="s">
        <v>33</v>
      </c>
      <c r="G323">
        <v>255</v>
      </c>
      <c r="H323" s="18" t="str">
        <f t="shared" si="11"/>
        <v>North London</v>
      </c>
    </row>
    <row r="324" spans="1:8" x14ac:dyDescent="0.25">
      <c r="A324" s="18" t="str">
        <f t="shared" si="10"/>
        <v>2014, North West London, Unk/Oth, 60-69</v>
      </c>
      <c r="B324">
        <v>2014</v>
      </c>
      <c r="C324" t="s">
        <v>18</v>
      </c>
      <c r="D324" t="s">
        <v>27</v>
      </c>
      <c r="E324" t="s">
        <v>30</v>
      </c>
      <c r="F324" t="s">
        <v>34</v>
      </c>
      <c r="G324">
        <v>426</v>
      </c>
      <c r="H324" s="18" t="str">
        <f t="shared" si="11"/>
        <v>North West London</v>
      </c>
    </row>
    <row r="325" spans="1:8" x14ac:dyDescent="0.25">
      <c r="A325" s="18" t="str">
        <f t="shared" si="10"/>
        <v>2014, South East London, Unk/Oth, 60-69</v>
      </c>
      <c r="B325">
        <v>2014</v>
      </c>
      <c r="C325" t="s">
        <v>18</v>
      </c>
      <c r="D325" t="s">
        <v>27</v>
      </c>
      <c r="E325" t="s">
        <v>30</v>
      </c>
      <c r="F325" t="s">
        <v>35</v>
      </c>
      <c r="G325">
        <v>307</v>
      </c>
      <c r="H325" s="18" t="str">
        <f t="shared" si="11"/>
        <v>South East London</v>
      </c>
    </row>
    <row r="326" spans="1:8" x14ac:dyDescent="0.25">
      <c r="A326" s="18" t="str">
        <f t="shared" si="10"/>
        <v>2014, South West London, Unk/Oth, 60-69</v>
      </c>
      <c r="B326">
        <v>2014</v>
      </c>
      <c r="C326" t="s">
        <v>18</v>
      </c>
      <c r="D326" t="s">
        <v>27</v>
      </c>
      <c r="E326" t="s">
        <v>30</v>
      </c>
      <c r="F326" t="s">
        <v>38</v>
      </c>
      <c r="G326">
        <v>280</v>
      </c>
      <c r="H326" s="18" t="str">
        <f t="shared" si="11"/>
        <v>South West London</v>
      </c>
    </row>
    <row r="327" spans="1:8" x14ac:dyDescent="0.25">
      <c r="A327" s="18" t="str">
        <f t="shared" si="10"/>
        <v>2014, North East London + West Essex, 1, 70-79</v>
      </c>
      <c r="B327">
        <v>2014</v>
      </c>
      <c r="C327" t="s">
        <v>19</v>
      </c>
      <c r="D327">
        <v>1</v>
      </c>
      <c r="E327" t="s">
        <v>30</v>
      </c>
      <c r="F327" t="s">
        <v>62</v>
      </c>
      <c r="G327">
        <v>429</v>
      </c>
      <c r="H327" s="18" t="str">
        <f t="shared" si="11"/>
        <v>North East London + West Essex</v>
      </c>
    </row>
    <row r="328" spans="1:8" x14ac:dyDescent="0.25">
      <c r="A328" s="18" t="str">
        <f t="shared" si="10"/>
        <v>2014, North London, 1, 70-79</v>
      </c>
      <c r="B328">
        <v>2014</v>
      </c>
      <c r="C328" t="s">
        <v>19</v>
      </c>
      <c r="D328">
        <v>1</v>
      </c>
      <c r="E328" t="s">
        <v>30</v>
      </c>
      <c r="F328" t="s">
        <v>33</v>
      </c>
      <c r="G328">
        <v>292</v>
      </c>
      <c r="H328" s="18" t="str">
        <f t="shared" si="11"/>
        <v>North London</v>
      </c>
    </row>
    <row r="329" spans="1:8" x14ac:dyDescent="0.25">
      <c r="A329" s="18" t="str">
        <f t="shared" si="10"/>
        <v>2014, North West London, 1, 70-79</v>
      </c>
      <c r="B329">
        <v>2014</v>
      </c>
      <c r="C329" t="s">
        <v>19</v>
      </c>
      <c r="D329">
        <v>1</v>
      </c>
      <c r="E329" t="s">
        <v>30</v>
      </c>
      <c r="F329" t="s">
        <v>34</v>
      </c>
      <c r="G329">
        <v>427</v>
      </c>
      <c r="H329" s="18" t="str">
        <f t="shared" si="11"/>
        <v>North West London</v>
      </c>
    </row>
    <row r="330" spans="1:8" x14ac:dyDescent="0.25">
      <c r="A330" s="18" t="str">
        <f t="shared" si="10"/>
        <v>2014, South East London, 1, 70-79</v>
      </c>
      <c r="B330">
        <v>2014</v>
      </c>
      <c r="C330" t="s">
        <v>19</v>
      </c>
      <c r="D330">
        <v>1</v>
      </c>
      <c r="E330" t="s">
        <v>30</v>
      </c>
      <c r="F330" t="s">
        <v>35</v>
      </c>
      <c r="G330">
        <v>412</v>
      </c>
      <c r="H330" s="18" t="str">
        <f t="shared" si="11"/>
        <v>South East London</v>
      </c>
    </row>
    <row r="331" spans="1:8" x14ac:dyDescent="0.25">
      <c r="A331" s="18" t="str">
        <f t="shared" si="10"/>
        <v>2014, South West London, 1, 70-79</v>
      </c>
      <c r="B331">
        <v>2014</v>
      </c>
      <c r="C331" t="s">
        <v>19</v>
      </c>
      <c r="D331">
        <v>1</v>
      </c>
      <c r="E331" t="s">
        <v>30</v>
      </c>
      <c r="F331" t="s">
        <v>38</v>
      </c>
      <c r="G331">
        <v>348</v>
      </c>
      <c r="H331" s="18" t="str">
        <f t="shared" si="11"/>
        <v>South West London</v>
      </c>
    </row>
    <row r="332" spans="1:8" x14ac:dyDescent="0.25">
      <c r="A332" s="18" t="str">
        <f t="shared" si="10"/>
        <v>2014, North East London + West Essex, 2, 70-79</v>
      </c>
      <c r="B332">
        <v>2014</v>
      </c>
      <c r="C332" t="s">
        <v>19</v>
      </c>
      <c r="D332">
        <v>2</v>
      </c>
      <c r="E332" t="s">
        <v>30</v>
      </c>
      <c r="F332" t="s">
        <v>62</v>
      </c>
      <c r="G332">
        <v>330</v>
      </c>
      <c r="H332" s="18" t="str">
        <f t="shared" si="11"/>
        <v>North East London + West Essex</v>
      </c>
    </row>
    <row r="333" spans="1:8" x14ac:dyDescent="0.25">
      <c r="A333" s="18" t="str">
        <f t="shared" si="10"/>
        <v>2014, North London, 2, 70-79</v>
      </c>
      <c r="B333">
        <v>2014</v>
      </c>
      <c r="C333" t="s">
        <v>19</v>
      </c>
      <c r="D333">
        <v>2</v>
      </c>
      <c r="E333" t="s">
        <v>30</v>
      </c>
      <c r="F333" t="s">
        <v>33</v>
      </c>
      <c r="G333">
        <v>208</v>
      </c>
      <c r="H333" s="18" t="str">
        <f t="shared" si="11"/>
        <v>North London</v>
      </c>
    </row>
    <row r="334" spans="1:8" x14ac:dyDescent="0.25">
      <c r="A334" s="18" t="str">
        <f t="shared" si="10"/>
        <v>2014, North West London, 2, 70-79</v>
      </c>
      <c r="B334">
        <v>2014</v>
      </c>
      <c r="C334" t="s">
        <v>19</v>
      </c>
      <c r="D334">
        <v>2</v>
      </c>
      <c r="E334" t="s">
        <v>30</v>
      </c>
      <c r="F334" t="s">
        <v>34</v>
      </c>
      <c r="G334">
        <v>282</v>
      </c>
      <c r="H334" s="18" t="str">
        <f t="shared" si="11"/>
        <v>North West London</v>
      </c>
    </row>
    <row r="335" spans="1:8" x14ac:dyDescent="0.25">
      <c r="A335" s="18" t="str">
        <f t="shared" si="10"/>
        <v>2014, South East London, 2, 70-79</v>
      </c>
      <c r="B335">
        <v>2014</v>
      </c>
      <c r="C335" t="s">
        <v>19</v>
      </c>
      <c r="D335">
        <v>2</v>
      </c>
      <c r="E335" t="s">
        <v>30</v>
      </c>
      <c r="F335" t="s">
        <v>35</v>
      </c>
      <c r="G335">
        <v>263</v>
      </c>
      <c r="H335" s="18" t="str">
        <f t="shared" si="11"/>
        <v>South East London</v>
      </c>
    </row>
    <row r="336" spans="1:8" x14ac:dyDescent="0.25">
      <c r="A336" s="18" t="str">
        <f t="shared" si="10"/>
        <v>2014, South West London, 2, 70-79</v>
      </c>
      <c r="B336">
        <v>2014</v>
      </c>
      <c r="C336" t="s">
        <v>19</v>
      </c>
      <c r="D336">
        <v>2</v>
      </c>
      <c r="E336" t="s">
        <v>30</v>
      </c>
      <c r="F336" t="s">
        <v>38</v>
      </c>
      <c r="G336">
        <v>246</v>
      </c>
      <c r="H336" s="18" t="str">
        <f t="shared" si="11"/>
        <v>South West London</v>
      </c>
    </row>
    <row r="337" spans="1:8" x14ac:dyDescent="0.25">
      <c r="A337" s="18" t="str">
        <f t="shared" si="10"/>
        <v>2014, North East London + West Essex, 3, 70-79</v>
      </c>
      <c r="B337">
        <v>2014</v>
      </c>
      <c r="C337" t="s">
        <v>19</v>
      </c>
      <c r="D337">
        <v>3</v>
      </c>
      <c r="E337" t="s">
        <v>30</v>
      </c>
      <c r="F337" t="s">
        <v>62</v>
      </c>
      <c r="G337">
        <v>318</v>
      </c>
      <c r="H337" s="18" t="str">
        <f t="shared" si="11"/>
        <v>North East London + West Essex</v>
      </c>
    </row>
    <row r="338" spans="1:8" x14ac:dyDescent="0.25">
      <c r="A338" s="18" t="str">
        <f t="shared" si="10"/>
        <v>2014, North London, 3, 70-79</v>
      </c>
      <c r="B338">
        <v>2014</v>
      </c>
      <c r="C338" t="s">
        <v>19</v>
      </c>
      <c r="D338">
        <v>3</v>
      </c>
      <c r="E338" t="s">
        <v>30</v>
      </c>
      <c r="F338" t="s">
        <v>33</v>
      </c>
      <c r="G338">
        <v>180</v>
      </c>
      <c r="H338" s="18" t="str">
        <f t="shared" si="11"/>
        <v>North London</v>
      </c>
    </row>
    <row r="339" spans="1:8" x14ac:dyDescent="0.25">
      <c r="A339" s="18" t="str">
        <f t="shared" si="10"/>
        <v>2014, North West London, 3, 70-79</v>
      </c>
      <c r="B339">
        <v>2014</v>
      </c>
      <c r="C339" t="s">
        <v>19</v>
      </c>
      <c r="D339">
        <v>3</v>
      </c>
      <c r="E339" t="s">
        <v>30</v>
      </c>
      <c r="F339" t="s">
        <v>34</v>
      </c>
      <c r="G339">
        <v>293</v>
      </c>
      <c r="H339" s="18" t="str">
        <f t="shared" si="11"/>
        <v>North West London</v>
      </c>
    </row>
    <row r="340" spans="1:8" x14ac:dyDescent="0.25">
      <c r="A340" s="18" t="str">
        <f t="shared" si="10"/>
        <v>2014, South East London, 3, 70-79</v>
      </c>
      <c r="B340">
        <v>2014</v>
      </c>
      <c r="C340" t="s">
        <v>19</v>
      </c>
      <c r="D340">
        <v>3</v>
      </c>
      <c r="E340" t="s">
        <v>30</v>
      </c>
      <c r="F340" t="s">
        <v>35</v>
      </c>
      <c r="G340">
        <v>292</v>
      </c>
      <c r="H340" s="18" t="str">
        <f t="shared" si="11"/>
        <v>South East London</v>
      </c>
    </row>
    <row r="341" spans="1:8" x14ac:dyDescent="0.25">
      <c r="A341" s="18" t="str">
        <f t="shared" si="10"/>
        <v>2014, South West London, 3, 70-79</v>
      </c>
      <c r="B341">
        <v>2014</v>
      </c>
      <c r="C341" t="s">
        <v>19</v>
      </c>
      <c r="D341">
        <v>3</v>
      </c>
      <c r="E341" t="s">
        <v>30</v>
      </c>
      <c r="F341" t="s">
        <v>38</v>
      </c>
      <c r="G341">
        <v>274</v>
      </c>
      <c r="H341" s="18" t="str">
        <f t="shared" si="11"/>
        <v>South West London</v>
      </c>
    </row>
    <row r="342" spans="1:8" x14ac:dyDescent="0.25">
      <c r="A342" s="18" t="str">
        <f t="shared" si="10"/>
        <v>2014, North East London + West Essex, 4, 70-79</v>
      </c>
      <c r="B342">
        <v>2014</v>
      </c>
      <c r="C342" t="s">
        <v>19</v>
      </c>
      <c r="D342">
        <v>4</v>
      </c>
      <c r="E342" t="s">
        <v>30</v>
      </c>
      <c r="F342" t="s">
        <v>62</v>
      </c>
      <c r="G342">
        <v>422</v>
      </c>
      <c r="H342" s="18" t="str">
        <f t="shared" si="11"/>
        <v>North East London + West Essex</v>
      </c>
    </row>
    <row r="343" spans="1:8" x14ac:dyDescent="0.25">
      <c r="A343" s="18" t="str">
        <f t="shared" si="10"/>
        <v>2014, North London, 4, 70-79</v>
      </c>
      <c r="B343">
        <v>2014</v>
      </c>
      <c r="C343" t="s">
        <v>19</v>
      </c>
      <c r="D343">
        <v>4</v>
      </c>
      <c r="E343" t="s">
        <v>30</v>
      </c>
      <c r="F343" t="s">
        <v>33</v>
      </c>
      <c r="G343">
        <v>299</v>
      </c>
      <c r="H343" s="18" t="str">
        <f t="shared" si="11"/>
        <v>North London</v>
      </c>
    </row>
    <row r="344" spans="1:8" x14ac:dyDescent="0.25">
      <c r="A344" s="18" t="str">
        <f t="shared" si="10"/>
        <v>2014, North West London, 4, 70-79</v>
      </c>
      <c r="B344">
        <v>2014</v>
      </c>
      <c r="C344" t="s">
        <v>19</v>
      </c>
      <c r="D344">
        <v>4</v>
      </c>
      <c r="E344" t="s">
        <v>30</v>
      </c>
      <c r="F344" t="s">
        <v>34</v>
      </c>
      <c r="G344">
        <v>489</v>
      </c>
      <c r="H344" s="18" t="str">
        <f t="shared" si="11"/>
        <v>North West London</v>
      </c>
    </row>
    <row r="345" spans="1:8" x14ac:dyDescent="0.25">
      <c r="A345" s="18" t="str">
        <f t="shared" si="10"/>
        <v>2014, South East London, 4, 70-79</v>
      </c>
      <c r="B345">
        <v>2014</v>
      </c>
      <c r="C345" t="s">
        <v>19</v>
      </c>
      <c r="D345">
        <v>4</v>
      </c>
      <c r="E345" t="s">
        <v>30</v>
      </c>
      <c r="F345" t="s">
        <v>35</v>
      </c>
      <c r="G345">
        <v>387</v>
      </c>
      <c r="H345" s="18" t="str">
        <f t="shared" si="11"/>
        <v>South East London</v>
      </c>
    </row>
    <row r="346" spans="1:8" x14ac:dyDescent="0.25">
      <c r="A346" s="18" t="str">
        <f t="shared" si="10"/>
        <v>2014, South West London, 4, 70-79</v>
      </c>
      <c r="B346">
        <v>2014</v>
      </c>
      <c r="C346" t="s">
        <v>19</v>
      </c>
      <c r="D346">
        <v>4</v>
      </c>
      <c r="E346" t="s">
        <v>30</v>
      </c>
      <c r="F346" t="s">
        <v>38</v>
      </c>
      <c r="G346">
        <v>355</v>
      </c>
      <c r="H346" s="18" t="str">
        <f t="shared" si="11"/>
        <v>South West London</v>
      </c>
    </row>
    <row r="347" spans="1:8" x14ac:dyDescent="0.25">
      <c r="A347" s="18" t="str">
        <f t="shared" si="10"/>
        <v>2014, North East London + West Essex, Unk/Oth, 70-79</v>
      </c>
      <c r="B347">
        <v>2014</v>
      </c>
      <c r="C347" t="s">
        <v>19</v>
      </c>
      <c r="D347" t="s">
        <v>27</v>
      </c>
      <c r="E347" t="s">
        <v>30</v>
      </c>
      <c r="F347" t="s">
        <v>62</v>
      </c>
      <c r="G347">
        <v>537</v>
      </c>
      <c r="H347" s="18" t="str">
        <f t="shared" si="11"/>
        <v>North East London + West Essex</v>
      </c>
    </row>
    <row r="348" spans="1:8" x14ac:dyDescent="0.25">
      <c r="A348" s="18" t="str">
        <f t="shared" si="10"/>
        <v>2014, North London, Unk/Oth, 70-79</v>
      </c>
      <c r="B348">
        <v>2014</v>
      </c>
      <c r="C348" t="s">
        <v>19</v>
      </c>
      <c r="D348" t="s">
        <v>27</v>
      </c>
      <c r="E348" t="s">
        <v>30</v>
      </c>
      <c r="F348" t="s">
        <v>33</v>
      </c>
      <c r="G348">
        <v>292</v>
      </c>
      <c r="H348" s="18" t="str">
        <f t="shared" si="11"/>
        <v>North London</v>
      </c>
    </row>
    <row r="349" spans="1:8" x14ac:dyDescent="0.25">
      <c r="A349" s="18" t="str">
        <f t="shared" si="10"/>
        <v>2014, North West London, Unk/Oth, 70-79</v>
      </c>
      <c r="B349">
        <v>2014</v>
      </c>
      <c r="C349" t="s">
        <v>19</v>
      </c>
      <c r="D349" t="s">
        <v>27</v>
      </c>
      <c r="E349" t="s">
        <v>30</v>
      </c>
      <c r="F349" t="s">
        <v>34</v>
      </c>
      <c r="G349">
        <v>553</v>
      </c>
      <c r="H349" s="18" t="str">
        <f t="shared" si="11"/>
        <v>North West London</v>
      </c>
    </row>
    <row r="350" spans="1:8" x14ac:dyDescent="0.25">
      <c r="A350" s="18" t="str">
        <f t="shared" si="10"/>
        <v>2014, South East London, Unk/Oth, 70-79</v>
      </c>
      <c r="B350">
        <v>2014</v>
      </c>
      <c r="C350" t="s">
        <v>19</v>
      </c>
      <c r="D350" t="s">
        <v>27</v>
      </c>
      <c r="E350" t="s">
        <v>30</v>
      </c>
      <c r="F350" t="s">
        <v>35</v>
      </c>
      <c r="G350">
        <v>421</v>
      </c>
      <c r="H350" s="18" t="str">
        <f t="shared" si="11"/>
        <v>South East London</v>
      </c>
    </row>
    <row r="351" spans="1:8" x14ac:dyDescent="0.25">
      <c r="A351" s="18" t="str">
        <f t="shared" si="10"/>
        <v>2014, South West London, Unk/Oth, 70-79</v>
      </c>
      <c r="B351">
        <v>2014</v>
      </c>
      <c r="C351" t="s">
        <v>19</v>
      </c>
      <c r="D351" t="s">
        <v>27</v>
      </c>
      <c r="E351" t="s">
        <v>30</v>
      </c>
      <c r="F351" t="s">
        <v>38</v>
      </c>
      <c r="G351">
        <v>302</v>
      </c>
      <c r="H351" s="18" t="str">
        <f t="shared" si="11"/>
        <v>South West London</v>
      </c>
    </row>
    <row r="352" spans="1:8" x14ac:dyDescent="0.25">
      <c r="A352" s="18" t="str">
        <f t="shared" si="10"/>
        <v>2014, North East London + West Essex, 1, 80+</v>
      </c>
      <c r="B352">
        <v>2014</v>
      </c>
      <c r="C352" t="s">
        <v>20</v>
      </c>
      <c r="D352">
        <v>1</v>
      </c>
      <c r="E352" t="s">
        <v>30</v>
      </c>
      <c r="F352" t="s">
        <v>62</v>
      </c>
      <c r="G352">
        <v>258</v>
      </c>
      <c r="H352" s="18" t="str">
        <f t="shared" si="11"/>
        <v>North East London + West Essex</v>
      </c>
    </row>
    <row r="353" spans="1:8" x14ac:dyDescent="0.25">
      <c r="A353" s="18" t="str">
        <f t="shared" si="10"/>
        <v>2014, North London, 1, 80+</v>
      </c>
      <c r="B353">
        <v>2014</v>
      </c>
      <c r="C353" t="s">
        <v>20</v>
      </c>
      <c r="D353">
        <v>1</v>
      </c>
      <c r="E353" t="s">
        <v>30</v>
      </c>
      <c r="F353" t="s">
        <v>33</v>
      </c>
      <c r="G353">
        <v>183</v>
      </c>
      <c r="H353" s="18" t="str">
        <f t="shared" si="11"/>
        <v>North London</v>
      </c>
    </row>
    <row r="354" spans="1:8" x14ac:dyDescent="0.25">
      <c r="A354" s="18" t="str">
        <f t="shared" si="10"/>
        <v>2014, North West London, 1, 80+</v>
      </c>
      <c r="B354">
        <v>2014</v>
      </c>
      <c r="C354" t="s">
        <v>20</v>
      </c>
      <c r="D354">
        <v>1</v>
      </c>
      <c r="E354" t="s">
        <v>30</v>
      </c>
      <c r="F354" t="s">
        <v>34</v>
      </c>
      <c r="G354">
        <v>234</v>
      </c>
      <c r="H354" s="18" t="str">
        <f t="shared" si="11"/>
        <v>North West London</v>
      </c>
    </row>
    <row r="355" spans="1:8" x14ac:dyDescent="0.25">
      <c r="A355" s="18" t="str">
        <f t="shared" si="10"/>
        <v>2014, South East London, 1, 80+</v>
      </c>
      <c r="B355">
        <v>2014</v>
      </c>
      <c r="C355" t="s">
        <v>20</v>
      </c>
      <c r="D355">
        <v>1</v>
      </c>
      <c r="E355" t="s">
        <v>30</v>
      </c>
      <c r="F355" t="s">
        <v>35</v>
      </c>
      <c r="G355">
        <v>200</v>
      </c>
      <c r="H355" s="18" t="str">
        <f t="shared" si="11"/>
        <v>South East London</v>
      </c>
    </row>
    <row r="356" spans="1:8" x14ac:dyDescent="0.25">
      <c r="A356" s="18" t="str">
        <f t="shared" si="10"/>
        <v>2014, South West London, 1, 80+</v>
      </c>
      <c r="B356">
        <v>2014</v>
      </c>
      <c r="C356" t="s">
        <v>20</v>
      </c>
      <c r="D356">
        <v>1</v>
      </c>
      <c r="E356" t="s">
        <v>30</v>
      </c>
      <c r="F356" t="s">
        <v>38</v>
      </c>
      <c r="G356">
        <v>225</v>
      </c>
      <c r="H356" s="18" t="str">
        <f t="shared" si="11"/>
        <v>South West London</v>
      </c>
    </row>
    <row r="357" spans="1:8" x14ac:dyDescent="0.25">
      <c r="A357" s="18" t="str">
        <f t="shared" si="10"/>
        <v>2014, North East London + West Essex, 2, 80+</v>
      </c>
      <c r="B357">
        <v>2014</v>
      </c>
      <c r="C357" t="s">
        <v>20</v>
      </c>
      <c r="D357">
        <v>2</v>
      </c>
      <c r="E357" t="s">
        <v>30</v>
      </c>
      <c r="F357" t="s">
        <v>62</v>
      </c>
      <c r="G357">
        <v>233</v>
      </c>
      <c r="H357" s="18" t="str">
        <f t="shared" si="11"/>
        <v>North East London + West Essex</v>
      </c>
    </row>
    <row r="358" spans="1:8" x14ac:dyDescent="0.25">
      <c r="A358" s="18" t="str">
        <f t="shared" si="10"/>
        <v>2014, North London, 2, 80+</v>
      </c>
      <c r="B358">
        <v>2014</v>
      </c>
      <c r="C358" t="s">
        <v>20</v>
      </c>
      <c r="D358">
        <v>2</v>
      </c>
      <c r="E358" t="s">
        <v>30</v>
      </c>
      <c r="F358" t="s">
        <v>33</v>
      </c>
      <c r="G358">
        <v>151</v>
      </c>
      <c r="H358" s="18" t="str">
        <f t="shared" si="11"/>
        <v>North London</v>
      </c>
    </row>
    <row r="359" spans="1:8" x14ac:dyDescent="0.25">
      <c r="A359" s="18" t="str">
        <f t="shared" si="10"/>
        <v>2014, North West London, 2, 80+</v>
      </c>
      <c r="B359">
        <v>2014</v>
      </c>
      <c r="C359" t="s">
        <v>20</v>
      </c>
      <c r="D359">
        <v>2</v>
      </c>
      <c r="E359" t="s">
        <v>30</v>
      </c>
      <c r="F359" t="s">
        <v>34</v>
      </c>
      <c r="G359">
        <v>233</v>
      </c>
      <c r="H359" s="18" t="str">
        <f t="shared" si="11"/>
        <v>North West London</v>
      </c>
    </row>
    <row r="360" spans="1:8" x14ac:dyDescent="0.25">
      <c r="A360" s="18" t="str">
        <f t="shared" si="10"/>
        <v>2014, South East London, 2, 80+</v>
      </c>
      <c r="B360">
        <v>2014</v>
      </c>
      <c r="C360" t="s">
        <v>20</v>
      </c>
      <c r="D360">
        <v>2</v>
      </c>
      <c r="E360" t="s">
        <v>30</v>
      </c>
      <c r="F360" t="s">
        <v>35</v>
      </c>
      <c r="G360">
        <v>176</v>
      </c>
      <c r="H360" s="18" t="str">
        <f t="shared" si="11"/>
        <v>South East London</v>
      </c>
    </row>
    <row r="361" spans="1:8" x14ac:dyDescent="0.25">
      <c r="A361" s="18" t="str">
        <f t="shared" si="10"/>
        <v>2014, South West London, 2, 80+</v>
      </c>
      <c r="B361">
        <v>2014</v>
      </c>
      <c r="C361" t="s">
        <v>20</v>
      </c>
      <c r="D361">
        <v>2</v>
      </c>
      <c r="E361" t="s">
        <v>30</v>
      </c>
      <c r="F361" t="s">
        <v>38</v>
      </c>
      <c r="G361">
        <v>211</v>
      </c>
      <c r="H361" s="18" t="str">
        <f t="shared" si="11"/>
        <v>South West London</v>
      </c>
    </row>
    <row r="362" spans="1:8" x14ac:dyDescent="0.25">
      <c r="A362" s="18" t="str">
        <f t="shared" si="10"/>
        <v>2014, North East London + West Essex, 3, 80+</v>
      </c>
      <c r="B362">
        <v>2014</v>
      </c>
      <c r="C362" t="s">
        <v>20</v>
      </c>
      <c r="D362">
        <v>3</v>
      </c>
      <c r="E362" t="s">
        <v>30</v>
      </c>
      <c r="F362" t="s">
        <v>62</v>
      </c>
      <c r="G362">
        <v>241</v>
      </c>
      <c r="H362" s="18" t="str">
        <f t="shared" si="11"/>
        <v>North East London + West Essex</v>
      </c>
    </row>
    <row r="363" spans="1:8" x14ac:dyDescent="0.25">
      <c r="A363" s="18" t="str">
        <f t="shared" si="10"/>
        <v>2014, North London, 3, 80+</v>
      </c>
      <c r="B363">
        <v>2014</v>
      </c>
      <c r="C363" t="s">
        <v>20</v>
      </c>
      <c r="D363">
        <v>3</v>
      </c>
      <c r="E363" t="s">
        <v>30</v>
      </c>
      <c r="F363" t="s">
        <v>33</v>
      </c>
      <c r="G363">
        <v>130</v>
      </c>
      <c r="H363" s="18" t="str">
        <f t="shared" si="11"/>
        <v>North London</v>
      </c>
    </row>
    <row r="364" spans="1:8" x14ac:dyDescent="0.25">
      <c r="A364" s="18" t="str">
        <f t="shared" si="10"/>
        <v>2014, North West London, 3, 80+</v>
      </c>
      <c r="B364">
        <v>2014</v>
      </c>
      <c r="C364" t="s">
        <v>20</v>
      </c>
      <c r="D364">
        <v>3</v>
      </c>
      <c r="E364" t="s">
        <v>30</v>
      </c>
      <c r="F364" t="s">
        <v>34</v>
      </c>
      <c r="G364">
        <v>204</v>
      </c>
      <c r="H364" s="18" t="str">
        <f t="shared" si="11"/>
        <v>North West London</v>
      </c>
    </row>
    <row r="365" spans="1:8" x14ac:dyDescent="0.25">
      <c r="A365" s="18" t="str">
        <f t="shared" si="10"/>
        <v>2014, South East London, 3, 80+</v>
      </c>
      <c r="B365">
        <v>2014</v>
      </c>
      <c r="C365" t="s">
        <v>20</v>
      </c>
      <c r="D365">
        <v>3</v>
      </c>
      <c r="E365" t="s">
        <v>30</v>
      </c>
      <c r="F365" t="s">
        <v>35</v>
      </c>
      <c r="G365">
        <v>167</v>
      </c>
      <c r="H365" s="18" t="str">
        <f t="shared" si="11"/>
        <v>South East London</v>
      </c>
    </row>
    <row r="366" spans="1:8" x14ac:dyDescent="0.25">
      <c r="A366" s="18" t="str">
        <f t="shared" si="10"/>
        <v>2014, South West London, 3, 80+</v>
      </c>
      <c r="B366">
        <v>2014</v>
      </c>
      <c r="C366" t="s">
        <v>20</v>
      </c>
      <c r="D366">
        <v>3</v>
      </c>
      <c r="E366" t="s">
        <v>30</v>
      </c>
      <c r="F366" t="s">
        <v>38</v>
      </c>
      <c r="G366">
        <v>151</v>
      </c>
      <c r="H366" s="18" t="str">
        <f t="shared" si="11"/>
        <v>South West London</v>
      </c>
    </row>
    <row r="367" spans="1:8" x14ac:dyDescent="0.25">
      <c r="A367" s="18" t="str">
        <f t="shared" si="10"/>
        <v>2014, North East London + West Essex, 4, 80+</v>
      </c>
      <c r="B367">
        <v>2014</v>
      </c>
      <c r="C367" t="s">
        <v>20</v>
      </c>
      <c r="D367">
        <v>4</v>
      </c>
      <c r="E367" t="s">
        <v>30</v>
      </c>
      <c r="F367" t="s">
        <v>62</v>
      </c>
      <c r="G367">
        <v>376</v>
      </c>
      <c r="H367" s="18" t="str">
        <f t="shared" si="11"/>
        <v>North East London + West Essex</v>
      </c>
    </row>
    <row r="368" spans="1:8" x14ac:dyDescent="0.25">
      <c r="A368" s="18" t="str">
        <f t="shared" si="10"/>
        <v>2014, North London, 4, 80+</v>
      </c>
      <c r="B368">
        <v>2014</v>
      </c>
      <c r="C368" t="s">
        <v>20</v>
      </c>
      <c r="D368">
        <v>4</v>
      </c>
      <c r="E368" t="s">
        <v>30</v>
      </c>
      <c r="F368" t="s">
        <v>33</v>
      </c>
      <c r="G368">
        <v>286</v>
      </c>
      <c r="H368" s="18" t="str">
        <f t="shared" si="11"/>
        <v>North London</v>
      </c>
    </row>
    <row r="369" spans="1:8" x14ac:dyDescent="0.25">
      <c r="A369" s="18" t="str">
        <f t="shared" si="10"/>
        <v>2014, North West London, 4, 80+</v>
      </c>
      <c r="B369">
        <v>2014</v>
      </c>
      <c r="C369" t="s">
        <v>20</v>
      </c>
      <c r="D369">
        <v>4</v>
      </c>
      <c r="E369" t="s">
        <v>30</v>
      </c>
      <c r="F369" t="s">
        <v>34</v>
      </c>
      <c r="G369">
        <v>368</v>
      </c>
      <c r="H369" s="18" t="str">
        <f t="shared" si="11"/>
        <v>North West London</v>
      </c>
    </row>
    <row r="370" spans="1:8" x14ac:dyDescent="0.25">
      <c r="A370" s="18" t="str">
        <f t="shared" si="10"/>
        <v>2014, South East London, 4, 80+</v>
      </c>
      <c r="B370">
        <v>2014</v>
      </c>
      <c r="C370" t="s">
        <v>20</v>
      </c>
      <c r="D370">
        <v>4</v>
      </c>
      <c r="E370" t="s">
        <v>30</v>
      </c>
      <c r="F370" t="s">
        <v>35</v>
      </c>
      <c r="G370">
        <v>350</v>
      </c>
      <c r="H370" s="18" t="str">
        <f t="shared" si="11"/>
        <v>South East London</v>
      </c>
    </row>
    <row r="371" spans="1:8" x14ac:dyDescent="0.25">
      <c r="A371" s="18" t="str">
        <f t="shared" si="10"/>
        <v>2014, South West London, 4, 80+</v>
      </c>
      <c r="B371">
        <v>2014</v>
      </c>
      <c r="C371" t="s">
        <v>20</v>
      </c>
      <c r="D371">
        <v>4</v>
      </c>
      <c r="E371" t="s">
        <v>30</v>
      </c>
      <c r="F371" t="s">
        <v>38</v>
      </c>
      <c r="G371">
        <v>317</v>
      </c>
      <c r="H371" s="18" t="str">
        <f t="shared" si="11"/>
        <v>South West London</v>
      </c>
    </row>
    <row r="372" spans="1:8" x14ac:dyDescent="0.25">
      <c r="A372" s="18" t="str">
        <f t="shared" si="10"/>
        <v>2014, North East London + West Essex, Unk/Oth, 80+</v>
      </c>
      <c r="B372">
        <v>2014</v>
      </c>
      <c r="C372" t="s">
        <v>20</v>
      </c>
      <c r="D372" t="s">
        <v>27</v>
      </c>
      <c r="E372" t="s">
        <v>30</v>
      </c>
      <c r="F372" t="s">
        <v>62</v>
      </c>
      <c r="G372">
        <v>704</v>
      </c>
      <c r="H372" s="18" t="str">
        <f t="shared" si="11"/>
        <v>North East London + West Essex</v>
      </c>
    </row>
    <row r="373" spans="1:8" x14ac:dyDescent="0.25">
      <c r="A373" s="18" t="str">
        <f t="shared" si="10"/>
        <v>2014, North London, Unk/Oth, 80+</v>
      </c>
      <c r="B373">
        <v>2014</v>
      </c>
      <c r="C373" t="s">
        <v>20</v>
      </c>
      <c r="D373" t="s">
        <v>27</v>
      </c>
      <c r="E373" t="s">
        <v>30</v>
      </c>
      <c r="F373" t="s">
        <v>33</v>
      </c>
      <c r="G373">
        <v>315</v>
      </c>
      <c r="H373" s="18" t="str">
        <f t="shared" si="11"/>
        <v>North London</v>
      </c>
    </row>
    <row r="374" spans="1:8" x14ac:dyDescent="0.25">
      <c r="A374" s="18" t="str">
        <f t="shared" si="10"/>
        <v>2014, North West London, Unk/Oth, 80+</v>
      </c>
      <c r="B374">
        <v>2014</v>
      </c>
      <c r="C374" t="s">
        <v>20</v>
      </c>
      <c r="D374" t="s">
        <v>27</v>
      </c>
      <c r="E374" t="s">
        <v>30</v>
      </c>
      <c r="F374" t="s">
        <v>34</v>
      </c>
      <c r="G374">
        <v>574</v>
      </c>
      <c r="H374" s="18" t="str">
        <f t="shared" si="11"/>
        <v>North West London</v>
      </c>
    </row>
    <row r="375" spans="1:8" x14ac:dyDescent="0.25">
      <c r="A375" s="18" t="str">
        <f t="shared" si="10"/>
        <v>2014, South East London, Unk/Oth, 80+</v>
      </c>
      <c r="B375">
        <v>2014</v>
      </c>
      <c r="C375" t="s">
        <v>20</v>
      </c>
      <c r="D375" t="s">
        <v>27</v>
      </c>
      <c r="E375" t="s">
        <v>30</v>
      </c>
      <c r="F375" t="s">
        <v>35</v>
      </c>
      <c r="G375">
        <v>573</v>
      </c>
      <c r="H375" s="18" t="str">
        <f t="shared" si="11"/>
        <v>South East London</v>
      </c>
    </row>
    <row r="376" spans="1:8" x14ac:dyDescent="0.25">
      <c r="A376" s="18" t="str">
        <f t="shared" si="10"/>
        <v>2014, South West London, Unk/Oth, 80+</v>
      </c>
      <c r="B376">
        <v>2014</v>
      </c>
      <c r="C376" t="s">
        <v>20</v>
      </c>
      <c r="D376" t="s">
        <v>27</v>
      </c>
      <c r="E376" t="s">
        <v>30</v>
      </c>
      <c r="F376" t="s">
        <v>38</v>
      </c>
      <c r="G376">
        <v>430</v>
      </c>
      <c r="H376" s="18" t="str">
        <f t="shared" si="11"/>
        <v>South West London</v>
      </c>
    </row>
    <row r="377" spans="1:8" x14ac:dyDescent="0.25">
      <c r="A377" s="18" t="str">
        <f t="shared" si="10"/>
        <v>2012, London + West Essex, 1, 0-49</v>
      </c>
      <c r="B377">
        <v>2012</v>
      </c>
      <c r="C377" t="s">
        <v>26</v>
      </c>
      <c r="D377">
        <v>1</v>
      </c>
      <c r="E377" t="s">
        <v>57</v>
      </c>
      <c r="F377" t="s">
        <v>57</v>
      </c>
      <c r="G377">
        <v>895</v>
      </c>
      <c r="H377" s="18" t="str">
        <f t="shared" si="11"/>
        <v>London + West Essex</v>
      </c>
    </row>
    <row r="378" spans="1:8" x14ac:dyDescent="0.25">
      <c r="A378" s="18" t="str">
        <f t="shared" si="10"/>
        <v>2012, London + West Essex, 2, 0-49</v>
      </c>
      <c r="B378">
        <v>2012</v>
      </c>
      <c r="C378" t="s">
        <v>26</v>
      </c>
      <c r="D378">
        <v>2</v>
      </c>
      <c r="E378" t="s">
        <v>57</v>
      </c>
      <c r="F378" t="s">
        <v>57</v>
      </c>
      <c r="G378">
        <v>650</v>
      </c>
      <c r="H378" s="18" t="str">
        <f t="shared" si="11"/>
        <v>London + West Essex</v>
      </c>
    </row>
    <row r="379" spans="1:8" x14ac:dyDescent="0.25">
      <c r="A379" s="18" t="str">
        <f t="shared" si="10"/>
        <v>2012, London + West Essex, 3, 0-49</v>
      </c>
      <c r="B379">
        <v>2012</v>
      </c>
      <c r="C379" t="s">
        <v>26</v>
      </c>
      <c r="D379">
        <v>3</v>
      </c>
      <c r="E379" t="s">
        <v>57</v>
      </c>
      <c r="F379" t="s">
        <v>57</v>
      </c>
      <c r="G379">
        <v>425</v>
      </c>
      <c r="H379" s="18" t="str">
        <f t="shared" si="11"/>
        <v>London + West Essex</v>
      </c>
    </row>
    <row r="380" spans="1:8" x14ac:dyDescent="0.25">
      <c r="A380" s="18" t="str">
        <f t="shared" si="10"/>
        <v>2012, London + West Essex, 4, 0-49</v>
      </c>
      <c r="B380">
        <v>2012</v>
      </c>
      <c r="C380" t="s">
        <v>26</v>
      </c>
      <c r="D380">
        <v>4</v>
      </c>
      <c r="E380" t="s">
        <v>57</v>
      </c>
      <c r="F380" t="s">
        <v>57</v>
      </c>
      <c r="G380">
        <v>454</v>
      </c>
      <c r="H380" s="18" t="str">
        <f t="shared" si="11"/>
        <v>London + West Essex</v>
      </c>
    </row>
    <row r="381" spans="1:8" x14ac:dyDescent="0.25">
      <c r="A381" s="18" t="str">
        <f t="shared" si="10"/>
        <v>2012, London + West Essex, Unk/Oth, 0-49</v>
      </c>
      <c r="B381">
        <v>2012</v>
      </c>
      <c r="C381" t="s">
        <v>26</v>
      </c>
      <c r="D381" t="s">
        <v>27</v>
      </c>
      <c r="E381" t="s">
        <v>57</v>
      </c>
      <c r="F381" t="s">
        <v>57</v>
      </c>
      <c r="G381">
        <v>2578</v>
      </c>
      <c r="H381" s="18" t="str">
        <f t="shared" si="11"/>
        <v>London + West Essex</v>
      </c>
    </row>
    <row r="382" spans="1:8" x14ac:dyDescent="0.25">
      <c r="A382" s="18" t="str">
        <f t="shared" si="10"/>
        <v>2012, London + West Essex, 1, 50-59</v>
      </c>
      <c r="B382">
        <v>2012</v>
      </c>
      <c r="C382" t="s">
        <v>17</v>
      </c>
      <c r="D382">
        <v>1</v>
      </c>
      <c r="E382" t="s">
        <v>57</v>
      </c>
      <c r="F382" t="s">
        <v>57</v>
      </c>
      <c r="G382">
        <v>1062</v>
      </c>
      <c r="H382" s="18" t="str">
        <f t="shared" si="11"/>
        <v>London + West Essex</v>
      </c>
    </row>
    <row r="383" spans="1:8" x14ac:dyDescent="0.25">
      <c r="A383" s="18" t="str">
        <f t="shared" si="10"/>
        <v>2012, London + West Essex, 2, 50-59</v>
      </c>
      <c r="B383">
        <v>2012</v>
      </c>
      <c r="C383" t="s">
        <v>17</v>
      </c>
      <c r="D383">
        <v>2</v>
      </c>
      <c r="E383" t="s">
        <v>57</v>
      </c>
      <c r="F383" t="s">
        <v>57</v>
      </c>
      <c r="G383">
        <v>683</v>
      </c>
      <c r="H383" s="18" t="str">
        <f t="shared" si="11"/>
        <v>London + West Essex</v>
      </c>
    </row>
    <row r="384" spans="1:8" x14ac:dyDescent="0.25">
      <c r="A384" s="18" t="str">
        <f t="shared" si="10"/>
        <v>2012, London + West Essex, 3, 50-59</v>
      </c>
      <c r="B384">
        <v>2012</v>
      </c>
      <c r="C384" t="s">
        <v>17</v>
      </c>
      <c r="D384">
        <v>3</v>
      </c>
      <c r="E384" t="s">
        <v>57</v>
      </c>
      <c r="F384" t="s">
        <v>57</v>
      </c>
      <c r="G384">
        <v>571</v>
      </c>
      <c r="H384" s="18" t="str">
        <f t="shared" si="11"/>
        <v>London + West Essex</v>
      </c>
    </row>
    <row r="385" spans="1:8" x14ac:dyDescent="0.25">
      <c r="A385" s="18" t="str">
        <f t="shared" si="10"/>
        <v>2012, London + West Essex, 4, 50-59</v>
      </c>
      <c r="B385">
        <v>2012</v>
      </c>
      <c r="C385" t="s">
        <v>17</v>
      </c>
      <c r="D385">
        <v>4</v>
      </c>
      <c r="E385" t="s">
        <v>57</v>
      </c>
      <c r="F385" t="s">
        <v>57</v>
      </c>
      <c r="G385">
        <v>706</v>
      </c>
      <c r="H385" s="18" t="str">
        <f t="shared" si="11"/>
        <v>London + West Essex</v>
      </c>
    </row>
    <row r="386" spans="1:8" x14ac:dyDescent="0.25">
      <c r="A386" s="18" t="str">
        <f t="shared" ref="A386:A449" si="12">B386&amp;", "&amp;H386&amp;", "&amp;D386&amp;", "&amp;C386</f>
        <v>2012, London + West Essex, Unk/Oth, 50-59</v>
      </c>
      <c r="B386">
        <v>2012</v>
      </c>
      <c r="C386" t="s">
        <v>17</v>
      </c>
      <c r="D386" t="s">
        <v>27</v>
      </c>
      <c r="E386" t="s">
        <v>57</v>
      </c>
      <c r="F386" t="s">
        <v>57</v>
      </c>
      <c r="G386">
        <v>1905</v>
      </c>
      <c r="H386" s="18" t="str">
        <f t="shared" ref="H386:H451" si="13">VLOOKUP(F386,$R$3:$S$9,2,FALSE)</f>
        <v>London + West Essex</v>
      </c>
    </row>
    <row r="387" spans="1:8" x14ac:dyDescent="0.25">
      <c r="A387" s="18" t="str">
        <f t="shared" si="12"/>
        <v>2012, London + West Essex, 1, 60-69</v>
      </c>
      <c r="B387">
        <v>2012</v>
      </c>
      <c r="C387" t="s">
        <v>18</v>
      </c>
      <c r="D387">
        <v>1</v>
      </c>
      <c r="E387" t="s">
        <v>57</v>
      </c>
      <c r="F387" t="s">
        <v>57</v>
      </c>
      <c r="G387">
        <v>1668</v>
      </c>
      <c r="H387" s="18" t="str">
        <f t="shared" si="13"/>
        <v>London + West Essex</v>
      </c>
    </row>
    <row r="388" spans="1:8" x14ac:dyDescent="0.25">
      <c r="A388" s="18" t="str">
        <f t="shared" si="12"/>
        <v>2012, London + West Essex, 2, 60-69</v>
      </c>
      <c r="B388">
        <v>2012</v>
      </c>
      <c r="C388" t="s">
        <v>18</v>
      </c>
      <c r="D388">
        <v>2</v>
      </c>
      <c r="E388" t="s">
        <v>57</v>
      </c>
      <c r="F388" t="s">
        <v>57</v>
      </c>
      <c r="G388">
        <v>890</v>
      </c>
      <c r="H388" s="18" t="str">
        <f t="shared" si="13"/>
        <v>London + West Essex</v>
      </c>
    </row>
    <row r="389" spans="1:8" x14ac:dyDescent="0.25">
      <c r="A389" s="18" t="str">
        <f t="shared" si="12"/>
        <v>2012, London + West Essex, 3, 60-69</v>
      </c>
      <c r="B389">
        <v>2012</v>
      </c>
      <c r="C389" t="s">
        <v>18</v>
      </c>
      <c r="D389">
        <v>3</v>
      </c>
      <c r="E389" t="s">
        <v>57</v>
      </c>
      <c r="F389" t="s">
        <v>57</v>
      </c>
      <c r="G389">
        <v>1009</v>
      </c>
      <c r="H389" s="18" t="str">
        <f t="shared" si="13"/>
        <v>London + West Essex</v>
      </c>
    </row>
    <row r="390" spans="1:8" x14ac:dyDescent="0.25">
      <c r="A390" s="18" t="str">
        <f t="shared" si="12"/>
        <v>2012, London + West Essex, 4, 60-69</v>
      </c>
      <c r="B390">
        <v>2012</v>
      </c>
      <c r="C390" t="s">
        <v>18</v>
      </c>
      <c r="D390">
        <v>4</v>
      </c>
      <c r="E390" t="s">
        <v>57</v>
      </c>
      <c r="F390" t="s">
        <v>57</v>
      </c>
      <c r="G390">
        <v>1302</v>
      </c>
      <c r="H390" s="18" t="str">
        <f t="shared" si="13"/>
        <v>London + West Essex</v>
      </c>
    </row>
    <row r="391" spans="1:8" x14ac:dyDescent="0.25">
      <c r="A391" s="18" t="str">
        <f t="shared" si="12"/>
        <v>2012, London + West Essex, Unk/Oth, 60-69</v>
      </c>
      <c r="B391">
        <v>2012</v>
      </c>
      <c r="C391" t="s">
        <v>18</v>
      </c>
      <c r="D391" t="s">
        <v>27</v>
      </c>
      <c r="E391" t="s">
        <v>57</v>
      </c>
      <c r="F391" t="s">
        <v>57</v>
      </c>
      <c r="G391">
        <v>3044</v>
      </c>
      <c r="H391" s="18" t="str">
        <f t="shared" si="13"/>
        <v>London + West Essex</v>
      </c>
    </row>
    <row r="392" spans="1:8" x14ac:dyDescent="0.25">
      <c r="A392" s="18" t="str">
        <f t="shared" si="12"/>
        <v>2012, London + West Essex, 1, 70-79</v>
      </c>
      <c r="B392">
        <v>2012</v>
      </c>
      <c r="C392" t="s">
        <v>19</v>
      </c>
      <c r="D392">
        <v>1</v>
      </c>
      <c r="E392" t="s">
        <v>57</v>
      </c>
      <c r="F392" t="s">
        <v>57</v>
      </c>
      <c r="G392">
        <v>1416</v>
      </c>
      <c r="H392" s="18" t="str">
        <f t="shared" si="13"/>
        <v>London + West Essex</v>
      </c>
    </row>
    <row r="393" spans="1:8" x14ac:dyDescent="0.25">
      <c r="A393" s="18" t="str">
        <f t="shared" si="12"/>
        <v>2012, London + West Essex, 2, 70-79</v>
      </c>
      <c r="B393">
        <v>2012</v>
      </c>
      <c r="C393" t="s">
        <v>19</v>
      </c>
      <c r="D393">
        <v>2</v>
      </c>
      <c r="E393" t="s">
        <v>57</v>
      </c>
      <c r="F393" t="s">
        <v>57</v>
      </c>
      <c r="G393">
        <v>927</v>
      </c>
      <c r="H393" s="18" t="str">
        <f t="shared" si="13"/>
        <v>London + West Essex</v>
      </c>
    </row>
    <row r="394" spans="1:8" x14ac:dyDescent="0.25">
      <c r="A394" s="18" t="str">
        <f t="shared" si="12"/>
        <v>2012, London + West Essex, 3, 70-79</v>
      </c>
      <c r="B394">
        <v>2012</v>
      </c>
      <c r="C394" t="s">
        <v>19</v>
      </c>
      <c r="D394">
        <v>3</v>
      </c>
      <c r="E394" t="s">
        <v>57</v>
      </c>
      <c r="F394" t="s">
        <v>57</v>
      </c>
      <c r="G394">
        <v>966</v>
      </c>
      <c r="H394" s="18" t="str">
        <f t="shared" si="13"/>
        <v>London + West Essex</v>
      </c>
    </row>
    <row r="395" spans="1:8" x14ac:dyDescent="0.25">
      <c r="A395" s="18" t="str">
        <f t="shared" si="12"/>
        <v>2012, London + West Essex, 4, 70-79</v>
      </c>
      <c r="B395">
        <v>2012</v>
      </c>
      <c r="C395" t="s">
        <v>19</v>
      </c>
      <c r="D395">
        <v>4</v>
      </c>
      <c r="E395" t="s">
        <v>57</v>
      </c>
      <c r="F395" t="s">
        <v>57</v>
      </c>
      <c r="G395">
        <v>1509</v>
      </c>
      <c r="H395" s="18" t="str">
        <f t="shared" si="13"/>
        <v>London + West Essex</v>
      </c>
    </row>
    <row r="396" spans="1:8" x14ac:dyDescent="0.25">
      <c r="A396" s="18" t="str">
        <f t="shared" si="12"/>
        <v>2012, London + West Essex, Unk/Oth, 70-79</v>
      </c>
      <c r="B396">
        <v>2012</v>
      </c>
      <c r="C396" t="s">
        <v>19</v>
      </c>
      <c r="D396" t="s">
        <v>27</v>
      </c>
      <c r="E396" t="s">
        <v>57</v>
      </c>
      <c r="F396" t="s">
        <v>57</v>
      </c>
      <c r="G396">
        <v>3440</v>
      </c>
      <c r="H396" s="18" t="str">
        <f t="shared" si="13"/>
        <v>London + West Essex</v>
      </c>
    </row>
    <row r="397" spans="1:8" x14ac:dyDescent="0.25">
      <c r="A397" s="18" t="str">
        <f t="shared" si="12"/>
        <v>2012, London + West Essex, 1, 80+</v>
      </c>
      <c r="B397">
        <v>2012</v>
      </c>
      <c r="C397" t="s">
        <v>20</v>
      </c>
      <c r="D397">
        <v>1</v>
      </c>
      <c r="E397" t="s">
        <v>57</v>
      </c>
      <c r="F397" t="s">
        <v>57</v>
      </c>
      <c r="G397">
        <v>693</v>
      </c>
      <c r="H397" s="18" t="str">
        <f t="shared" si="13"/>
        <v>London + West Essex</v>
      </c>
    </row>
    <row r="398" spans="1:8" x14ac:dyDescent="0.25">
      <c r="A398" s="18" t="str">
        <f t="shared" si="12"/>
        <v>2012, London + West Essex, 2, 80+</v>
      </c>
      <c r="B398">
        <v>2012</v>
      </c>
      <c r="C398" t="s">
        <v>20</v>
      </c>
      <c r="D398">
        <v>2</v>
      </c>
      <c r="E398" t="s">
        <v>57</v>
      </c>
      <c r="F398" t="s">
        <v>57</v>
      </c>
      <c r="G398">
        <v>680</v>
      </c>
      <c r="H398" s="18" t="str">
        <f t="shared" si="13"/>
        <v>London + West Essex</v>
      </c>
    </row>
    <row r="399" spans="1:8" x14ac:dyDescent="0.25">
      <c r="A399" s="18" t="str">
        <f t="shared" si="12"/>
        <v>2012, London + West Essex, 3, 80+</v>
      </c>
      <c r="B399">
        <v>2012</v>
      </c>
      <c r="C399" t="s">
        <v>20</v>
      </c>
      <c r="D399">
        <v>3</v>
      </c>
      <c r="E399" t="s">
        <v>57</v>
      </c>
      <c r="F399" t="s">
        <v>57</v>
      </c>
      <c r="G399">
        <v>591</v>
      </c>
      <c r="H399" s="18" t="str">
        <f t="shared" si="13"/>
        <v>London + West Essex</v>
      </c>
    </row>
    <row r="400" spans="1:8" x14ac:dyDescent="0.25">
      <c r="A400" s="18" t="str">
        <f t="shared" si="12"/>
        <v>2012, London + West Essex, 4, 80+</v>
      </c>
      <c r="B400">
        <v>2012</v>
      </c>
      <c r="C400" t="s">
        <v>20</v>
      </c>
      <c r="D400">
        <v>4</v>
      </c>
      <c r="E400" t="s">
        <v>57</v>
      </c>
      <c r="F400" t="s">
        <v>57</v>
      </c>
      <c r="G400">
        <v>1217</v>
      </c>
      <c r="H400" s="18" t="str">
        <f t="shared" si="13"/>
        <v>London + West Essex</v>
      </c>
    </row>
    <row r="401" spans="1:8" x14ac:dyDescent="0.25">
      <c r="A401" s="18" t="str">
        <f t="shared" si="12"/>
        <v>2012, London + West Essex, Unk/Oth, 80+</v>
      </c>
      <c r="B401">
        <v>2012</v>
      </c>
      <c r="C401" t="s">
        <v>20</v>
      </c>
      <c r="D401" t="s">
        <v>27</v>
      </c>
      <c r="E401" t="s">
        <v>57</v>
      </c>
      <c r="F401" t="s">
        <v>57</v>
      </c>
      <c r="G401">
        <v>3698</v>
      </c>
      <c r="H401" s="18" t="str">
        <f t="shared" si="13"/>
        <v>London + West Essex</v>
      </c>
    </row>
    <row r="402" spans="1:8" x14ac:dyDescent="0.25">
      <c r="A402" s="18" t="str">
        <f t="shared" si="12"/>
        <v>2013, London + West Essex, 1, 0-49</v>
      </c>
      <c r="B402">
        <v>2013</v>
      </c>
      <c r="C402" t="s">
        <v>26</v>
      </c>
      <c r="D402">
        <v>1</v>
      </c>
      <c r="E402" t="s">
        <v>57</v>
      </c>
      <c r="F402" t="s">
        <v>57</v>
      </c>
      <c r="G402">
        <v>1375</v>
      </c>
      <c r="H402" s="18" t="str">
        <f t="shared" si="13"/>
        <v>London + West Essex</v>
      </c>
    </row>
    <row r="403" spans="1:8" x14ac:dyDescent="0.25">
      <c r="A403" s="18" t="str">
        <f t="shared" si="12"/>
        <v>2013, London + West Essex, 2, 0-49</v>
      </c>
      <c r="B403">
        <v>2013</v>
      </c>
      <c r="C403" t="s">
        <v>26</v>
      </c>
      <c r="D403">
        <v>2</v>
      </c>
      <c r="E403" t="s">
        <v>57</v>
      </c>
      <c r="F403" t="s">
        <v>57</v>
      </c>
      <c r="G403">
        <v>924</v>
      </c>
      <c r="H403" s="18" t="str">
        <f t="shared" si="13"/>
        <v>London + West Essex</v>
      </c>
    </row>
    <row r="404" spans="1:8" x14ac:dyDescent="0.25">
      <c r="A404" s="18" t="str">
        <f t="shared" si="12"/>
        <v>2013, London + West Essex, 3, 0-49</v>
      </c>
      <c r="B404">
        <v>2013</v>
      </c>
      <c r="C404" t="s">
        <v>26</v>
      </c>
      <c r="D404">
        <v>3</v>
      </c>
      <c r="E404" t="s">
        <v>57</v>
      </c>
      <c r="F404" t="s">
        <v>57</v>
      </c>
      <c r="G404">
        <v>518</v>
      </c>
      <c r="H404" s="18" t="str">
        <f t="shared" si="13"/>
        <v>London + West Essex</v>
      </c>
    </row>
    <row r="405" spans="1:8" x14ac:dyDescent="0.25">
      <c r="A405" s="18" t="str">
        <f t="shared" si="12"/>
        <v>2013, London + West Essex, 4, 0-49</v>
      </c>
      <c r="B405">
        <v>2013</v>
      </c>
      <c r="C405" t="s">
        <v>26</v>
      </c>
      <c r="D405">
        <v>4</v>
      </c>
      <c r="E405" t="s">
        <v>57</v>
      </c>
      <c r="F405" t="s">
        <v>57</v>
      </c>
      <c r="G405">
        <v>634</v>
      </c>
      <c r="H405" s="18" t="str">
        <f t="shared" si="13"/>
        <v>London + West Essex</v>
      </c>
    </row>
    <row r="406" spans="1:8" x14ac:dyDescent="0.25">
      <c r="A406" s="18" t="str">
        <f t="shared" si="12"/>
        <v>2013, London + West Essex, Unk/Oth, 0-49</v>
      </c>
      <c r="B406">
        <v>2013</v>
      </c>
      <c r="C406" t="s">
        <v>26</v>
      </c>
      <c r="D406" t="s">
        <v>27</v>
      </c>
      <c r="E406" t="s">
        <v>57</v>
      </c>
      <c r="F406" t="s">
        <v>57</v>
      </c>
      <c r="G406">
        <v>1928</v>
      </c>
      <c r="H406" s="18" t="str">
        <f t="shared" si="13"/>
        <v>London + West Essex</v>
      </c>
    </row>
    <row r="407" spans="1:8" x14ac:dyDescent="0.25">
      <c r="A407" s="18" t="str">
        <f t="shared" si="12"/>
        <v>2013, London + West Essex, 1, 50-59</v>
      </c>
      <c r="B407">
        <v>2013</v>
      </c>
      <c r="C407" t="s">
        <v>17</v>
      </c>
      <c r="D407">
        <v>1</v>
      </c>
      <c r="E407" t="s">
        <v>57</v>
      </c>
      <c r="F407" t="s">
        <v>57</v>
      </c>
      <c r="G407">
        <v>1385</v>
      </c>
      <c r="H407" s="18" t="str">
        <f t="shared" si="13"/>
        <v>London + West Essex</v>
      </c>
    </row>
    <row r="408" spans="1:8" x14ac:dyDescent="0.25">
      <c r="A408" s="18" t="str">
        <f t="shared" si="12"/>
        <v>2013, London + West Essex, 2, 50-59</v>
      </c>
      <c r="B408">
        <v>2013</v>
      </c>
      <c r="C408" t="s">
        <v>17</v>
      </c>
      <c r="D408">
        <v>2</v>
      </c>
      <c r="E408" t="s">
        <v>57</v>
      </c>
      <c r="F408" t="s">
        <v>57</v>
      </c>
      <c r="G408">
        <v>879</v>
      </c>
      <c r="H408" s="18" t="str">
        <f t="shared" si="13"/>
        <v>London + West Essex</v>
      </c>
    </row>
    <row r="409" spans="1:8" x14ac:dyDescent="0.25">
      <c r="A409" s="18" t="str">
        <f t="shared" si="12"/>
        <v>2013, London + West Essex, 3, 50-59</v>
      </c>
      <c r="B409">
        <v>2013</v>
      </c>
      <c r="C409" t="s">
        <v>17</v>
      </c>
      <c r="D409">
        <v>3</v>
      </c>
      <c r="E409" t="s">
        <v>57</v>
      </c>
      <c r="F409" t="s">
        <v>57</v>
      </c>
      <c r="G409">
        <v>719</v>
      </c>
      <c r="H409" s="18" t="str">
        <f t="shared" si="13"/>
        <v>London + West Essex</v>
      </c>
    </row>
    <row r="410" spans="1:8" x14ac:dyDescent="0.25">
      <c r="A410" s="18" t="str">
        <f t="shared" si="12"/>
        <v>2013, London + West Essex, 4, 50-59</v>
      </c>
      <c r="B410">
        <v>2013</v>
      </c>
      <c r="C410" t="s">
        <v>17</v>
      </c>
      <c r="D410">
        <v>4</v>
      </c>
      <c r="E410" t="s">
        <v>57</v>
      </c>
      <c r="F410" t="s">
        <v>57</v>
      </c>
      <c r="G410">
        <v>931</v>
      </c>
      <c r="H410" s="18" t="str">
        <f t="shared" si="13"/>
        <v>London + West Essex</v>
      </c>
    </row>
    <row r="411" spans="1:8" x14ac:dyDescent="0.25">
      <c r="A411" s="18" t="str">
        <f t="shared" si="12"/>
        <v>2013, London + West Essex, Unk/Oth, 50-59</v>
      </c>
      <c r="B411">
        <v>2013</v>
      </c>
      <c r="C411" t="s">
        <v>17</v>
      </c>
      <c r="D411" t="s">
        <v>27</v>
      </c>
      <c r="E411" t="s">
        <v>57</v>
      </c>
      <c r="F411" t="s">
        <v>57</v>
      </c>
      <c r="G411">
        <v>1470</v>
      </c>
      <c r="H411" s="18" t="str">
        <f t="shared" si="13"/>
        <v>London + West Essex</v>
      </c>
    </row>
    <row r="412" spans="1:8" x14ac:dyDescent="0.25">
      <c r="A412" s="18" t="str">
        <f t="shared" si="12"/>
        <v>2013, London + West Essex, 1, 60-69</v>
      </c>
      <c r="B412">
        <v>2013</v>
      </c>
      <c r="C412" t="s">
        <v>18</v>
      </c>
      <c r="D412">
        <v>1</v>
      </c>
      <c r="E412" t="s">
        <v>57</v>
      </c>
      <c r="F412" t="s">
        <v>57</v>
      </c>
      <c r="G412">
        <v>2012</v>
      </c>
      <c r="H412" s="18" t="str">
        <f t="shared" si="13"/>
        <v>London + West Essex</v>
      </c>
    </row>
    <row r="413" spans="1:8" x14ac:dyDescent="0.25">
      <c r="A413" s="18" t="str">
        <f t="shared" si="12"/>
        <v>2013, London + West Essex, 2, 60-69</v>
      </c>
      <c r="B413">
        <v>2013</v>
      </c>
      <c r="C413" t="s">
        <v>18</v>
      </c>
      <c r="D413">
        <v>2</v>
      </c>
      <c r="E413" t="s">
        <v>57</v>
      </c>
      <c r="F413" t="s">
        <v>57</v>
      </c>
      <c r="G413">
        <v>1235</v>
      </c>
      <c r="H413" s="18" t="str">
        <f t="shared" si="13"/>
        <v>London + West Essex</v>
      </c>
    </row>
    <row r="414" spans="1:8" x14ac:dyDescent="0.25">
      <c r="A414" s="18" t="str">
        <f t="shared" si="12"/>
        <v>2013, London + West Essex, 3, 60-69</v>
      </c>
      <c r="B414">
        <v>2013</v>
      </c>
      <c r="C414" t="s">
        <v>18</v>
      </c>
      <c r="D414">
        <v>3</v>
      </c>
      <c r="E414" t="s">
        <v>57</v>
      </c>
      <c r="F414" t="s">
        <v>57</v>
      </c>
      <c r="G414">
        <v>1159</v>
      </c>
      <c r="H414" s="18" t="str">
        <f t="shared" si="13"/>
        <v>London + West Essex</v>
      </c>
    </row>
    <row r="415" spans="1:8" x14ac:dyDescent="0.25">
      <c r="A415" s="18" t="str">
        <f t="shared" si="12"/>
        <v>2013, London + West Essex, 4, 60-69</v>
      </c>
      <c r="B415">
        <v>2013</v>
      </c>
      <c r="C415" t="s">
        <v>18</v>
      </c>
      <c r="D415">
        <v>4</v>
      </c>
      <c r="E415" t="s">
        <v>57</v>
      </c>
      <c r="F415" t="s">
        <v>57</v>
      </c>
      <c r="G415">
        <v>1606</v>
      </c>
      <c r="H415" s="18" t="str">
        <f t="shared" si="13"/>
        <v>London + West Essex</v>
      </c>
    </row>
    <row r="416" spans="1:8" x14ac:dyDescent="0.25">
      <c r="A416" s="18" t="str">
        <f t="shared" si="12"/>
        <v>2013, London + West Essex, Unk/Oth, 60-69</v>
      </c>
      <c r="B416">
        <v>2013</v>
      </c>
      <c r="C416" t="s">
        <v>18</v>
      </c>
      <c r="D416" t="s">
        <v>27</v>
      </c>
      <c r="E416" t="s">
        <v>57</v>
      </c>
      <c r="F416" t="s">
        <v>57</v>
      </c>
      <c r="G416">
        <v>2206</v>
      </c>
      <c r="H416" s="18" t="str">
        <f t="shared" si="13"/>
        <v>London + West Essex</v>
      </c>
    </row>
    <row r="417" spans="1:8" x14ac:dyDescent="0.25">
      <c r="A417" s="18" t="str">
        <f t="shared" si="12"/>
        <v>2013, London + West Essex, 1, 70-79</v>
      </c>
      <c r="B417">
        <v>2013</v>
      </c>
      <c r="C417" t="s">
        <v>19</v>
      </c>
      <c r="D417">
        <v>1</v>
      </c>
      <c r="E417" t="s">
        <v>57</v>
      </c>
      <c r="F417" t="s">
        <v>57</v>
      </c>
      <c r="G417">
        <v>1733</v>
      </c>
      <c r="H417" s="18" t="str">
        <f t="shared" si="13"/>
        <v>London + West Essex</v>
      </c>
    </row>
    <row r="418" spans="1:8" x14ac:dyDescent="0.25">
      <c r="A418" s="18" t="str">
        <f t="shared" si="12"/>
        <v>2013, London + West Essex, 2, 70-79</v>
      </c>
      <c r="B418">
        <v>2013</v>
      </c>
      <c r="C418" t="s">
        <v>19</v>
      </c>
      <c r="D418">
        <v>2</v>
      </c>
      <c r="E418" t="s">
        <v>57</v>
      </c>
      <c r="F418" t="s">
        <v>57</v>
      </c>
      <c r="G418">
        <v>1153</v>
      </c>
      <c r="H418" s="18" t="str">
        <f t="shared" si="13"/>
        <v>London + West Essex</v>
      </c>
    </row>
    <row r="419" spans="1:8" x14ac:dyDescent="0.25">
      <c r="A419" s="18" t="str">
        <f t="shared" si="12"/>
        <v>2013, London + West Essex, 3, 70-79</v>
      </c>
      <c r="B419">
        <v>2013</v>
      </c>
      <c r="C419" t="s">
        <v>19</v>
      </c>
      <c r="D419">
        <v>3</v>
      </c>
      <c r="E419" t="s">
        <v>57</v>
      </c>
      <c r="F419" t="s">
        <v>57</v>
      </c>
      <c r="G419">
        <v>1225</v>
      </c>
      <c r="H419" s="18" t="str">
        <f t="shared" si="13"/>
        <v>London + West Essex</v>
      </c>
    </row>
    <row r="420" spans="1:8" x14ac:dyDescent="0.25">
      <c r="A420" s="18" t="str">
        <f t="shared" si="12"/>
        <v>2013, London + West Essex, 4, 70-79</v>
      </c>
      <c r="B420">
        <v>2013</v>
      </c>
      <c r="C420" t="s">
        <v>19</v>
      </c>
      <c r="D420">
        <v>4</v>
      </c>
      <c r="E420" t="s">
        <v>57</v>
      </c>
      <c r="F420" t="s">
        <v>57</v>
      </c>
      <c r="G420">
        <v>1849</v>
      </c>
      <c r="H420" s="18" t="str">
        <f t="shared" si="13"/>
        <v>London + West Essex</v>
      </c>
    </row>
    <row r="421" spans="1:8" x14ac:dyDescent="0.25">
      <c r="A421" s="18" t="str">
        <f t="shared" si="12"/>
        <v>2013, London + West Essex, Unk/Oth, 70-79</v>
      </c>
      <c r="B421">
        <v>2013</v>
      </c>
      <c r="C421" t="s">
        <v>19</v>
      </c>
      <c r="D421" t="s">
        <v>27</v>
      </c>
      <c r="E421" t="s">
        <v>57</v>
      </c>
      <c r="F421" t="s">
        <v>57</v>
      </c>
      <c r="G421">
        <v>2688</v>
      </c>
      <c r="H421" s="18" t="str">
        <f t="shared" si="13"/>
        <v>London + West Essex</v>
      </c>
    </row>
    <row r="422" spans="1:8" x14ac:dyDescent="0.25">
      <c r="A422" s="18" t="str">
        <f t="shared" si="12"/>
        <v>2013, London + West Essex, 1, 80+</v>
      </c>
      <c r="B422">
        <v>2013</v>
      </c>
      <c r="C422" t="s">
        <v>20</v>
      </c>
      <c r="D422">
        <v>1</v>
      </c>
      <c r="E422" t="s">
        <v>57</v>
      </c>
      <c r="F422" t="s">
        <v>57</v>
      </c>
      <c r="G422">
        <v>938</v>
      </c>
      <c r="H422" s="18" t="str">
        <f t="shared" si="13"/>
        <v>London + West Essex</v>
      </c>
    </row>
    <row r="423" spans="1:8" x14ac:dyDescent="0.25">
      <c r="A423" s="18" t="str">
        <f t="shared" si="12"/>
        <v>2013, London + West Essex, 2, 80+</v>
      </c>
      <c r="B423">
        <v>2013</v>
      </c>
      <c r="C423" t="s">
        <v>20</v>
      </c>
      <c r="D423">
        <v>2</v>
      </c>
      <c r="E423" t="s">
        <v>57</v>
      </c>
      <c r="F423" t="s">
        <v>57</v>
      </c>
      <c r="G423">
        <v>855</v>
      </c>
      <c r="H423" s="18" t="str">
        <f t="shared" si="13"/>
        <v>London + West Essex</v>
      </c>
    </row>
    <row r="424" spans="1:8" x14ac:dyDescent="0.25">
      <c r="A424" s="18" t="str">
        <f t="shared" si="12"/>
        <v>2013, London + West Essex, 3, 80+</v>
      </c>
      <c r="B424">
        <v>2013</v>
      </c>
      <c r="C424" t="s">
        <v>20</v>
      </c>
      <c r="D424">
        <v>3</v>
      </c>
      <c r="E424" t="s">
        <v>57</v>
      </c>
      <c r="F424" t="s">
        <v>57</v>
      </c>
      <c r="G424">
        <v>781</v>
      </c>
      <c r="H424" s="18" t="str">
        <f t="shared" si="13"/>
        <v>London + West Essex</v>
      </c>
    </row>
    <row r="425" spans="1:8" x14ac:dyDescent="0.25">
      <c r="A425" s="18" t="str">
        <f t="shared" si="12"/>
        <v>2013, London + West Essex, 4, 80+</v>
      </c>
      <c r="B425">
        <v>2013</v>
      </c>
      <c r="C425" t="s">
        <v>20</v>
      </c>
      <c r="D425">
        <v>4</v>
      </c>
      <c r="E425" t="s">
        <v>57</v>
      </c>
      <c r="F425" t="s">
        <v>57</v>
      </c>
      <c r="G425">
        <v>1521</v>
      </c>
      <c r="H425" s="18" t="str">
        <f t="shared" si="13"/>
        <v>London + West Essex</v>
      </c>
    </row>
    <row r="426" spans="1:8" x14ac:dyDescent="0.25">
      <c r="A426" s="18" t="str">
        <f t="shared" si="12"/>
        <v>2013, London + West Essex, Unk/Oth, 80+</v>
      </c>
      <c r="B426">
        <v>2013</v>
      </c>
      <c r="C426" t="s">
        <v>20</v>
      </c>
      <c r="D426" t="s">
        <v>27</v>
      </c>
      <c r="E426" t="s">
        <v>57</v>
      </c>
      <c r="F426" t="s">
        <v>57</v>
      </c>
      <c r="G426">
        <v>3269</v>
      </c>
      <c r="H426" s="18" t="str">
        <f t="shared" si="13"/>
        <v>London + West Essex</v>
      </c>
    </row>
    <row r="427" spans="1:8" x14ac:dyDescent="0.25">
      <c r="A427" s="18" t="str">
        <f t="shared" si="12"/>
        <v>2014, London + West Essex, 1, 0-49</v>
      </c>
      <c r="B427">
        <v>2014</v>
      </c>
      <c r="C427" t="s">
        <v>26</v>
      </c>
      <c r="D427">
        <v>1</v>
      </c>
      <c r="E427" t="s">
        <v>57</v>
      </c>
      <c r="F427" t="s">
        <v>57</v>
      </c>
      <c r="G427">
        <v>1579</v>
      </c>
      <c r="H427" s="18" t="str">
        <f t="shared" si="13"/>
        <v>London + West Essex</v>
      </c>
    </row>
    <row r="428" spans="1:8" x14ac:dyDescent="0.25">
      <c r="A428" s="18" t="str">
        <f t="shared" si="12"/>
        <v>2014, London + West Essex, 2, 0-49</v>
      </c>
      <c r="B428">
        <v>2014</v>
      </c>
      <c r="C428" t="s">
        <v>26</v>
      </c>
      <c r="D428">
        <v>2</v>
      </c>
      <c r="E428" t="s">
        <v>57</v>
      </c>
      <c r="F428" t="s">
        <v>57</v>
      </c>
      <c r="G428">
        <v>1001</v>
      </c>
      <c r="H428" s="18" t="str">
        <f t="shared" si="13"/>
        <v>London + West Essex</v>
      </c>
    </row>
    <row r="429" spans="1:8" x14ac:dyDescent="0.25">
      <c r="A429" s="18" t="str">
        <f t="shared" si="12"/>
        <v>2014, London + West Essex, 3, 0-49</v>
      </c>
      <c r="B429">
        <v>2014</v>
      </c>
      <c r="C429" t="s">
        <v>26</v>
      </c>
      <c r="D429">
        <v>3</v>
      </c>
      <c r="E429" t="s">
        <v>57</v>
      </c>
      <c r="F429" t="s">
        <v>57</v>
      </c>
      <c r="G429">
        <v>561</v>
      </c>
      <c r="H429" s="18" t="str">
        <f t="shared" si="13"/>
        <v>London + West Essex</v>
      </c>
    </row>
    <row r="430" spans="1:8" x14ac:dyDescent="0.25">
      <c r="A430" s="18" t="str">
        <f t="shared" si="12"/>
        <v>2014, London + West Essex, 4, 0-49</v>
      </c>
      <c r="B430">
        <v>2014</v>
      </c>
      <c r="C430" t="s">
        <v>26</v>
      </c>
      <c r="D430">
        <v>4</v>
      </c>
      <c r="E430" t="s">
        <v>57</v>
      </c>
      <c r="F430" t="s">
        <v>57</v>
      </c>
      <c r="G430">
        <v>691</v>
      </c>
      <c r="H430" s="18" t="str">
        <f t="shared" si="13"/>
        <v>London + West Essex</v>
      </c>
    </row>
    <row r="431" spans="1:8" x14ac:dyDescent="0.25">
      <c r="A431" s="18" t="str">
        <f t="shared" si="12"/>
        <v>2014, London + West Essex, Unk/Oth, 0-49</v>
      </c>
      <c r="B431">
        <v>2014</v>
      </c>
      <c r="C431" t="s">
        <v>26</v>
      </c>
      <c r="D431" t="s">
        <v>27</v>
      </c>
      <c r="E431" t="s">
        <v>57</v>
      </c>
      <c r="F431" t="s">
        <v>57</v>
      </c>
      <c r="G431">
        <v>1679</v>
      </c>
      <c r="H431" s="18" t="str">
        <f t="shared" si="13"/>
        <v>London + West Essex</v>
      </c>
    </row>
    <row r="432" spans="1:8" x14ac:dyDescent="0.25">
      <c r="A432" s="18" t="str">
        <f t="shared" si="12"/>
        <v>2014, London + West Essex, 1, 50-59</v>
      </c>
      <c r="B432">
        <v>2014</v>
      </c>
      <c r="C432" t="s">
        <v>17</v>
      </c>
      <c r="D432">
        <v>1</v>
      </c>
      <c r="E432" t="s">
        <v>57</v>
      </c>
      <c r="F432" t="s">
        <v>57</v>
      </c>
      <c r="G432">
        <v>1646</v>
      </c>
      <c r="H432" s="18" t="str">
        <f t="shared" si="13"/>
        <v>London + West Essex</v>
      </c>
    </row>
    <row r="433" spans="1:8" x14ac:dyDescent="0.25">
      <c r="A433" s="18" t="str">
        <f t="shared" si="12"/>
        <v>2014, London + West Essex, 2, 50-59</v>
      </c>
      <c r="B433">
        <v>2014</v>
      </c>
      <c r="C433" t="s">
        <v>17</v>
      </c>
      <c r="D433">
        <v>2</v>
      </c>
      <c r="E433" t="s">
        <v>57</v>
      </c>
      <c r="F433" t="s">
        <v>57</v>
      </c>
      <c r="G433">
        <v>993</v>
      </c>
      <c r="H433" s="18" t="str">
        <f t="shared" si="13"/>
        <v>London + West Essex</v>
      </c>
    </row>
    <row r="434" spans="1:8" x14ac:dyDescent="0.25">
      <c r="A434" s="18" t="str">
        <f t="shared" si="12"/>
        <v>2014, London + West Essex, 3, 50-59</v>
      </c>
      <c r="B434">
        <v>2014</v>
      </c>
      <c r="C434" t="s">
        <v>17</v>
      </c>
      <c r="D434">
        <v>3</v>
      </c>
      <c r="E434" t="s">
        <v>57</v>
      </c>
      <c r="F434" t="s">
        <v>57</v>
      </c>
      <c r="G434">
        <v>750</v>
      </c>
      <c r="H434" s="18" t="str">
        <f t="shared" si="13"/>
        <v>London + West Essex</v>
      </c>
    </row>
    <row r="435" spans="1:8" x14ac:dyDescent="0.25">
      <c r="A435" s="18" t="str">
        <f t="shared" si="12"/>
        <v>2014, London + West Essex, 4, 50-59</v>
      </c>
      <c r="B435">
        <v>2014</v>
      </c>
      <c r="C435" t="s">
        <v>17</v>
      </c>
      <c r="D435">
        <v>4</v>
      </c>
      <c r="E435" t="s">
        <v>57</v>
      </c>
      <c r="F435" t="s">
        <v>57</v>
      </c>
      <c r="G435">
        <v>1010</v>
      </c>
      <c r="H435" s="18" t="str">
        <f t="shared" si="13"/>
        <v>London + West Essex</v>
      </c>
    </row>
    <row r="436" spans="1:8" x14ac:dyDescent="0.25">
      <c r="A436" s="18" t="str">
        <f t="shared" si="12"/>
        <v>2014, London + West Essex, Unk/Oth, 50-59</v>
      </c>
      <c r="B436">
        <v>2014</v>
      </c>
      <c r="C436" t="s">
        <v>17</v>
      </c>
      <c r="D436" t="s">
        <v>27</v>
      </c>
      <c r="E436" t="s">
        <v>57</v>
      </c>
      <c r="F436" t="s">
        <v>57</v>
      </c>
      <c r="G436">
        <v>1233</v>
      </c>
      <c r="H436" s="18" t="str">
        <f t="shared" si="13"/>
        <v>London + West Essex</v>
      </c>
    </row>
    <row r="437" spans="1:8" x14ac:dyDescent="0.25">
      <c r="A437" s="18" t="str">
        <f t="shared" si="12"/>
        <v>2014, London + West Essex, 1, 60-69</v>
      </c>
      <c r="B437">
        <v>2014</v>
      </c>
      <c r="C437" t="s">
        <v>18</v>
      </c>
      <c r="D437">
        <v>1</v>
      </c>
      <c r="E437" t="s">
        <v>57</v>
      </c>
      <c r="F437" t="s">
        <v>57</v>
      </c>
      <c r="G437">
        <v>2347</v>
      </c>
      <c r="H437" s="18" t="str">
        <f t="shared" si="13"/>
        <v>London + West Essex</v>
      </c>
    </row>
    <row r="438" spans="1:8" x14ac:dyDescent="0.25">
      <c r="A438" s="18" t="str">
        <f t="shared" si="12"/>
        <v>2014, London + West Essex, 2, 60-69</v>
      </c>
      <c r="B438">
        <v>2014</v>
      </c>
      <c r="C438" t="s">
        <v>18</v>
      </c>
      <c r="D438">
        <v>2</v>
      </c>
      <c r="E438" t="s">
        <v>57</v>
      </c>
      <c r="F438" t="s">
        <v>57</v>
      </c>
      <c r="G438">
        <v>1316</v>
      </c>
      <c r="H438" s="18" t="str">
        <f t="shared" si="13"/>
        <v>London + West Essex</v>
      </c>
    </row>
    <row r="439" spans="1:8" x14ac:dyDescent="0.25">
      <c r="A439" s="18" t="str">
        <f t="shared" si="12"/>
        <v>2014, London + West Essex, 3, 60-69</v>
      </c>
      <c r="B439">
        <v>2014</v>
      </c>
      <c r="C439" t="s">
        <v>18</v>
      </c>
      <c r="D439">
        <v>3</v>
      </c>
      <c r="E439" t="s">
        <v>57</v>
      </c>
      <c r="F439" t="s">
        <v>57</v>
      </c>
      <c r="G439">
        <v>1268</v>
      </c>
      <c r="H439" s="18" t="str">
        <f t="shared" si="13"/>
        <v>London + West Essex</v>
      </c>
    </row>
    <row r="440" spans="1:8" x14ac:dyDescent="0.25">
      <c r="A440" s="18" t="str">
        <f t="shared" si="12"/>
        <v>2014, London + West Essex, 4, 60-69</v>
      </c>
      <c r="B440">
        <v>2014</v>
      </c>
      <c r="C440" t="s">
        <v>18</v>
      </c>
      <c r="D440">
        <v>4</v>
      </c>
      <c r="E440" t="s">
        <v>57</v>
      </c>
      <c r="F440" t="s">
        <v>57</v>
      </c>
      <c r="G440">
        <v>1734</v>
      </c>
      <c r="H440" s="18" t="str">
        <f t="shared" si="13"/>
        <v>London + West Essex</v>
      </c>
    </row>
    <row r="441" spans="1:8" x14ac:dyDescent="0.25">
      <c r="A441" s="18" t="str">
        <f t="shared" si="12"/>
        <v>2014, London + West Essex, Unk/Oth, 60-69</v>
      </c>
      <c r="B441">
        <v>2014</v>
      </c>
      <c r="C441" t="s">
        <v>18</v>
      </c>
      <c r="D441" t="s">
        <v>27</v>
      </c>
      <c r="E441" t="s">
        <v>57</v>
      </c>
      <c r="F441" t="s">
        <v>57</v>
      </c>
      <c r="G441">
        <v>1733</v>
      </c>
      <c r="H441" s="18" t="str">
        <f t="shared" si="13"/>
        <v>London + West Essex</v>
      </c>
    </row>
    <row r="442" spans="1:8" x14ac:dyDescent="0.25">
      <c r="A442" s="18" t="str">
        <f t="shared" si="12"/>
        <v>2014, London + West Essex, 1, 70-79</v>
      </c>
      <c r="B442">
        <v>2014</v>
      </c>
      <c r="C442" t="s">
        <v>19</v>
      </c>
      <c r="D442">
        <v>1</v>
      </c>
      <c r="E442" t="s">
        <v>57</v>
      </c>
      <c r="F442" t="s">
        <v>57</v>
      </c>
      <c r="G442">
        <v>1908</v>
      </c>
      <c r="H442" s="18" t="str">
        <f t="shared" si="13"/>
        <v>London + West Essex</v>
      </c>
    </row>
    <row r="443" spans="1:8" x14ac:dyDescent="0.25">
      <c r="A443" s="18" t="str">
        <f t="shared" si="12"/>
        <v>2014, London + West Essex, 2, 70-79</v>
      </c>
      <c r="B443">
        <v>2014</v>
      </c>
      <c r="C443" t="s">
        <v>19</v>
      </c>
      <c r="D443">
        <v>2</v>
      </c>
      <c r="E443" t="s">
        <v>57</v>
      </c>
      <c r="F443" t="s">
        <v>57</v>
      </c>
      <c r="G443">
        <v>1329</v>
      </c>
      <c r="H443" s="18" t="str">
        <f t="shared" si="13"/>
        <v>London + West Essex</v>
      </c>
    </row>
    <row r="444" spans="1:8" x14ac:dyDescent="0.25">
      <c r="A444" s="18" t="str">
        <f t="shared" si="12"/>
        <v>2014, London + West Essex, 3, 70-79</v>
      </c>
      <c r="B444">
        <v>2014</v>
      </c>
      <c r="C444" t="s">
        <v>19</v>
      </c>
      <c r="D444">
        <v>3</v>
      </c>
      <c r="E444" t="s">
        <v>57</v>
      </c>
      <c r="F444" t="s">
        <v>57</v>
      </c>
      <c r="G444">
        <v>1357</v>
      </c>
      <c r="H444" s="18" t="str">
        <f t="shared" si="13"/>
        <v>London + West Essex</v>
      </c>
    </row>
    <row r="445" spans="1:8" x14ac:dyDescent="0.25">
      <c r="A445" s="18" t="str">
        <f t="shared" si="12"/>
        <v>2014, London + West Essex, 4, 70-79</v>
      </c>
      <c r="B445">
        <v>2014</v>
      </c>
      <c r="C445" t="s">
        <v>19</v>
      </c>
      <c r="D445">
        <v>4</v>
      </c>
      <c r="E445" t="s">
        <v>57</v>
      </c>
      <c r="F445" t="s">
        <v>57</v>
      </c>
      <c r="G445">
        <v>1952</v>
      </c>
      <c r="H445" s="18" t="str">
        <f t="shared" si="13"/>
        <v>London + West Essex</v>
      </c>
    </row>
    <row r="446" spans="1:8" x14ac:dyDescent="0.25">
      <c r="A446" s="18" t="str">
        <f t="shared" si="12"/>
        <v>2014, London + West Essex, Unk/Oth, 70-79</v>
      </c>
      <c r="B446">
        <v>2014</v>
      </c>
      <c r="C446" t="s">
        <v>19</v>
      </c>
      <c r="D446" t="s">
        <v>27</v>
      </c>
      <c r="E446" t="s">
        <v>57</v>
      </c>
      <c r="F446" t="s">
        <v>57</v>
      </c>
      <c r="G446">
        <v>2105</v>
      </c>
      <c r="H446" s="18" t="str">
        <f t="shared" si="13"/>
        <v>London + West Essex</v>
      </c>
    </row>
    <row r="447" spans="1:8" x14ac:dyDescent="0.25">
      <c r="A447" s="18" t="str">
        <f t="shared" si="12"/>
        <v>2014, London + West Essex, 1, 80+</v>
      </c>
      <c r="B447">
        <v>2014</v>
      </c>
      <c r="C447" t="s">
        <v>20</v>
      </c>
      <c r="D447">
        <v>1</v>
      </c>
      <c r="E447" t="s">
        <v>57</v>
      </c>
      <c r="F447" t="s">
        <v>57</v>
      </c>
      <c r="G447">
        <v>1100</v>
      </c>
      <c r="H447" s="18" t="str">
        <f t="shared" si="13"/>
        <v>London + West Essex</v>
      </c>
    </row>
    <row r="448" spans="1:8" x14ac:dyDescent="0.25">
      <c r="A448" s="18" t="str">
        <f t="shared" si="12"/>
        <v>2014, London + West Essex, 2, 80+</v>
      </c>
      <c r="B448">
        <v>2014</v>
      </c>
      <c r="C448" t="s">
        <v>20</v>
      </c>
      <c r="D448">
        <v>2</v>
      </c>
      <c r="E448" t="s">
        <v>57</v>
      </c>
      <c r="F448" t="s">
        <v>57</v>
      </c>
      <c r="G448">
        <v>1004</v>
      </c>
      <c r="H448" s="18" t="str">
        <f t="shared" si="13"/>
        <v>London + West Essex</v>
      </c>
    </row>
    <row r="449" spans="1:8" x14ac:dyDescent="0.25">
      <c r="A449" s="18" t="str">
        <f t="shared" si="12"/>
        <v>2014, London + West Essex, 3, 80+</v>
      </c>
      <c r="B449">
        <v>2014</v>
      </c>
      <c r="C449" t="s">
        <v>20</v>
      </c>
      <c r="D449">
        <v>3</v>
      </c>
      <c r="E449" t="s">
        <v>57</v>
      </c>
      <c r="F449" t="s">
        <v>57</v>
      </c>
      <c r="G449">
        <v>893</v>
      </c>
      <c r="H449" s="18" t="str">
        <f t="shared" si="13"/>
        <v>London + West Essex</v>
      </c>
    </row>
    <row r="450" spans="1:8" x14ac:dyDescent="0.25">
      <c r="A450" s="18" t="str">
        <f t="shared" ref="A450:A451" si="14">B450&amp;", "&amp;H450&amp;", "&amp;D450&amp;", "&amp;C450</f>
        <v>2014, London + West Essex, 4, 80+</v>
      </c>
      <c r="B450">
        <v>2014</v>
      </c>
      <c r="C450" t="s">
        <v>20</v>
      </c>
      <c r="D450">
        <v>4</v>
      </c>
      <c r="E450" t="s">
        <v>57</v>
      </c>
      <c r="F450" t="s">
        <v>57</v>
      </c>
      <c r="G450">
        <v>1697</v>
      </c>
      <c r="H450" s="18" t="str">
        <f t="shared" si="13"/>
        <v>London + West Essex</v>
      </c>
    </row>
    <row r="451" spans="1:8" x14ac:dyDescent="0.25">
      <c r="A451" s="18" t="str">
        <f t="shared" si="14"/>
        <v>2014, London + West Essex, Unk/Oth, 80+</v>
      </c>
      <c r="B451">
        <v>2014</v>
      </c>
      <c r="C451" t="s">
        <v>20</v>
      </c>
      <c r="D451" t="s">
        <v>27</v>
      </c>
      <c r="E451" t="s">
        <v>57</v>
      </c>
      <c r="F451" t="s">
        <v>57</v>
      </c>
      <c r="G451">
        <v>2596</v>
      </c>
      <c r="H451" s="18" t="str">
        <f t="shared" si="13"/>
        <v>London + West Essex</v>
      </c>
    </row>
  </sheetData>
  <sortState ref="A2:H526">
    <sortCondition ref="F2:F52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6"/>
  <sheetViews>
    <sheetView topLeftCell="A703" workbookViewId="0">
      <selection activeCell="C739" sqref="C739"/>
    </sheetView>
  </sheetViews>
  <sheetFormatPr defaultRowHeight="15" x14ac:dyDescent="0.25"/>
  <cols>
    <col min="1" max="1" width="28.140625" bestFit="1" customWidth="1"/>
  </cols>
  <sheetData>
    <row r="1" spans="1:19" x14ac:dyDescent="0.25">
      <c r="A1" s="18" t="s">
        <v>37</v>
      </c>
      <c r="B1" t="s">
        <v>59</v>
      </c>
      <c r="C1" t="s">
        <v>31</v>
      </c>
      <c r="D1" t="s">
        <v>60</v>
      </c>
      <c r="E1" t="s">
        <v>32</v>
      </c>
      <c r="F1" t="s">
        <v>16</v>
      </c>
      <c r="G1" t="s">
        <v>29</v>
      </c>
      <c r="H1" s="18"/>
      <c r="R1" s="19"/>
      <c r="S1" s="18"/>
    </row>
    <row r="2" spans="1:19" x14ac:dyDescent="0.25">
      <c r="A2" s="18" t="str">
        <f t="shared" ref="A2:A65" si="0">B2&amp;", "&amp;F2&amp;", "&amp;E2&amp;", "&amp;D2&amp;", "&amp;C2</f>
        <v>2012, London + West Essex, 1, 0-49, Bladder</v>
      </c>
      <c r="B2">
        <v>2012</v>
      </c>
      <c r="C2" t="s">
        <v>1</v>
      </c>
      <c r="D2" t="s">
        <v>26</v>
      </c>
      <c r="E2">
        <v>1</v>
      </c>
      <c r="F2" t="s">
        <v>57</v>
      </c>
      <c r="G2" t="s">
        <v>36</v>
      </c>
    </row>
    <row r="3" spans="1:19" x14ac:dyDescent="0.25">
      <c r="A3" s="18" t="str">
        <f t="shared" si="0"/>
        <v>2012, London + West Essex, 2, 0-49, Bladder</v>
      </c>
      <c r="B3">
        <v>2012</v>
      </c>
      <c r="C3" t="s">
        <v>1</v>
      </c>
      <c r="D3" t="s">
        <v>26</v>
      </c>
      <c r="E3">
        <v>2</v>
      </c>
      <c r="F3" t="s">
        <v>57</v>
      </c>
      <c r="G3" t="s">
        <v>36</v>
      </c>
    </row>
    <row r="4" spans="1:19" x14ac:dyDescent="0.25">
      <c r="A4" s="18" t="str">
        <f t="shared" si="0"/>
        <v>2012, London + West Essex, 3, 0-49, Bladder</v>
      </c>
      <c r="B4">
        <v>2012</v>
      </c>
      <c r="C4" t="s">
        <v>1</v>
      </c>
      <c r="D4" t="s">
        <v>26</v>
      </c>
      <c r="E4">
        <v>3</v>
      </c>
      <c r="F4" t="s">
        <v>57</v>
      </c>
      <c r="G4">
        <v>0</v>
      </c>
    </row>
    <row r="5" spans="1:19" x14ac:dyDescent="0.25">
      <c r="A5" s="18" t="str">
        <f t="shared" si="0"/>
        <v>2012, London + West Essex, 4, 0-49, Bladder</v>
      </c>
      <c r="B5">
        <v>2012</v>
      </c>
      <c r="C5" t="s">
        <v>1</v>
      </c>
      <c r="D5" t="s">
        <v>26</v>
      </c>
      <c r="E5">
        <v>4</v>
      </c>
      <c r="F5" t="s">
        <v>57</v>
      </c>
      <c r="G5" t="s">
        <v>36</v>
      </c>
    </row>
    <row r="6" spans="1:19" x14ac:dyDescent="0.25">
      <c r="A6" s="18" t="str">
        <f t="shared" si="0"/>
        <v>2012, London + West Essex, Unk/Oth, 0-49, Bladder</v>
      </c>
      <c r="B6">
        <v>2012</v>
      </c>
      <c r="C6" t="s">
        <v>1</v>
      </c>
      <c r="D6" t="s">
        <v>26</v>
      </c>
      <c r="E6" t="s">
        <v>27</v>
      </c>
      <c r="F6" t="s">
        <v>57</v>
      </c>
      <c r="G6">
        <v>35</v>
      </c>
    </row>
    <row r="7" spans="1:19" x14ac:dyDescent="0.25">
      <c r="A7" s="18" t="str">
        <f t="shared" si="0"/>
        <v>2012, London + West Essex, 1, 50-59, Bladder</v>
      </c>
      <c r="B7">
        <v>2012</v>
      </c>
      <c r="C7" t="s">
        <v>1</v>
      </c>
      <c r="D7" t="s">
        <v>17</v>
      </c>
      <c r="E7">
        <v>1</v>
      </c>
      <c r="F7" t="s">
        <v>57</v>
      </c>
      <c r="G7">
        <v>13</v>
      </c>
    </row>
    <row r="8" spans="1:19" x14ac:dyDescent="0.25">
      <c r="A8" s="18" t="str">
        <f t="shared" si="0"/>
        <v>2012, London + West Essex, 2, 50-59, Bladder</v>
      </c>
      <c r="B8">
        <v>2012</v>
      </c>
      <c r="C8" t="s">
        <v>1</v>
      </c>
      <c r="D8" t="s">
        <v>17</v>
      </c>
      <c r="E8">
        <v>2</v>
      </c>
      <c r="F8" t="s">
        <v>57</v>
      </c>
      <c r="G8">
        <v>8</v>
      </c>
    </row>
    <row r="9" spans="1:19" x14ac:dyDescent="0.25">
      <c r="A9" s="18" t="str">
        <f t="shared" si="0"/>
        <v>2012, London + West Essex, 3, 50-59, Bladder</v>
      </c>
      <c r="B9">
        <v>2012</v>
      </c>
      <c r="C9" t="s">
        <v>1</v>
      </c>
      <c r="D9" t="s">
        <v>17</v>
      </c>
      <c r="E9">
        <v>3</v>
      </c>
      <c r="F9" t="s">
        <v>57</v>
      </c>
      <c r="G9">
        <v>0</v>
      </c>
    </row>
    <row r="10" spans="1:19" x14ac:dyDescent="0.25">
      <c r="A10" s="18" t="str">
        <f t="shared" si="0"/>
        <v>2012, London + West Essex, 4, 50-59, Bladder</v>
      </c>
      <c r="B10">
        <v>2012</v>
      </c>
      <c r="C10" t="s">
        <v>1</v>
      </c>
      <c r="D10" t="s">
        <v>17</v>
      </c>
      <c r="E10">
        <v>4</v>
      </c>
      <c r="F10" t="s">
        <v>57</v>
      </c>
      <c r="G10">
        <v>5</v>
      </c>
    </row>
    <row r="11" spans="1:19" x14ac:dyDescent="0.25">
      <c r="A11" s="18" t="str">
        <f t="shared" si="0"/>
        <v>2012, London + West Essex, Unk/Oth, 50-59, Bladder</v>
      </c>
      <c r="B11">
        <v>2012</v>
      </c>
      <c r="C11" t="s">
        <v>1</v>
      </c>
      <c r="D11" t="s">
        <v>17</v>
      </c>
      <c r="E11" t="s">
        <v>27</v>
      </c>
      <c r="F11" t="s">
        <v>57</v>
      </c>
      <c r="G11">
        <v>69</v>
      </c>
    </row>
    <row r="12" spans="1:19" x14ac:dyDescent="0.25">
      <c r="A12" s="18" t="str">
        <f t="shared" si="0"/>
        <v>2012, London + West Essex, 1, 60-69, Bladder</v>
      </c>
      <c r="B12">
        <v>2012</v>
      </c>
      <c r="C12" t="s">
        <v>1</v>
      </c>
      <c r="D12" t="s">
        <v>18</v>
      </c>
      <c r="E12">
        <v>1</v>
      </c>
      <c r="F12" t="s">
        <v>57</v>
      </c>
      <c r="G12">
        <v>11</v>
      </c>
    </row>
    <row r="13" spans="1:19" x14ac:dyDescent="0.25">
      <c r="A13" s="18" t="str">
        <f t="shared" si="0"/>
        <v>2012, London + West Essex, 2, 60-69, Bladder</v>
      </c>
      <c r="B13">
        <v>2012</v>
      </c>
      <c r="C13" t="s">
        <v>1</v>
      </c>
      <c r="D13" t="s">
        <v>18</v>
      </c>
      <c r="E13">
        <v>2</v>
      </c>
      <c r="F13" t="s">
        <v>57</v>
      </c>
      <c r="G13">
        <v>12</v>
      </c>
    </row>
    <row r="14" spans="1:19" x14ac:dyDescent="0.25">
      <c r="A14" s="18" t="str">
        <f t="shared" si="0"/>
        <v>2012, London + West Essex, 3, 60-69, Bladder</v>
      </c>
      <c r="B14">
        <v>2012</v>
      </c>
      <c r="C14" t="s">
        <v>1</v>
      </c>
      <c r="D14" t="s">
        <v>18</v>
      </c>
      <c r="E14">
        <v>3</v>
      </c>
      <c r="F14" t="s">
        <v>57</v>
      </c>
      <c r="G14">
        <v>5</v>
      </c>
    </row>
    <row r="15" spans="1:19" x14ac:dyDescent="0.25">
      <c r="A15" s="18" t="str">
        <f t="shared" si="0"/>
        <v>2012, London + West Essex, 4, 60-69, Bladder</v>
      </c>
      <c r="B15">
        <v>2012</v>
      </c>
      <c r="C15" t="s">
        <v>1</v>
      </c>
      <c r="D15" t="s">
        <v>18</v>
      </c>
      <c r="E15">
        <v>4</v>
      </c>
      <c r="F15" t="s">
        <v>57</v>
      </c>
      <c r="G15">
        <v>13</v>
      </c>
    </row>
    <row r="16" spans="1:19" x14ac:dyDescent="0.25">
      <c r="A16" s="18" t="str">
        <f t="shared" si="0"/>
        <v>2012, London + West Essex, Unk/Oth, 60-69, Bladder</v>
      </c>
      <c r="B16">
        <v>2012</v>
      </c>
      <c r="C16" t="s">
        <v>1</v>
      </c>
      <c r="D16" t="s">
        <v>18</v>
      </c>
      <c r="E16" t="s">
        <v>27</v>
      </c>
      <c r="F16" t="s">
        <v>57</v>
      </c>
      <c r="G16">
        <v>175</v>
      </c>
    </row>
    <row r="17" spans="1:7" x14ac:dyDescent="0.25">
      <c r="A17" s="18" t="str">
        <f t="shared" si="0"/>
        <v>2012, London + West Essex, 1, 70-79, Bladder</v>
      </c>
      <c r="B17">
        <v>2012</v>
      </c>
      <c r="C17" t="s">
        <v>1</v>
      </c>
      <c r="D17" t="s">
        <v>19</v>
      </c>
      <c r="E17">
        <v>1</v>
      </c>
      <c r="F17" t="s">
        <v>57</v>
      </c>
      <c r="G17">
        <v>20</v>
      </c>
    </row>
    <row r="18" spans="1:7" x14ac:dyDescent="0.25">
      <c r="A18" s="18" t="str">
        <f t="shared" si="0"/>
        <v>2012, London + West Essex, 2, 70-79, Bladder</v>
      </c>
      <c r="B18">
        <v>2012</v>
      </c>
      <c r="C18" t="s">
        <v>1</v>
      </c>
      <c r="D18" t="s">
        <v>19</v>
      </c>
      <c r="E18">
        <v>2</v>
      </c>
      <c r="F18" t="s">
        <v>57</v>
      </c>
      <c r="G18">
        <v>24</v>
      </c>
    </row>
    <row r="19" spans="1:7" x14ac:dyDescent="0.25">
      <c r="A19" s="18" t="str">
        <f t="shared" si="0"/>
        <v>2012, London + West Essex, 3, 70-79, Bladder</v>
      </c>
      <c r="B19">
        <v>2012</v>
      </c>
      <c r="C19" t="s">
        <v>1</v>
      </c>
      <c r="D19" t="s">
        <v>19</v>
      </c>
      <c r="E19">
        <v>3</v>
      </c>
      <c r="F19" t="s">
        <v>57</v>
      </c>
      <c r="G19">
        <v>9</v>
      </c>
    </row>
    <row r="20" spans="1:7" x14ac:dyDescent="0.25">
      <c r="A20" s="18" t="str">
        <f t="shared" si="0"/>
        <v>2012, London + West Essex, 4, 70-79, Bladder</v>
      </c>
      <c r="B20">
        <v>2012</v>
      </c>
      <c r="C20" t="s">
        <v>1</v>
      </c>
      <c r="D20" t="s">
        <v>19</v>
      </c>
      <c r="E20">
        <v>4</v>
      </c>
      <c r="F20" t="s">
        <v>57</v>
      </c>
      <c r="G20">
        <v>12</v>
      </c>
    </row>
    <row r="21" spans="1:7" x14ac:dyDescent="0.25">
      <c r="A21" s="18" t="str">
        <f t="shared" si="0"/>
        <v>2012, London + West Essex, Unk/Oth, 70-79, Bladder</v>
      </c>
      <c r="B21">
        <v>2012</v>
      </c>
      <c r="C21" t="s">
        <v>1</v>
      </c>
      <c r="D21" t="s">
        <v>19</v>
      </c>
      <c r="E21" t="s">
        <v>27</v>
      </c>
      <c r="F21" t="s">
        <v>57</v>
      </c>
      <c r="G21">
        <v>256</v>
      </c>
    </row>
    <row r="22" spans="1:7" x14ac:dyDescent="0.25">
      <c r="A22" s="18" t="str">
        <f t="shared" si="0"/>
        <v>2012, London + West Essex, 1, 80+, Bladder</v>
      </c>
      <c r="B22">
        <v>2012</v>
      </c>
      <c r="C22" t="s">
        <v>1</v>
      </c>
      <c r="D22" t="s">
        <v>20</v>
      </c>
      <c r="E22">
        <v>1</v>
      </c>
      <c r="F22" t="s">
        <v>57</v>
      </c>
      <c r="G22">
        <v>31</v>
      </c>
    </row>
    <row r="23" spans="1:7" x14ac:dyDescent="0.25">
      <c r="A23" s="18" t="str">
        <f t="shared" si="0"/>
        <v>2012, London + West Essex, 2, 80+, Bladder</v>
      </c>
      <c r="B23">
        <v>2012</v>
      </c>
      <c r="C23" t="s">
        <v>1</v>
      </c>
      <c r="D23" t="s">
        <v>20</v>
      </c>
      <c r="E23">
        <v>2</v>
      </c>
      <c r="F23" t="s">
        <v>57</v>
      </c>
      <c r="G23">
        <v>27</v>
      </c>
    </row>
    <row r="24" spans="1:7" x14ac:dyDescent="0.25">
      <c r="A24" s="18" t="str">
        <f t="shared" si="0"/>
        <v>2012, London + West Essex, 3, 80+, Bladder</v>
      </c>
      <c r="B24">
        <v>2012</v>
      </c>
      <c r="C24" t="s">
        <v>1</v>
      </c>
      <c r="D24" t="s">
        <v>20</v>
      </c>
      <c r="E24">
        <v>3</v>
      </c>
      <c r="F24" t="s">
        <v>57</v>
      </c>
      <c r="G24">
        <v>7</v>
      </c>
    </row>
    <row r="25" spans="1:7" x14ac:dyDescent="0.25">
      <c r="A25" s="18" t="str">
        <f t="shared" si="0"/>
        <v>2012, London + West Essex, 4, 80+, Bladder</v>
      </c>
      <c r="B25">
        <v>2012</v>
      </c>
      <c r="C25" t="s">
        <v>1</v>
      </c>
      <c r="D25" t="s">
        <v>20</v>
      </c>
      <c r="E25">
        <v>4</v>
      </c>
      <c r="F25" t="s">
        <v>57</v>
      </c>
      <c r="G25">
        <v>11</v>
      </c>
    </row>
    <row r="26" spans="1:7" x14ac:dyDescent="0.25">
      <c r="A26" s="18" t="str">
        <f t="shared" si="0"/>
        <v>2012, London + West Essex, Unk/Oth, 80+, Bladder</v>
      </c>
      <c r="B26">
        <v>2012</v>
      </c>
      <c r="C26" t="s">
        <v>1</v>
      </c>
      <c r="D26" t="s">
        <v>20</v>
      </c>
      <c r="E26" t="s">
        <v>27</v>
      </c>
      <c r="F26" t="s">
        <v>57</v>
      </c>
      <c r="G26">
        <v>308</v>
      </c>
    </row>
    <row r="27" spans="1:7" x14ac:dyDescent="0.25">
      <c r="A27" s="18" t="str">
        <f t="shared" si="0"/>
        <v>2012, London + West Essex, 1, 0-49, Breast</v>
      </c>
      <c r="B27">
        <v>2012</v>
      </c>
      <c r="C27" t="s">
        <v>0</v>
      </c>
      <c r="D27" t="s">
        <v>26</v>
      </c>
      <c r="E27">
        <v>1</v>
      </c>
      <c r="F27" t="s">
        <v>57</v>
      </c>
      <c r="G27">
        <v>299</v>
      </c>
    </row>
    <row r="28" spans="1:7" x14ac:dyDescent="0.25">
      <c r="A28" s="18" t="str">
        <f t="shared" si="0"/>
        <v>2012, London + West Essex, 2, 0-49, Breast</v>
      </c>
      <c r="B28">
        <v>2012</v>
      </c>
      <c r="C28" t="s">
        <v>0</v>
      </c>
      <c r="D28" t="s">
        <v>26</v>
      </c>
      <c r="E28">
        <v>2</v>
      </c>
      <c r="F28" t="s">
        <v>57</v>
      </c>
      <c r="G28">
        <v>478</v>
      </c>
    </row>
    <row r="29" spans="1:7" x14ac:dyDescent="0.25">
      <c r="A29" s="18" t="str">
        <f t="shared" si="0"/>
        <v>2012, London + West Essex, 3, 0-49, Breast</v>
      </c>
      <c r="B29">
        <v>2012</v>
      </c>
      <c r="C29" t="s">
        <v>0</v>
      </c>
      <c r="D29" t="s">
        <v>26</v>
      </c>
      <c r="E29">
        <v>3</v>
      </c>
      <c r="F29" t="s">
        <v>57</v>
      </c>
      <c r="G29">
        <v>163</v>
      </c>
    </row>
    <row r="30" spans="1:7" x14ac:dyDescent="0.25">
      <c r="A30" s="18" t="str">
        <f t="shared" si="0"/>
        <v>2012, London + West Essex, 4, 0-49, Breast</v>
      </c>
      <c r="B30">
        <v>2012</v>
      </c>
      <c r="C30" t="s">
        <v>0</v>
      </c>
      <c r="D30" t="s">
        <v>26</v>
      </c>
      <c r="E30">
        <v>4</v>
      </c>
      <c r="F30" t="s">
        <v>57</v>
      </c>
      <c r="G30">
        <v>94</v>
      </c>
    </row>
    <row r="31" spans="1:7" x14ac:dyDescent="0.25">
      <c r="A31" s="18" t="str">
        <f t="shared" si="0"/>
        <v>2012, London + West Essex, Unk/Oth, 0-49, Breast</v>
      </c>
      <c r="B31">
        <v>2012</v>
      </c>
      <c r="C31" t="s">
        <v>0</v>
      </c>
      <c r="D31" t="s">
        <v>26</v>
      </c>
      <c r="E31" t="s">
        <v>27</v>
      </c>
      <c r="F31" t="s">
        <v>57</v>
      </c>
      <c r="G31">
        <v>239</v>
      </c>
    </row>
    <row r="32" spans="1:7" x14ac:dyDescent="0.25">
      <c r="A32" s="18" t="str">
        <f t="shared" si="0"/>
        <v>2012, London + West Essex, 1, 50-59, Breast</v>
      </c>
      <c r="B32">
        <v>2012</v>
      </c>
      <c r="C32" t="s">
        <v>0</v>
      </c>
      <c r="D32" t="s">
        <v>17</v>
      </c>
      <c r="E32">
        <v>1</v>
      </c>
      <c r="F32" t="s">
        <v>57</v>
      </c>
      <c r="G32">
        <v>387</v>
      </c>
    </row>
    <row r="33" spans="1:7" x14ac:dyDescent="0.25">
      <c r="A33" s="18" t="str">
        <f t="shared" si="0"/>
        <v>2012, London + West Essex, 2, 50-59, Breast</v>
      </c>
      <c r="B33">
        <v>2012</v>
      </c>
      <c r="C33" t="s">
        <v>0</v>
      </c>
      <c r="D33" t="s">
        <v>17</v>
      </c>
      <c r="E33">
        <v>2</v>
      </c>
      <c r="F33" t="s">
        <v>57</v>
      </c>
      <c r="G33">
        <v>368</v>
      </c>
    </row>
    <row r="34" spans="1:7" x14ac:dyDescent="0.25">
      <c r="A34" s="18" t="str">
        <f t="shared" si="0"/>
        <v>2012, London + West Essex, 3, 50-59, Breast</v>
      </c>
      <c r="B34">
        <v>2012</v>
      </c>
      <c r="C34" t="s">
        <v>0</v>
      </c>
      <c r="D34" t="s">
        <v>17</v>
      </c>
      <c r="E34">
        <v>3</v>
      </c>
      <c r="F34" t="s">
        <v>57</v>
      </c>
      <c r="G34">
        <v>119</v>
      </c>
    </row>
    <row r="35" spans="1:7" x14ac:dyDescent="0.25">
      <c r="A35" s="18" t="str">
        <f t="shared" si="0"/>
        <v>2012, London + West Essex, 4, 50-59, Breast</v>
      </c>
      <c r="B35">
        <v>2012</v>
      </c>
      <c r="C35" t="s">
        <v>0</v>
      </c>
      <c r="D35" t="s">
        <v>17</v>
      </c>
      <c r="E35">
        <v>4</v>
      </c>
      <c r="F35" t="s">
        <v>57</v>
      </c>
      <c r="G35">
        <v>75</v>
      </c>
    </row>
    <row r="36" spans="1:7" x14ac:dyDescent="0.25">
      <c r="A36" s="18" t="str">
        <f t="shared" si="0"/>
        <v>2012, London + West Essex, Unk/Oth, 50-59, Breast</v>
      </c>
      <c r="B36">
        <v>2012</v>
      </c>
      <c r="C36" t="s">
        <v>0</v>
      </c>
      <c r="D36" t="s">
        <v>17</v>
      </c>
      <c r="E36" t="s">
        <v>27</v>
      </c>
      <c r="F36" t="s">
        <v>57</v>
      </c>
      <c r="G36">
        <v>191</v>
      </c>
    </row>
    <row r="37" spans="1:7" x14ac:dyDescent="0.25">
      <c r="A37" s="18" t="str">
        <f t="shared" si="0"/>
        <v>2012, London + West Essex, 1, 60-69, Breast</v>
      </c>
      <c r="B37">
        <v>2012</v>
      </c>
      <c r="C37" t="s">
        <v>0</v>
      </c>
      <c r="D37" t="s">
        <v>18</v>
      </c>
      <c r="E37">
        <v>1</v>
      </c>
      <c r="F37" t="s">
        <v>57</v>
      </c>
      <c r="G37">
        <v>459</v>
      </c>
    </row>
    <row r="38" spans="1:7" x14ac:dyDescent="0.25">
      <c r="A38" s="18" t="str">
        <f t="shared" si="0"/>
        <v>2012, London + West Essex, 2, 60-69, Breast</v>
      </c>
      <c r="B38">
        <v>2012</v>
      </c>
      <c r="C38" t="s">
        <v>0</v>
      </c>
      <c r="D38" t="s">
        <v>18</v>
      </c>
      <c r="E38">
        <v>2</v>
      </c>
      <c r="F38" t="s">
        <v>57</v>
      </c>
      <c r="G38">
        <v>324</v>
      </c>
    </row>
    <row r="39" spans="1:7" x14ac:dyDescent="0.25">
      <c r="A39" s="18" t="str">
        <f t="shared" si="0"/>
        <v>2012, London + West Essex, 3, 60-69, Breast</v>
      </c>
      <c r="B39">
        <v>2012</v>
      </c>
      <c r="C39" t="s">
        <v>0</v>
      </c>
      <c r="D39" t="s">
        <v>18</v>
      </c>
      <c r="E39">
        <v>3</v>
      </c>
      <c r="F39" t="s">
        <v>57</v>
      </c>
      <c r="G39">
        <v>109</v>
      </c>
    </row>
    <row r="40" spans="1:7" x14ac:dyDescent="0.25">
      <c r="A40" s="18" t="str">
        <f t="shared" si="0"/>
        <v>2012, London + West Essex, 4, 60-69, Breast</v>
      </c>
      <c r="B40">
        <v>2012</v>
      </c>
      <c r="C40" t="s">
        <v>0</v>
      </c>
      <c r="D40" t="s">
        <v>18</v>
      </c>
      <c r="E40">
        <v>4</v>
      </c>
      <c r="F40" t="s">
        <v>57</v>
      </c>
      <c r="G40">
        <v>96</v>
      </c>
    </row>
    <row r="41" spans="1:7" x14ac:dyDescent="0.25">
      <c r="A41" s="18" t="str">
        <f t="shared" si="0"/>
        <v>2012, London + West Essex, Unk/Oth, 60-69, Breast</v>
      </c>
      <c r="B41">
        <v>2012</v>
      </c>
      <c r="C41" t="s">
        <v>0</v>
      </c>
      <c r="D41" t="s">
        <v>18</v>
      </c>
      <c r="E41" t="s">
        <v>27</v>
      </c>
      <c r="F41" t="s">
        <v>57</v>
      </c>
      <c r="G41">
        <v>201</v>
      </c>
    </row>
    <row r="42" spans="1:7" x14ac:dyDescent="0.25">
      <c r="A42" s="18" t="str">
        <f t="shared" si="0"/>
        <v>2012, London + West Essex, 1, 70-79, Breast</v>
      </c>
      <c r="B42">
        <v>2012</v>
      </c>
      <c r="C42" t="s">
        <v>0</v>
      </c>
      <c r="D42" t="s">
        <v>19</v>
      </c>
      <c r="E42">
        <v>1</v>
      </c>
      <c r="F42" t="s">
        <v>57</v>
      </c>
      <c r="G42">
        <v>226</v>
      </c>
    </row>
    <row r="43" spans="1:7" x14ac:dyDescent="0.25">
      <c r="A43" s="18" t="str">
        <f t="shared" si="0"/>
        <v>2012, London + West Essex, 2, 70-79, Breast</v>
      </c>
      <c r="B43">
        <v>2012</v>
      </c>
      <c r="C43" t="s">
        <v>0</v>
      </c>
      <c r="D43" t="s">
        <v>19</v>
      </c>
      <c r="E43">
        <v>2</v>
      </c>
      <c r="F43" t="s">
        <v>57</v>
      </c>
      <c r="G43">
        <v>258</v>
      </c>
    </row>
    <row r="44" spans="1:7" x14ac:dyDescent="0.25">
      <c r="A44" s="18" t="str">
        <f t="shared" si="0"/>
        <v>2012, London + West Essex, 3, 70-79, Breast</v>
      </c>
      <c r="B44">
        <v>2012</v>
      </c>
      <c r="C44" t="s">
        <v>0</v>
      </c>
      <c r="D44" t="s">
        <v>19</v>
      </c>
      <c r="E44">
        <v>3</v>
      </c>
      <c r="F44" t="s">
        <v>57</v>
      </c>
      <c r="G44">
        <v>79</v>
      </c>
    </row>
    <row r="45" spans="1:7" x14ac:dyDescent="0.25">
      <c r="A45" s="18" t="str">
        <f t="shared" si="0"/>
        <v>2012, London + West Essex, 4, 70-79, Breast</v>
      </c>
      <c r="B45">
        <v>2012</v>
      </c>
      <c r="C45" t="s">
        <v>0</v>
      </c>
      <c r="D45" t="s">
        <v>19</v>
      </c>
      <c r="E45">
        <v>4</v>
      </c>
      <c r="F45" t="s">
        <v>57</v>
      </c>
      <c r="G45">
        <v>86</v>
      </c>
    </row>
    <row r="46" spans="1:7" x14ac:dyDescent="0.25">
      <c r="A46" s="18" t="str">
        <f t="shared" si="0"/>
        <v>2012, London + West Essex, Unk/Oth, 70-79, Breast</v>
      </c>
      <c r="B46">
        <v>2012</v>
      </c>
      <c r="C46" t="s">
        <v>0</v>
      </c>
      <c r="D46" t="s">
        <v>19</v>
      </c>
      <c r="E46" t="s">
        <v>27</v>
      </c>
      <c r="F46" t="s">
        <v>57</v>
      </c>
      <c r="G46">
        <v>151</v>
      </c>
    </row>
    <row r="47" spans="1:7" x14ac:dyDescent="0.25">
      <c r="A47" s="18" t="str">
        <f t="shared" si="0"/>
        <v>2012, London + West Essex, 1, 80+, Breast</v>
      </c>
      <c r="B47">
        <v>2012</v>
      </c>
      <c r="C47" t="s">
        <v>0</v>
      </c>
      <c r="D47" t="s">
        <v>20</v>
      </c>
      <c r="E47">
        <v>1</v>
      </c>
      <c r="F47" t="s">
        <v>57</v>
      </c>
      <c r="G47">
        <v>120</v>
      </c>
    </row>
    <row r="48" spans="1:7" x14ac:dyDescent="0.25">
      <c r="A48" s="18" t="str">
        <f t="shared" si="0"/>
        <v>2012, London + West Essex, 2, 80+, Breast</v>
      </c>
      <c r="B48">
        <v>2012</v>
      </c>
      <c r="C48" t="s">
        <v>0</v>
      </c>
      <c r="D48" t="s">
        <v>20</v>
      </c>
      <c r="E48">
        <v>2</v>
      </c>
      <c r="F48" t="s">
        <v>57</v>
      </c>
      <c r="G48">
        <v>212</v>
      </c>
    </row>
    <row r="49" spans="1:7" x14ac:dyDescent="0.25">
      <c r="A49" s="18" t="str">
        <f t="shared" si="0"/>
        <v>2012, London + West Essex, 3, 80+, Breast</v>
      </c>
      <c r="B49">
        <v>2012</v>
      </c>
      <c r="C49" t="s">
        <v>0</v>
      </c>
      <c r="D49" t="s">
        <v>20</v>
      </c>
      <c r="E49">
        <v>3</v>
      </c>
      <c r="F49" t="s">
        <v>57</v>
      </c>
      <c r="G49">
        <v>59</v>
      </c>
    </row>
    <row r="50" spans="1:7" x14ac:dyDescent="0.25">
      <c r="A50" s="18" t="str">
        <f t="shared" si="0"/>
        <v>2012, London + West Essex, 4, 80+, Breast</v>
      </c>
      <c r="B50">
        <v>2012</v>
      </c>
      <c r="C50" t="s">
        <v>0</v>
      </c>
      <c r="D50" t="s">
        <v>20</v>
      </c>
      <c r="E50">
        <v>4</v>
      </c>
      <c r="F50" t="s">
        <v>57</v>
      </c>
      <c r="G50">
        <v>95</v>
      </c>
    </row>
    <row r="51" spans="1:7" x14ac:dyDescent="0.25">
      <c r="A51" s="18" t="str">
        <f t="shared" si="0"/>
        <v>2012, London + West Essex, Unk/Oth, 80+, Breast</v>
      </c>
      <c r="B51">
        <v>2012</v>
      </c>
      <c r="C51" t="s">
        <v>0</v>
      </c>
      <c r="D51" t="s">
        <v>20</v>
      </c>
      <c r="E51" t="s">
        <v>27</v>
      </c>
      <c r="F51" t="s">
        <v>57</v>
      </c>
      <c r="G51">
        <v>241</v>
      </c>
    </row>
    <row r="52" spans="1:7" x14ac:dyDescent="0.25">
      <c r="A52" s="18" t="str">
        <f t="shared" si="0"/>
        <v>2012, London + West Essex, 1, 0-49, Colorectal</v>
      </c>
      <c r="B52">
        <v>2012</v>
      </c>
      <c r="C52" t="s">
        <v>69</v>
      </c>
      <c r="D52" t="s">
        <v>26</v>
      </c>
      <c r="E52">
        <v>1</v>
      </c>
      <c r="F52" t="s">
        <v>57</v>
      </c>
      <c r="G52">
        <v>52</v>
      </c>
    </row>
    <row r="53" spans="1:7" x14ac:dyDescent="0.25">
      <c r="A53" s="18" t="str">
        <f t="shared" si="0"/>
        <v>2012, London + West Essex, 2, 0-49, Colorectal</v>
      </c>
      <c r="B53">
        <v>2012</v>
      </c>
      <c r="C53" t="s">
        <v>69</v>
      </c>
      <c r="D53" t="s">
        <v>26</v>
      </c>
      <c r="E53">
        <v>2</v>
      </c>
      <c r="F53" t="s">
        <v>57</v>
      </c>
      <c r="G53">
        <v>49</v>
      </c>
    </row>
    <row r="54" spans="1:7" x14ac:dyDescent="0.25">
      <c r="A54" s="18" t="str">
        <f t="shared" si="0"/>
        <v>2012, London + West Essex, 3, 0-49, Colorectal</v>
      </c>
      <c r="B54">
        <v>2012</v>
      </c>
      <c r="C54" t="s">
        <v>69</v>
      </c>
      <c r="D54" t="s">
        <v>26</v>
      </c>
      <c r="E54">
        <v>3</v>
      </c>
      <c r="F54" t="s">
        <v>57</v>
      </c>
      <c r="G54">
        <v>92</v>
      </c>
    </row>
    <row r="55" spans="1:7" x14ac:dyDescent="0.25">
      <c r="A55" s="18" t="str">
        <f t="shared" si="0"/>
        <v>2012, London + West Essex, 4, 0-49, Colorectal</v>
      </c>
      <c r="B55">
        <v>2012</v>
      </c>
      <c r="C55" t="s">
        <v>69</v>
      </c>
      <c r="D55" t="s">
        <v>26</v>
      </c>
      <c r="E55">
        <v>4</v>
      </c>
      <c r="F55" t="s">
        <v>57</v>
      </c>
      <c r="G55">
        <v>80</v>
      </c>
    </row>
    <row r="56" spans="1:7" x14ac:dyDescent="0.25">
      <c r="A56" s="18" t="str">
        <f t="shared" si="0"/>
        <v>2012, London + West Essex, Unk/Oth, 0-49, Colorectal</v>
      </c>
      <c r="B56">
        <v>2012</v>
      </c>
      <c r="C56" t="s">
        <v>69</v>
      </c>
      <c r="D56" t="s">
        <v>26</v>
      </c>
      <c r="E56" t="s">
        <v>27</v>
      </c>
      <c r="F56" t="s">
        <v>57</v>
      </c>
      <c r="G56">
        <v>48</v>
      </c>
    </row>
    <row r="57" spans="1:7" x14ac:dyDescent="0.25">
      <c r="A57" s="18" t="str">
        <f t="shared" si="0"/>
        <v>2012, London + West Essex, 1, 50-59, Colorectal</v>
      </c>
      <c r="B57">
        <v>2012</v>
      </c>
      <c r="C57" t="s">
        <v>69</v>
      </c>
      <c r="D57" t="s">
        <v>17</v>
      </c>
      <c r="E57">
        <v>1</v>
      </c>
      <c r="F57" t="s">
        <v>57</v>
      </c>
      <c r="G57">
        <v>64</v>
      </c>
    </row>
    <row r="58" spans="1:7" x14ac:dyDescent="0.25">
      <c r="A58" s="18" t="str">
        <f t="shared" si="0"/>
        <v>2012, London + West Essex, 2, 50-59, Colorectal</v>
      </c>
      <c r="B58">
        <v>2012</v>
      </c>
      <c r="C58" t="s">
        <v>69</v>
      </c>
      <c r="D58" t="s">
        <v>17</v>
      </c>
      <c r="E58">
        <v>2</v>
      </c>
      <c r="F58" t="s">
        <v>57</v>
      </c>
      <c r="G58">
        <v>78</v>
      </c>
    </row>
    <row r="59" spans="1:7" x14ac:dyDescent="0.25">
      <c r="A59" s="18" t="str">
        <f t="shared" si="0"/>
        <v>2012, London + West Essex, 3, 50-59, Colorectal</v>
      </c>
      <c r="B59">
        <v>2012</v>
      </c>
      <c r="C59" t="s">
        <v>69</v>
      </c>
      <c r="D59" t="s">
        <v>17</v>
      </c>
      <c r="E59">
        <v>3</v>
      </c>
      <c r="F59" t="s">
        <v>57</v>
      </c>
      <c r="G59">
        <v>142</v>
      </c>
    </row>
    <row r="60" spans="1:7" x14ac:dyDescent="0.25">
      <c r="A60" s="18" t="str">
        <f t="shared" si="0"/>
        <v>2012, London + West Essex, 4, 50-59, Colorectal</v>
      </c>
      <c r="B60">
        <v>2012</v>
      </c>
      <c r="C60" t="s">
        <v>69</v>
      </c>
      <c r="D60" t="s">
        <v>17</v>
      </c>
      <c r="E60">
        <v>4</v>
      </c>
      <c r="F60" t="s">
        <v>57</v>
      </c>
      <c r="G60">
        <v>121</v>
      </c>
    </row>
    <row r="61" spans="1:7" x14ac:dyDescent="0.25">
      <c r="A61" s="18" t="str">
        <f t="shared" si="0"/>
        <v>2012, London + West Essex, Unk/Oth, 50-59, Colorectal</v>
      </c>
      <c r="B61">
        <v>2012</v>
      </c>
      <c r="C61" t="s">
        <v>69</v>
      </c>
      <c r="D61" t="s">
        <v>17</v>
      </c>
      <c r="E61" t="s">
        <v>27</v>
      </c>
      <c r="F61" t="s">
        <v>57</v>
      </c>
      <c r="G61">
        <v>43</v>
      </c>
    </row>
    <row r="62" spans="1:7" x14ac:dyDescent="0.25">
      <c r="A62" s="18" t="str">
        <f t="shared" si="0"/>
        <v>2012, London + West Essex, 1, 60-69, Colorectal</v>
      </c>
      <c r="B62">
        <v>2012</v>
      </c>
      <c r="C62" t="s">
        <v>69</v>
      </c>
      <c r="D62" t="s">
        <v>18</v>
      </c>
      <c r="E62">
        <v>1</v>
      </c>
      <c r="F62" t="s">
        <v>57</v>
      </c>
      <c r="G62">
        <v>147</v>
      </c>
    </row>
    <row r="63" spans="1:7" x14ac:dyDescent="0.25">
      <c r="A63" s="18" t="str">
        <f t="shared" si="0"/>
        <v>2012, London + West Essex, 2, 60-69, Colorectal</v>
      </c>
      <c r="B63">
        <v>2012</v>
      </c>
      <c r="C63" t="s">
        <v>69</v>
      </c>
      <c r="D63" t="s">
        <v>18</v>
      </c>
      <c r="E63">
        <v>2</v>
      </c>
      <c r="F63" t="s">
        <v>57</v>
      </c>
      <c r="G63">
        <v>163</v>
      </c>
    </row>
    <row r="64" spans="1:7" x14ac:dyDescent="0.25">
      <c r="A64" s="18" t="str">
        <f t="shared" si="0"/>
        <v>2012, London + West Essex, 3, 60-69, Colorectal</v>
      </c>
      <c r="B64">
        <v>2012</v>
      </c>
      <c r="C64" t="s">
        <v>69</v>
      </c>
      <c r="D64" t="s">
        <v>18</v>
      </c>
      <c r="E64">
        <v>3</v>
      </c>
      <c r="F64" t="s">
        <v>57</v>
      </c>
      <c r="G64">
        <v>245</v>
      </c>
    </row>
    <row r="65" spans="1:7" x14ac:dyDescent="0.25">
      <c r="A65" s="18" t="str">
        <f t="shared" si="0"/>
        <v>2012, London + West Essex, 4, 60-69, Colorectal</v>
      </c>
      <c r="B65">
        <v>2012</v>
      </c>
      <c r="C65" t="s">
        <v>69</v>
      </c>
      <c r="D65" t="s">
        <v>18</v>
      </c>
      <c r="E65">
        <v>4</v>
      </c>
      <c r="F65" t="s">
        <v>57</v>
      </c>
      <c r="G65">
        <v>202</v>
      </c>
    </row>
    <row r="66" spans="1:7" x14ac:dyDescent="0.25">
      <c r="A66" s="18" t="str">
        <f t="shared" ref="A66:A129" si="1">B66&amp;", "&amp;F66&amp;", "&amp;E66&amp;", "&amp;D66&amp;", "&amp;C66</f>
        <v>2012, London + West Essex, Unk/Oth, 60-69, Colorectal</v>
      </c>
      <c r="B66">
        <v>2012</v>
      </c>
      <c r="C66" t="s">
        <v>69</v>
      </c>
      <c r="D66" t="s">
        <v>18</v>
      </c>
      <c r="E66" t="s">
        <v>27</v>
      </c>
      <c r="F66" t="s">
        <v>57</v>
      </c>
      <c r="G66">
        <v>116</v>
      </c>
    </row>
    <row r="67" spans="1:7" x14ac:dyDescent="0.25">
      <c r="A67" s="18" t="str">
        <f t="shared" si="1"/>
        <v>2012, London + West Essex, 1, 70-79, Colorectal</v>
      </c>
      <c r="B67">
        <v>2012</v>
      </c>
      <c r="C67" t="s">
        <v>69</v>
      </c>
      <c r="D67" t="s">
        <v>19</v>
      </c>
      <c r="E67">
        <v>1</v>
      </c>
      <c r="F67" t="s">
        <v>57</v>
      </c>
      <c r="G67">
        <v>169</v>
      </c>
    </row>
    <row r="68" spans="1:7" x14ac:dyDescent="0.25">
      <c r="A68" s="18" t="str">
        <f t="shared" si="1"/>
        <v>2012, London + West Essex, 2, 70-79, Colorectal</v>
      </c>
      <c r="B68">
        <v>2012</v>
      </c>
      <c r="C68" t="s">
        <v>69</v>
      </c>
      <c r="D68" t="s">
        <v>19</v>
      </c>
      <c r="E68">
        <v>2</v>
      </c>
      <c r="F68" t="s">
        <v>57</v>
      </c>
      <c r="G68">
        <v>246</v>
      </c>
    </row>
    <row r="69" spans="1:7" x14ac:dyDescent="0.25">
      <c r="A69" s="18" t="str">
        <f t="shared" si="1"/>
        <v>2012, London + West Essex, 3, 70-79, Colorectal</v>
      </c>
      <c r="B69">
        <v>2012</v>
      </c>
      <c r="C69" t="s">
        <v>69</v>
      </c>
      <c r="D69" t="s">
        <v>19</v>
      </c>
      <c r="E69">
        <v>3</v>
      </c>
      <c r="F69" t="s">
        <v>57</v>
      </c>
      <c r="G69">
        <v>241</v>
      </c>
    </row>
    <row r="70" spans="1:7" x14ac:dyDescent="0.25">
      <c r="A70" s="18" t="str">
        <f t="shared" si="1"/>
        <v>2012, London + West Essex, 4, 70-79, Colorectal</v>
      </c>
      <c r="B70">
        <v>2012</v>
      </c>
      <c r="C70" t="s">
        <v>69</v>
      </c>
      <c r="D70" t="s">
        <v>19</v>
      </c>
      <c r="E70">
        <v>4</v>
      </c>
      <c r="F70" t="s">
        <v>57</v>
      </c>
      <c r="G70">
        <v>250</v>
      </c>
    </row>
    <row r="71" spans="1:7" x14ac:dyDescent="0.25">
      <c r="A71" s="18" t="str">
        <f t="shared" si="1"/>
        <v>2012, London + West Essex, Unk/Oth, 70-79, Colorectal</v>
      </c>
      <c r="B71">
        <v>2012</v>
      </c>
      <c r="C71" t="s">
        <v>69</v>
      </c>
      <c r="D71" t="s">
        <v>19</v>
      </c>
      <c r="E71" t="s">
        <v>27</v>
      </c>
      <c r="F71" t="s">
        <v>57</v>
      </c>
      <c r="G71">
        <v>127</v>
      </c>
    </row>
    <row r="72" spans="1:7" x14ac:dyDescent="0.25">
      <c r="A72" s="18" t="str">
        <f t="shared" si="1"/>
        <v>2012, London + West Essex, 1, 80+, Colorectal</v>
      </c>
      <c r="B72">
        <v>2012</v>
      </c>
      <c r="C72" t="s">
        <v>69</v>
      </c>
      <c r="D72" t="s">
        <v>20</v>
      </c>
      <c r="E72">
        <v>1</v>
      </c>
      <c r="F72" t="s">
        <v>57</v>
      </c>
      <c r="G72">
        <v>115</v>
      </c>
    </row>
    <row r="73" spans="1:7" x14ac:dyDescent="0.25">
      <c r="A73" s="18" t="str">
        <f t="shared" si="1"/>
        <v>2012, London + West Essex, 2, 80+, Colorectal</v>
      </c>
      <c r="B73">
        <v>2012</v>
      </c>
      <c r="C73" t="s">
        <v>69</v>
      </c>
      <c r="D73" t="s">
        <v>20</v>
      </c>
      <c r="E73">
        <v>2</v>
      </c>
      <c r="F73" t="s">
        <v>57</v>
      </c>
      <c r="G73">
        <v>237</v>
      </c>
    </row>
    <row r="74" spans="1:7" x14ac:dyDescent="0.25">
      <c r="A74" s="18" t="str">
        <f t="shared" si="1"/>
        <v>2012, London + West Essex, 3, 80+, Colorectal</v>
      </c>
      <c r="B74">
        <v>2012</v>
      </c>
      <c r="C74" t="s">
        <v>69</v>
      </c>
      <c r="D74" t="s">
        <v>20</v>
      </c>
      <c r="E74">
        <v>3</v>
      </c>
      <c r="F74" t="s">
        <v>57</v>
      </c>
      <c r="G74">
        <v>224</v>
      </c>
    </row>
    <row r="75" spans="1:7" x14ac:dyDescent="0.25">
      <c r="A75" s="18" t="str">
        <f t="shared" si="1"/>
        <v>2012, London + West Essex, 4, 80+, Colorectal</v>
      </c>
      <c r="B75">
        <v>2012</v>
      </c>
      <c r="C75" t="s">
        <v>69</v>
      </c>
      <c r="D75" t="s">
        <v>20</v>
      </c>
      <c r="E75">
        <v>4</v>
      </c>
      <c r="F75" t="s">
        <v>57</v>
      </c>
      <c r="G75">
        <v>223</v>
      </c>
    </row>
    <row r="76" spans="1:7" x14ac:dyDescent="0.25">
      <c r="A76" s="18" t="str">
        <f t="shared" si="1"/>
        <v>2012, London + West Essex, Unk/Oth, 80+, Colorectal</v>
      </c>
      <c r="B76">
        <v>2012</v>
      </c>
      <c r="C76" t="s">
        <v>69</v>
      </c>
      <c r="D76" t="s">
        <v>20</v>
      </c>
      <c r="E76" t="s">
        <v>27</v>
      </c>
      <c r="F76" t="s">
        <v>57</v>
      </c>
      <c r="G76">
        <v>228</v>
      </c>
    </row>
    <row r="77" spans="1:7" x14ac:dyDescent="0.25">
      <c r="A77" s="18" t="str">
        <f t="shared" si="1"/>
        <v>2012, London + West Essex, 1, 0-49, Kidney</v>
      </c>
      <c r="B77">
        <v>2012</v>
      </c>
      <c r="C77" t="s">
        <v>71</v>
      </c>
      <c r="D77" t="s">
        <v>26</v>
      </c>
      <c r="E77">
        <v>1</v>
      </c>
      <c r="F77" t="s">
        <v>57</v>
      </c>
      <c r="G77">
        <v>12</v>
      </c>
    </row>
    <row r="78" spans="1:7" x14ac:dyDescent="0.25">
      <c r="A78" s="18" t="str">
        <f t="shared" si="1"/>
        <v>2012, London + West Essex, 2, 0-49, Kidney</v>
      </c>
      <c r="B78">
        <v>2012</v>
      </c>
      <c r="C78" t="s">
        <v>71</v>
      </c>
      <c r="D78" t="s">
        <v>26</v>
      </c>
      <c r="E78">
        <v>2</v>
      </c>
      <c r="F78" t="s">
        <v>57</v>
      </c>
      <c r="G78" t="s">
        <v>36</v>
      </c>
    </row>
    <row r="79" spans="1:7" x14ac:dyDescent="0.25">
      <c r="A79" s="18" t="str">
        <f t="shared" si="1"/>
        <v>2012, London + West Essex, 3, 0-49, Kidney</v>
      </c>
      <c r="B79">
        <v>2012</v>
      </c>
      <c r="C79" t="s">
        <v>71</v>
      </c>
      <c r="D79" t="s">
        <v>26</v>
      </c>
      <c r="E79">
        <v>3</v>
      </c>
      <c r="F79" t="s">
        <v>57</v>
      </c>
      <c r="G79" t="s">
        <v>36</v>
      </c>
    </row>
    <row r="80" spans="1:7" x14ac:dyDescent="0.25">
      <c r="A80" s="18" t="str">
        <f t="shared" si="1"/>
        <v>2012, London + West Essex, 4, 0-49, Kidney</v>
      </c>
      <c r="B80">
        <v>2012</v>
      </c>
      <c r="C80" t="s">
        <v>71</v>
      </c>
      <c r="D80" t="s">
        <v>26</v>
      </c>
      <c r="E80">
        <v>4</v>
      </c>
      <c r="F80" t="s">
        <v>57</v>
      </c>
      <c r="G80">
        <v>8</v>
      </c>
    </row>
    <row r="81" spans="1:7" x14ac:dyDescent="0.25">
      <c r="A81" s="18" t="str">
        <f t="shared" si="1"/>
        <v>2012, London + West Essex, Unk/Oth, 0-49, Kidney</v>
      </c>
      <c r="B81">
        <v>2012</v>
      </c>
      <c r="C81" t="s">
        <v>71</v>
      </c>
      <c r="D81" t="s">
        <v>26</v>
      </c>
      <c r="E81" t="s">
        <v>27</v>
      </c>
      <c r="F81" t="s">
        <v>57</v>
      </c>
      <c r="G81">
        <v>94</v>
      </c>
    </row>
    <row r="82" spans="1:7" x14ac:dyDescent="0.25">
      <c r="A82" s="18" t="str">
        <f t="shared" si="1"/>
        <v>2012, London + West Essex, 1, 50-59, Kidney</v>
      </c>
      <c r="B82">
        <v>2012</v>
      </c>
      <c r="C82" t="s">
        <v>71</v>
      </c>
      <c r="D82" t="s">
        <v>17</v>
      </c>
      <c r="E82">
        <v>1</v>
      </c>
      <c r="F82" t="s">
        <v>57</v>
      </c>
      <c r="G82">
        <v>15</v>
      </c>
    </row>
    <row r="83" spans="1:7" x14ac:dyDescent="0.25">
      <c r="A83" s="18" t="str">
        <f t="shared" si="1"/>
        <v>2012, London + West Essex, 2, 50-59, Kidney</v>
      </c>
      <c r="B83">
        <v>2012</v>
      </c>
      <c r="C83" t="s">
        <v>71</v>
      </c>
      <c r="D83" t="s">
        <v>17</v>
      </c>
      <c r="E83">
        <v>2</v>
      </c>
      <c r="F83" t="s">
        <v>57</v>
      </c>
      <c r="G83" t="s">
        <v>36</v>
      </c>
    </row>
    <row r="84" spans="1:7" x14ac:dyDescent="0.25">
      <c r="A84" s="18" t="str">
        <f t="shared" si="1"/>
        <v>2012, London + West Essex, 3, 50-59, Kidney</v>
      </c>
      <c r="B84">
        <v>2012</v>
      </c>
      <c r="C84" t="s">
        <v>71</v>
      </c>
      <c r="D84" t="s">
        <v>17</v>
      </c>
      <c r="E84">
        <v>3</v>
      </c>
      <c r="F84" t="s">
        <v>57</v>
      </c>
      <c r="G84">
        <v>6</v>
      </c>
    </row>
    <row r="85" spans="1:7" x14ac:dyDescent="0.25">
      <c r="A85" s="18" t="str">
        <f t="shared" si="1"/>
        <v>2012, London + West Essex, 4, 50-59, Kidney</v>
      </c>
      <c r="B85">
        <v>2012</v>
      </c>
      <c r="C85" t="s">
        <v>71</v>
      </c>
      <c r="D85" t="s">
        <v>17</v>
      </c>
      <c r="E85">
        <v>4</v>
      </c>
      <c r="F85" t="s">
        <v>57</v>
      </c>
      <c r="G85">
        <v>10</v>
      </c>
    </row>
    <row r="86" spans="1:7" x14ac:dyDescent="0.25">
      <c r="A86" s="18" t="str">
        <f t="shared" si="1"/>
        <v>2012, London + West Essex, Unk/Oth, 50-59, Kidney</v>
      </c>
      <c r="B86">
        <v>2012</v>
      </c>
      <c r="C86" t="s">
        <v>71</v>
      </c>
      <c r="D86" t="s">
        <v>17</v>
      </c>
      <c r="E86" t="s">
        <v>27</v>
      </c>
      <c r="F86" t="s">
        <v>57</v>
      </c>
      <c r="G86">
        <v>102</v>
      </c>
    </row>
    <row r="87" spans="1:7" x14ac:dyDescent="0.25">
      <c r="A87" s="18" t="str">
        <f t="shared" si="1"/>
        <v>2012, London + West Essex, 1, 60-69, Kidney</v>
      </c>
      <c r="B87">
        <v>2012</v>
      </c>
      <c r="C87" t="s">
        <v>71</v>
      </c>
      <c r="D87" t="s">
        <v>18</v>
      </c>
      <c r="E87">
        <v>1</v>
      </c>
      <c r="F87" t="s">
        <v>57</v>
      </c>
      <c r="G87">
        <v>19</v>
      </c>
    </row>
    <row r="88" spans="1:7" x14ac:dyDescent="0.25">
      <c r="A88" s="18" t="str">
        <f t="shared" si="1"/>
        <v>2012, London + West Essex, 2, 60-69, Kidney</v>
      </c>
      <c r="B88">
        <v>2012</v>
      </c>
      <c r="C88" t="s">
        <v>71</v>
      </c>
      <c r="D88" t="s">
        <v>18</v>
      </c>
      <c r="E88">
        <v>2</v>
      </c>
      <c r="F88" t="s">
        <v>57</v>
      </c>
      <c r="G88" t="s">
        <v>36</v>
      </c>
    </row>
    <row r="89" spans="1:7" x14ac:dyDescent="0.25">
      <c r="A89" s="18" t="str">
        <f t="shared" si="1"/>
        <v>2012, London + West Essex, 3, 60-69, Kidney</v>
      </c>
      <c r="B89">
        <v>2012</v>
      </c>
      <c r="C89" t="s">
        <v>71</v>
      </c>
      <c r="D89" t="s">
        <v>18</v>
      </c>
      <c r="E89">
        <v>3</v>
      </c>
      <c r="F89" t="s">
        <v>57</v>
      </c>
      <c r="G89">
        <v>15</v>
      </c>
    </row>
    <row r="90" spans="1:7" x14ac:dyDescent="0.25">
      <c r="A90" s="18" t="str">
        <f t="shared" si="1"/>
        <v>2012, London + West Essex, 4, 60-69, Kidney</v>
      </c>
      <c r="B90">
        <v>2012</v>
      </c>
      <c r="C90" t="s">
        <v>71</v>
      </c>
      <c r="D90" t="s">
        <v>18</v>
      </c>
      <c r="E90">
        <v>4</v>
      </c>
      <c r="F90" t="s">
        <v>57</v>
      </c>
      <c r="G90">
        <v>17</v>
      </c>
    </row>
    <row r="91" spans="1:7" x14ac:dyDescent="0.25">
      <c r="A91" s="18" t="str">
        <f t="shared" si="1"/>
        <v>2012, London + West Essex, Unk/Oth, 60-69, Kidney</v>
      </c>
      <c r="B91">
        <v>2012</v>
      </c>
      <c r="C91" t="s">
        <v>71</v>
      </c>
      <c r="D91" t="s">
        <v>18</v>
      </c>
      <c r="E91" t="s">
        <v>27</v>
      </c>
      <c r="F91" t="s">
        <v>57</v>
      </c>
      <c r="G91">
        <v>153</v>
      </c>
    </row>
    <row r="92" spans="1:7" x14ac:dyDescent="0.25">
      <c r="A92" s="18" t="str">
        <f t="shared" si="1"/>
        <v>2012, London + West Essex, 1, 70-79, Kidney</v>
      </c>
      <c r="B92">
        <v>2012</v>
      </c>
      <c r="C92" t="s">
        <v>71</v>
      </c>
      <c r="D92" t="s">
        <v>19</v>
      </c>
      <c r="E92">
        <v>1</v>
      </c>
      <c r="F92" t="s">
        <v>57</v>
      </c>
      <c r="G92">
        <v>22</v>
      </c>
    </row>
    <row r="93" spans="1:7" x14ac:dyDescent="0.25">
      <c r="A93" s="18" t="str">
        <f t="shared" si="1"/>
        <v>2012, London + West Essex, 2, 70-79, Kidney</v>
      </c>
      <c r="B93">
        <v>2012</v>
      </c>
      <c r="C93" t="s">
        <v>71</v>
      </c>
      <c r="D93" t="s">
        <v>19</v>
      </c>
      <c r="E93">
        <v>2</v>
      </c>
      <c r="F93" t="s">
        <v>57</v>
      </c>
      <c r="G93" t="s">
        <v>36</v>
      </c>
    </row>
    <row r="94" spans="1:7" x14ac:dyDescent="0.25">
      <c r="A94" s="18" t="str">
        <f t="shared" si="1"/>
        <v>2012, London + West Essex, 3, 70-79, Kidney</v>
      </c>
      <c r="B94">
        <v>2012</v>
      </c>
      <c r="C94" t="s">
        <v>71</v>
      </c>
      <c r="D94" t="s">
        <v>19</v>
      </c>
      <c r="E94">
        <v>3</v>
      </c>
      <c r="F94" t="s">
        <v>57</v>
      </c>
      <c r="G94">
        <v>19</v>
      </c>
    </row>
    <row r="95" spans="1:7" x14ac:dyDescent="0.25">
      <c r="A95" s="18" t="str">
        <f t="shared" si="1"/>
        <v>2012, London + West Essex, 4, 70-79, Kidney</v>
      </c>
      <c r="B95">
        <v>2012</v>
      </c>
      <c r="C95" t="s">
        <v>71</v>
      </c>
      <c r="D95" t="s">
        <v>19</v>
      </c>
      <c r="E95">
        <v>4</v>
      </c>
      <c r="F95" t="s">
        <v>57</v>
      </c>
      <c r="G95">
        <v>16</v>
      </c>
    </row>
    <row r="96" spans="1:7" x14ac:dyDescent="0.25">
      <c r="A96" s="18" t="str">
        <f t="shared" si="1"/>
        <v>2012, London + West Essex, Unk/Oth, 70-79, Kidney</v>
      </c>
      <c r="B96">
        <v>2012</v>
      </c>
      <c r="C96" t="s">
        <v>71</v>
      </c>
      <c r="D96" t="s">
        <v>19</v>
      </c>
      <c r="E96" t="s">
        <v>27</v>
      </c>
      <c r="F96" t="s">
        <v>57</v>
      </c>
      <c r="G96">
        <v>142</v>
      </c>
    </row>
    <row r="97" spans="1:7" x14ac:dyDescent="0.25">
      <c r="A97" s="18" t="str">
        <f t="shared" si="1"/>
        <v>2012, London + West Essex, 1, 80+, Kidney</v>
      </c>
      <c r="B97">
        <v>2012</v>
      </c>
      <c r="C97" t="s">
        <v>71</v>
      </c>
      <c r="D97" t="s">
        <v>20</v>
      </c>
      <c r="E97">
        <v>1</v>
      </c>
      <c r="F97" t="s">
        <v>57</v>
      </c>
      <c r="G97">
        <v>9</v>
      </c>
    </row>
    <row r="98" spans="1:7" x14ac:dyDescent="0.25">
      <c r="A98" s="18" t="str">
        <f t="shared" si="1"/>
        <v>2012, London + West Essex, 2, 80+, Kidney</v>
      </c>
      <c r="B98">
        <v>2012</v>
      </c>
      <c r="C98" t="s">
        <v>71</v>
      </c>
      <c r="D98" t="s">
        <v>20</v>
      </c>
      <c r="E98">
        <v>2</v>
      </c>
      <c r="F98" t="s">
        <v>57</v>
      </c>
      <c r="G98" t="s">
        <v>36</v>
      </c>
    </row>
    <row r="99" spans="1:7" x14ac:dyDescent="0.25">
      <c r="A99" s="18" t="str">
        <f t="shared" si="1"/>
        <v>2012, London + West Essex, 3, 80+, Kidney</v>
      </c>
      <c r="B99">
        <v>2012</v>
      </c>
      <c r="C99" t="s">
        <v>71</v>
      </c>
      <c r="D99" t="s">
        <v>20</v>
      </c>
      <c r="E99">
        <v>3</v>
      </c>
      <c r="F99" t="s">
        <v>57</v>
      </c>
      <c r="G99">
        <v>5</v>
      </c>
    </row>
    <row r="100" spans="1:7" x14ac:dyDescent="0.25">
      <c r="A100" s="18" t="str">
        <f t="shared" si="1"/>
        <v>2012, London + West Essex, 4, 80+, Kidney</v>
      </c>
      <c r="B100">
        <v>2012</v>
      </c>
      <c r="C100" t="s">
        <v>71</v>
      </c>
      <c r="D100" t="s">
        <v>20</v>
      </c>
      <c r="E100">
        <v>4</v>
      </c>
      <c r="F100" t="s">
        <v>57</v>
      </c>
      <c r="G100">
        <v>8</v>
      </c>
    </row>
    <row r="101" spans="1:7" x14ac:dyDescent="0.25">
      <c r="A101" s="18" t="str">
        <f t="shared" si="1"/>
        <v>2012, London + West Essex, Unk/Oth, 80+, Kidney</v>
      </c>
      <c r="B101">
        <v>2012</v>
      </c>
      <c r="C101" t="s">
        <v>71</v>
      </c>
      <c r="D101" t="s">
        <v>20</v>
      </c>
      <c r="E101" t="s">
        <v>27</v>
      </c>
      <c r="F101" t="s">
        <v>57</v>
      </c>
      <c r="G101">
        <v>106</v>
      </c>
    </row>
    <row r="102" spans="1:7" x14ac:dyDescent="0.25">
      <c r="A102" s="18" t="str">
        <f t="shared" si="1"/>
        <v>2012, London + West Essex, 1, 0-49, Lung</v>
      </c>
      <c r="B102">
        <v>2012</v>
      </c>
      <c r="C102" t="s">
        <v>73</v>
      </c>
      <c r="D102" t="s">
        <v>26</v>
      </c>
      <c r="E102">
        <v>1</v>
      </c>
      <c r="F102" t="s">
        <v>57</v>
      </c>
      <c r="G102">
        <v>22</v>
      </c>
    </row>
    <row r="103" spans="1:7" x14ac:dyDescent="0.25">
      <c r="A103" s="18" t="str">
        <f t="shared" si="1"/>
        <v>2012, London + West Essex, 2, 0-49, Lung</v>
      </c>
      <c r="B103">
        <v>2012</v>
      </c>
      <c r="C103" t="s">
        <v>73</v>
      </c>
      <c r="D103" t="s">
        <v>26</v>
      </c>
      <c r="E103">
        <v>2</v>
      </c>
      <c r="F103" t="s">
        <v>57</v>
      </c>
      <c r="G103">
        <v>5</v>
      </c>
    </row>
    <row r="104" spans="1:7" x14ac:dyDescent="0.25">
      <c r="A104" s="18" t="str">
        <f t="shared" si="1"/>
        <v>2012, London + West Essex, 3, 0-49, Lung</v>
      </c>
      <c r="B104">
        <v>2012</v>
      </c>
      <c r="C104" t="s">
        <v>73</v>
      </c>
      <c r="D104" t="s">
        <v>26</v>
      </c>
      <c r="E104">
        <v>3</v>
      </c>
      <c r="F104" t="s">
        <v>57</v>
      </c>
      <c r="G104">
        <v>31</v>
      </c>
    </row>
    <row r="105" spans="1:7" x14ac:dyDescent="0.25">
      <c r="A105" s="18" t="str">
        <f t="shared" si="1"/>
        <v>2012, London + West Essex, 4, 0-49, Lung</v>
      </c>
      <c r="B105">
        <v>2012</v>
      </c>
      <c r="C105" t="s">
        <v>73</v>
      </c>
      <c r="D105" t="s">
        <v>26</v>
      </c>
      <c r="E105">
        <v>4</v>
      </c>
      <c r="F105" t="s">
        <v>57</v>
      </c>
      <c r="G105">
        <v>92</v>
      </c>
    </row>
    <row r="106" spans="1:7" x14ac:dyDescent="0.25">
      <c r="A106" s="18" t="str">
        <f t="shared" si="1"/>
        <v>2012, London + West Essex, Unk/Oth, 0-49, Lung</v>
      </c>
      <c r="B106">
        <v>2012</v>
      </c>
      <c r="C106" t="s">
        <v>73</v>
      </c>
      <c r="D106" t="s">
        <v>26</v>
      </c>
      <c r="E106" t="s">
        <v>27</v>
      </c>
      <c r="F106" t="s">
        <v>57</v>
      </c>
      <c r="G106">
        <v>27</v>
      </c>
    </row>
    <row r="107" spans="1:7" x14ac:dyDescent="0.25">
      <c r="A107" s="18" t="str">
        <f t="shared" si="1"/>
        <v>2012, London + West Essex, 1, 50-59, Lung</v>
      </c>
      <c r="B107">
        <v>2012</v>
      </c>
      <c r="C107" t="s">
        <v>73</v>
      </c>
      <c r="D107" t="s">
        <v>17</v>
      </c>
      <c r="E107">
        <v>1</v>
      </c>
      <c r="F107" t="s">
        <v>57</v>
      </c>
      <c r="G107">
        <v>44</v>
      </c>
    </row>
    <row r="108" spans="1:7" x14ac:dyDescent="0.25">
      <c r="A108" s="18" t="str">
        <f t="shared" si="1"/>
        <v>2012, London + West Essex, 2, 50-59, Lung</v>
      </c>
      <c r="B108">
        <v>2012</v>
      </c>
      <c r="C108" t="s">
        <v>73</v>
      </c>
      <c r="D108" t="s">
        <v>17</v>
      </c>
      <c r="E108">
        <v>2</v>
      </c>
      <c r="F108" t="s">
        <v>57</v>
      </c>
      <c r="G108">
        <v>26</v>
      </c>
    </row>
    <row r="109" spans="1:7" x14ac:dyDescent="0.25">
      <c r="A109" s="18" t="str">
        <f t="shared" si="1"/>
        <v>2012, London + West Essex, 3, 50-59, Lung</v>
      </c>
      <c r="B109">
        <v>2012</v>
      </c>
      <c r="C109" t="s">
        <v>73</v>
      </c>
      <c r="D109" t="s">
        <v>17</v>
      </c>
      <c r="E109">
        <v>3</v>
      </c>
      <c r="F109" t="s">
        <v>57</v>
      </c>
      <c r="G109">
        <v>87</v>
      </c>
    </row>
    <row r="110" spans="1:7" x14ac:dyDescent="0.25">
      <c r="A110" s="18" t="str">
        <f t="shared" si="1"/>
        <v>2012, London + West Essex, 4, 50-59, Lung</v>
      </c>
      <c r="B110">
        <v>2012</v>
      </c>
      <c r="C110" t="s">
        <v>73</v>
      </c>
      <c r="D110" t="s">
        <v>17</v>
      </c>
      <c r="E110">
        <v>4</v>
      </c>
      <c r="F110" t="s">
        <v>57</v>
      </c>
      <c r="G110">
        <v>235</v>
      </c>
    </row>
    <row r="111" spans="1:7" x14ac:dyDescent="0.25">
      <c r="A111" s="18" t="str">
        <f t="shared" si="1"/>
        <v>2012, London + West Essex, Unk/Oth, 50-59, Lung</v>
      </c>
      <c r="B111">
        <v>2012</v>
      </c>
      <c r="C111" t="s">
        <v>73</v>
      </c>
      <c r="D111" t="s">
        <v>17</v>
      </c>
      <c r="E111" t="s">
        <v>27</v>
      </c>
      <c r="F111" t="s">
        <v>57</v>
      </c>
      <c r="G111">
        <v>54</v>
      </c>
    </row>
    <row r="112" spans="1:7" x14ac:dyDescent="0.25">
      <c r="A112" s="18" t="str">
        <f t="shared" si="1"/>
        <v>2012, London + West Essex, 1, 60-69, Lung</v>
      </c>
      <c r="B112">
        <v>2012</v>
      </c>
      <c r="C112" t="s">
        <v>73</v>
      </c>
      <c r="D112" t="s">
        <v>18</v>
      </c>
      <c r="E112">
        <v>1</v>
      </c>
      <c r="F112" t="s">
        <v>57</v>
      </c>
      <c r="G112">
        <v>133</v>
      </c>
    </row>
    <row r="113" spans="1:7" x14ac:dyDescent="0.25">
      <c r="A113" s="18" t="str">
        <f t="shared" si="1"/>
        <v>2012, London + West Essex, 2, 60-69, Lung</v>
      </c>
      <c r="B113">
        <v>2012</v>
      </c>
      <c r="C113" t="s">
        <v>73</v>
      </c>
      <c r="D113" t="s">
        <v>18</v>
      </c>
      <c r="E113">
        <v>2</v>
      </c>
      <c r="F113" t="s">
        <v>57</v>
      </c>
      <c r="G113">
        <v>54</v>
      </c>
    </row>
    <row r="114" spans="1:7" x14ac:dyDescent="0.25">
      <c r="A114" s="18" t="str">
        <f t="shared" si="1"/>
        <v>2012, London + West Essex, 3, 60-69, Lung</v>
      </c>
      <c r="B114">
        <v>2012</v>
      </c>
      <c r="C114" t="s">
        <v>73</v>
      </c>
      <c r="D114" t="s">
        <v>18</v>
      </c>
      <c r="E114">
        <v>3</v>
      </c>
      <c r="F114" t="s">
        <v>57</v>
      </c>
      <c r="G114">
        <v>198</v>
      </c>
    </row>
    <row r="115" spans="1:7" x14ac:dyDescent="0.25">
      <c r="A115" s="18" t="str">
        <f t="shared" si="1"/>
        <v>2012, London + West Essex, 4, 60-69, Lung</v>
      </c>
      <c r="B115">
        <v>2012</v>
      </c>
      <c r="C115" t="s">
        <v>73</v>
      </c>
      <c r="D115" t="s">
        <v>18</v>
      </c>
      <c r="E115">
        <v>4</v>
      </c>
      <c r="F115" t="s">
        <v>57</v>
      </c>
      <c r="G115">
        <v>523</v>
      </c>
    </row>
    <row r="116" spans="1:7" x14ac:dyDescent="0.25">
      <c r="A116" s="18" t="str">
        <f t="shared" si="1"/>
        <v>2012, London + West Essex, Unk/Oth, 60-69, Lung</v>
      </c>
      <c r="B116">
        <v>2012</v>
      </c>
      <c r="C116" t="s">
        <v>73</v>
      </c>
      <c r="D116" t="s">
        <v>18</v>
      </c>
      <c r="E116" t="s">
        <v>27</v>
      </c>
      <c r="F116" t="s">
        <v>57</v>
      </c>
      <c r="G116">
        <v>131</v>
      </c>
    </row>
    <row r="117" spans="1:7" x14ac:dyDescent="0.25">
      <c r="A117" s="18" t="str">
        <f t="shared" si="1"/>
        <v>2012, London + West Essex, 1, 70-79, Lung</v>
      </c>
      <c r="B117">
        <v>2012</v>
      </c>
      <c r="C117" t="s">
        <v>73</v>
      </c>
      <c r="D117" t="s">
        <v>19</v>
      </c>
      <c r="E117">
        <v>1</v>
      </c>
      <c r="F117" t="s">
        <v>57</v>
      </c>
      <c r="G117">
        <v>172</v>
      </c>
    </row>
    <row r="118" spans="1:7" x14ac:dyDescent="0.25">
      <c r="A118" s="18" t="str">
        <f t="shared" si="1"/>
        <v>2012, London + West Essex, 2, 70-79, Lung</v>
      </c>
      <c r="B118">
        <v>2012</v>
      </c>
      <c r="C118" t="s">
        <v>73</v>
      </c>
      <c r="D118" t="s">
        <v>19</v>
      </c>
      <c r="E118">
        <v>2</v>
      </c>
      <c r="F118" t="s">
        <v>57</v>
      </c>
      <c r="G118">
        <v>92</v>
      </c>
    </row>
    <row r="119" spans="1:7" x14ac:dyDescent="0.25">
      <c r="A119" s="18" t="str">
        <f t="shared" si="1"/>
        <v>2012, London + West Essex, 3, 70-79, Lung</v>
      </c>
      <c r="B119">
        <v>2012</v>
      </c>
      <c r="C119" t="s">
        <v>73</v>
      </c>
      <c r="D119" t="s">
        <v>19</v>
      </c>
      <c r="E119">
        <v>3</v>
      </c>
      <c r="F119" t="s">
        <v>57</v>
      </c>
      <c r="G119">
        <v>216</v>
      </c>
    </row>
    <row r="120" spans="1:7" x14ac:dyDescent="0.25">
      <c r="A120" s="18" t="str">
        <f t="shared" si="1"/>
        <v>2012, London + West Essex, 4, 70-79, Lung</v>
      </c>
      <c r="B120">
        <v>2012</v>
      </c>
      <c r="C120" t="s">
        <v>73</v>
      </c>
      <c r="D120" t="s">
        <v>19</v>
      </c>
      <c r="E120">
        <v>4</v>
      </c>
      <c r="F120" t="s">
        <v>57</v>
      </c>
      <c r="G120">
        <v>665</v>
      </c>
    </row>
    <row r="121" spans="1:7" x14ac:dyDescent="0.25">
      <c r="A121" s="18" t="str">
        <f t="shared" si="1"/>
        <v>2012, London + West Essex, Unk/Oth, 70-79, Lung</v>
      </c>
      <c r="B121">
        <v>2012</v>
      </c>
      <c r="C121" t="s">
        <v>73</v>
      </c>
      <c r="D121" t="s">
        <v>19</v>
      </c>
      <c r="E121" t="s">
        <v>27</v>
      </c>
      <c r="F121" t="s">
        <v>57</v>
      </c>
      <c r="G121">
        <v>223</v>
      </c>
    </row>
    <row r="122" spans="1:7" x14ac:dyDescent="0.25">
      <c r="A122" s="18" t="str">
        <f t="shared" si="1"/>
        <v>2012, London + West Essex, 1, 80+, Lung</v>
      </c>
      <c r="B122">
        <v>2012</v>
      </c>
      <c r="C122" t="s">
        <v>73</v>
      </c>
      <c r="D122" t="s">
        <v>20</v>
      </c>
      <c r="E122">
        <v>1</v>
      </c>
      <c r="F122" t="s">
        <v>57</v>
      </c>
      <c r="G122">
        <v>119</v>
      </c>
    </row>
    <row r="123" spans="1:7" x14ac:dyDescent="0.25">
      <c r="A123" s="18" t="str">
        <f t="shared" si="1"/>
        <v>2012, London + West Essex, 2, 80+, Lung</v>
      </c>
      <c r="B123">
        <v>2012</v>
      </c>
      <c r="C123" t="s">
        <v>73</v>
      </c>
      <c r="D123" t="s">
        <v>20</v>
      </c>
      <c r="E123">
        <v>2</v>
      </c>
      <c r="F123" t="s">
        <v>57</v>
      </c>
      <c r="G123">
        <v>58</v>
      </c>
    </row>
    <row r="124" spans="1:7" x14ac:dyDescent="0.25">
      <c r="A124" s="18" t="str">
        <f t="shared" si="1"/>
        <v>2012, London + West Essex, 3, 80+, Lung</v>
      </c>
      <c r="B124">
        <v>2012</v>
      </c>
      <c r="C124" t="s">
        <v>73</v>
      </c>
      <c r="D124" t="s">
        <v>20</v>
      </c>
      <c r="E124">
        <v>3</v>
      </c>
      <c r="F124" t="s">
        <v>57</v>
      </c>
      <c r="G124">
        <v>155</v>
      </c>
    </row>
    <row r="125" spans="1:7" x14ac:dyDescent="0.25">
      <c r="A125" s="18" t="str">
        <f t="shared" si="1"/>
        <v>2012, London + West Essex, 4, 80+, Lung</v>
      </c>
      <c r="B125">
        <v>2012</v>
      </c>
      <c r="C125" t="s">
        <v>73</v>
      </c>
      <c r="D125" t="s">
        <v>20</v>
      </c>
      <c r="E125">
        <v>4</v>
      </c>
      <c r="F125" t="s">
        <v>57</v>
      </c>
      <c r="G125">
        <v>524</v>
      </c>
    </row>
    <row r="126" spans="1:7" x14ac:dyDescent="0.25">
      <c r="A126" s="18" t="str">
        <f t="shared" si="1"/>
        <v>2012, London + West Essex, Unk/Oth, 80+, Lung</v>
      </c>
      <c r="B126">
        <v>2012</v>
      </c>
      <c r="C126" t="s">
        <v>73</v>
      </c>
      <c r="D126" t="s">
        <v>20</v>
      </c>
      <c r="E126" t="s">
        <v>27</v>
      </c>
      <c r="F126" t="s">
        <v>57</v>
      </c>
      <c r="G126">
        <v>276</v>
      </c>
    </row>
    <row r="127" spans="1:7" x14ac:dyDescent="0.25">
      <c r="A127" s="18" t="str">
        <f t="shared" si="1"/>
        <v>2012, London + West Essex, 1, 0-49, Melanoma</v>
      </c>
      <c r="B127">
        <v>2012</v>
      </c>
      <c r="C127" t="s">
        <v>74</v>
      </c>
      <c r="D127" t="s">
        <v>26</v>
      </c>
      <c r="E127">
        <v>1</v>
      </c>
      <c r="F127" t="s">
        <v>57</v>
      </c>
      <c r="G127">
        <v>183</v>
      </c>
    </row>
    <row r="128" spans="1:7" x14ac:dyDescent="0.25">
      <c r="A128" s="18" t="str">
        <f t="shared" si="1"/>
        <v>2012, London + West Essex, 2, 0-49, Melanoma</v>
      </c>
      <c r="B128">
        <v>2012</v>
      </c>
      <c r="C128" t="s">
        <v>74</v>
      </c>
      <c r="D128" t="s">
        <v>26</v>
      </c>
      <c r="E128">
        <v>2</v>
      </c>
      <c r="F128" t="s">
        <v>57</v>
      </c>
      <c r="G128">
        <v>16</v>
      </c>
    </row>
    <row r="129" spans="1:7" x14ac:dyDescent="0.25">
      <c r="A129" s="18" t="str">
        <f t="shared" si="1"/>
        <v>2012, London + West Essex, 3, 0-49, Melanoma</v>
      </c>
      <c r="B129">
        <v>2012</v>
      </c>
      <c r="C129" t="s">
        <v>74</v>
      </c>
      <c r="D129" t="s">
        <v>26</v>
      </c>
      <c r="E129">
        <v>3</v>
      </c>
      <c r="F129" t="s">
        <v>57</v>
      </c>
      <c r="G129">
        <v>13</v>
      </c>
    </row>
    <row r="130" spans="1:7" x14ac:dyDescent="0.25">
      <c r="A130" s="18" t="str">
        <f t="shared" ref="A130:A193" si="2">B130&amp;", "&amp;F130&amp;", "&amp;E130&amp;", "&amp;D130&amp;", "&amp;C130</f>
        <v>2012, London + West Essex, 4, 0-49, Melanoma</v>
      </c>
      <c r="B130">
        <v>2012</v>
      </c>
      <c r="C130" t="s">
        <v>74</v>
      </c>
      <c r="D130" t="s">
        <v>26</v>
      </c>
      <c r="E130">
        <v>4</v>
      </c>
      <c r="F130" t="s">
        <v>57</v>
      </c>
      <c r="G130">
        <v>10</v>
      </c>
    </row>
    <row r="131" spans="1:7" x14ac:dyDescent="0.25">
      <c r="A131" s="18" t="str">
        <f t="shared" si="2"/>
        <v>2012, London + West Essex, Unk/Oth, 0-49, Melanoma</v>
      </c>
      <c r="B131">
        <v>2012</v>
      </c>
      <c r="C131" t="s">
        <v>74</v>
      </c>
      <c r="D131" t="s">
        <v>26</v>
      </c>
      <c r="E131" t="s">
        <v>27</v>
      </c>
      <c r="F131" t="s">
        <v>57</v>
      </c>
      <c r="G131">
        <v>94</v>
      </c>
    </row>
    <row r="132" spans="1:7" x14ac:dyDescent="0.25">
      <c r="A132" s="18" t="str">
        <f t="shared" si="2"/>
        <v>2012, London + West Essex, 1, 50-59, Melanoma</v>
      </c>
      <c r="B132">
        <v>2012</v>
      </c>
      <c r="C132" t="s">
        <v>74</v>
      </c>
      <c r="D132" t="s">
        <v>17</v>
      </c>
      <c r="E132">
        <v>1</v>
      </c>
      <c r="F132" t="s">
        <v>57</v>
      </c>
      <c r="G132">
        <v>80</v>
      </c>
    </row>
    <row r="133" spans="1:7" x14ac:dyDescent="0.25">
      <c r="A133" s="18" t="str">
        <f t="shared" si="2"/>
        <v>2012, London + West Essex, 2, 50-59, Melanoma</v>
      </c>
      <c r="B133">
        <v>2012</v>
      </c>
      <c r="C133" t="s">
        <v>74</v>
      </c>
      <c r="D133" t="s">
        <v>17</v>
      </c>
      <c r="E133">
        <v>2</v>
      </c>
      <c r="F133" t="s">
        <v>57</v>
      </c>
      <c r="G133">
        <v>11</v>
      </c>
    </row>
    <row r="134" spans="1:7" x14ac:dyDescent="0.25">
      <c r="A134" s="18" t="str">
        <f t="shared" si="2"/>
        <v>2012, London + West Essex, 3, 50-59, Melanoma</v>
      </c>
      <c r="B134">
        <v>2012</v>
      </c>
      <c r="C134" t="s">
        <v>74</v>
      </c>
      <c r="D134" t="s">
        <v>17</v>
      </c>
      <c r="E134">
        <v>3</v>
      </c>
      <c r="F134" t="s">
        <v>57</v>
      </c>
      <c r="G134">
        <v>5</v>
      </c>
    </row>
    <row r="135" spans="1:7" x14ac:dyDescent="0.25">
      <c r="A135" s="18" t="str">
        <f t="shared" si="2"/>
        <v>2012, London + West Essex, 4, 50-59, Melanoma</v>
      </c>
      <c r="B135">
        <v>2012</v>
      </c>
      <c r="C135" t="s">
        <v>74</v>
      </c>
      <c r="D135" t="s">
        <v>17</v>
      </c>
      <c r="E135">
        <v>4</v>
      </c>
      <c r="F135" t="s">
        <v>57</v>
      </c>
      <c r="G135">
        <v>7</v>
      </c>
    </row>
    <row r="136" spans="1:7" x14ac:dyDescent="0.25">
      <c r="A136" s="18" t="str">
        <f t="shared" si="2"/>
        <v>2012, London + West Essex, Unk/Oth, 50-59, Melanoma</v>
      </c>
      <c r="B136">
        <v>2012</v>
      </c>
      <c r="C136" t="s">
        <v>74</v>
      </c>
      <c r="D136" t="s">
        <v>17</v>
      </c>
      <c r="E136" t="s">
        <v>27</v>
      </c>
      <c r="F136" t="s">
        <v>57</v>
      </c>
      <c r="G136">
        <v>48</v>
      </c>
    </row>
    <row r="137" spans="1:7" x14ac:dyDescent="0.25">
      <c r="A137" s="18" t="str">
        <f t="shared" si="2"/>
        <v>2012, London + West Essex, 1, 60-69, Melanoma</v>
      </c>
      <c r="B137">
        <v>2012</v>
      </c>
      <c r="C137" t="s">
        <v>74</v>
      </c>
      <c r="D137" t="s">
        <v>18</v>
      </c>
      <c r="E137">
        <v>1</v>
      </c>
      <c r="F137" t="s">
        <v>57</v>
      </c>
      <c r="G137">
        <v>77</v>
      </c>
    </row>
    <row r="138" spans="1:7" x14ac:dyDescent="0.25">
      <c r="A138" s="18" t="str">
        <f t="shared" si="2"/>
        <v>2012, London + West Essex, 2, 60-69, Melanoma</v>
      </c>
      <c r="B138">
        <v>2012</v>
      </c>
      <c r="C138" t="s">
        <v>74</v>
      </c>
      <c r="D138" t="s">
        <v>18</v>
      </c>
      <c r="E138">
        <v>2</v>
      </c>
      <c r="F138" t="s">
        <v>57</v>
      </c>
      <c r="G138">
        <v>16</v>
      </c>
    </row>
    <row r="139" spans="1:7" x14ac:dyDescent="0.25">
      <c r="A139" s="18" t="str">
        <f t="shared" si="2"/>
        <v>2012, London + West Essex, 3, 60-69, Melanoma</v>
      </c>
      <c r="B139">
        <v>2012</v>
      </c>
      <c r="C139" t="s">
        <v>74</v>
      </c>
      <c r="D139" t="s">
        <v>18</v>
      </c>
      <c r="E139">
        <v>3</v>
      </c>
      <c r="F139" t="s">
        <v>57</v>
      </c>
      <c r="G139">
        <v>14</v>
      </c>
    </row>
    <row r="140" spans="1:7" x14ac:dyDescent="0.25">
      <c r="A140" s="18" t="str">
        <f t="shared" si="2"/>
        <v>2012, London + West Essex, 4, 60-69, Melanoma</v>
      </c>
      <c r="B140">
        <v>2012</v>
      </c>
      <c r="C140" t="s">
        <v>74</v>
      </c>
      <c r="D140" t="s">
        <v>18</v>
      </c>
      <c r="E140">
        <v>4</v>
      </c>
      <c r="F140" t="s">
        <v>57</v>
      </c>
      <c r="G140" t="s">
        <v>36</v>
      </c>
    </row>
    <row r="141" spans="1:7" x14ac:dyDescent="0.25">
      <c r="A141" s="18" t="str">
        <f t="shared" si="2"/>
        <v>2012, London + West Essex, Unk/Oth, 60-69, Melanoma</v>
      </c>
      <c r="B141">
        <v>2012</v>
      </c>
      <c r="C141" t="s">
        <v>74</v>
      </c>
      <c r="D141" t="s">
        <v>18</v>
      </c>
      <c r="E141" t="s">
        <v>27</v>
      </c>
      <c r="F141" t="s">
        <v>57</v>
      </c>
      <c r="G141">
        <v>72</v>
      </c>
    </row>
    <row r="142" spans="1:7" x14ac:dyDescent="0.25">
      <c r="A142" s="18" t="str">
        <f t="shared" si="2"/>
        <v>2012, London + West Essex, 1, 70-79, Melanoma</v>
      </c>
      <c r="B142">
        <v>2012</v>
      </c>
      <c r="C142" t="s">
        <v>74</v>
      </c>
      <c r="D142" t="s">
        <v>19</v>
      </c>
      <c r="E142">
        <v>1</v>
      </c>
      <c r="F142" t="s">
        <v>57</v>
      </c>
      <c r="G142">
        <v>57</v>
      </c>
    </row>
    <row r="143" spans="1:7" x14ac:dyDescent="0.25">
      <c r="A143" s="18" t="str">
        <f t="shared" si="2"/>
        <v>2012, London + West Essex, 2, 70-79, Melanoma</v>
      </c>
      <c r="B143">
        <v>2012</v>
      </c>
      <c r="C143" t="s">
        <v>74</v>
      </c>
      <c r="D143" t="s">
        <v>19</v>
      </c>
      <c r="E143">
        <v>2</v>
      </c>
      <c r="F143" t="s">
        <v>57</v>
      </c>
      <c r="G143">
        <v>24</v>
      </c>
    </row>
    <row r="144" spans="1:7" x14ac:dyDescent="0.25">
      <c r="A144" s="18" t="str">
        <f t="shared" si="2"/>
        <v>2012, London + West Essex, 3, 70-79, Melanoma</v>
      </c>
      <c r="B144">
        <v>2012</v>
      </c>
      <c r="C144" t="s">
        <v>74</v>
      </c>
      <c r="D144" t="s">
        <v>19</v>
      </c>
      <c r="E144">
        <v>3</v>
      </c>
      <c r="F144" t="s">
        <v>57</v>
      </c>
      <c r="G144">
        <v>5</v>
      </c>
    </row>
    <row r="145" spans="1:7" x14ac:dyDescent="0.25">
      <c r="A145" s="18" t="str">
        <f t="shared" si="2"/>
        <v>2012, London + West Essex, 4, 70-79, Melanoma</v>
      </c>
      <c r="B145">
        <v>2012</v>
      </c>
      <c r="C145" t="s">
        <v>74</v>
      </c>
      <c r="D145" t="s">
        <v>19</v>
      </c>
      <c r="E145">
        <v>4</v>
      </c>
      <c r="F145" t="s">
        <v>57</v>
      </c>
      <c r="G145" t="s">
        <v>36</v>
      </c>
    </row>
    <row r="146" spans="1:7" x14ac:dyDescent="0.25">
      <c r="A146" s="18" t="str">
        <f t="shared" si="2"/>
        <v>2012, London + West Essex, Unk/Oth, 70-79, Melanoma</v>
      </c>
      <c r="B146">
        <v>2012</v>
      </c>
      <c r="C146" t="s">
        <v>74</v>
      </c>
      <c r="D146" t="s">
        <v>19</v>
      </c>
      <c r="E146" t="s">
        <v>27</v>
      </c>
      <c r="F146" t="s">
        <v>57</v>
      </c>
      <c r="G146">
        <v>64</v>
      </c>
    </row>
    <row r="147" spans="1:7" x14ac:dyDescent="0.25">
      <c r="A147" s="18" t="str">
        <f t="shared" si="2"/>
        <v>2012, London + West Essex, 1, 80+, Melanoma</v>
      </c>
      <c r="B147">
        <v>2012</v>
      </c>
      <c r="C147" t="s">
        <v>74</v>
      </c>
      <c r="D147" t="s">
        <v>20</v>
      </c>
      <c r="E147">
        <v>1</v>
      </c>
      <c r="F147" t="s">
        <v>57</v>
      </c>
      <c r="G147">
        <v>45</v>
      </c>
    </row>
    <row r="148" spans="1:7" x14ac:dyDescent="0.25">
      <c r="A148" s="18" t="str">
        <f t="shared" si="2"/>
        <v>2012, London + West Essex, 2, 80+, Melanoma</v>
      </c>
      <c r="B148">
        <v>2012</v>
      </c>
      <c r="C148" t="s">
        <v>74</v>
      </c>
      <c r="D148" t="s">
        <v>20</v>
      </c>
      <c r="E148">
        <v>2</v>
      </c>
      <c r="F148" t="s">
        <v>57</v>
      </c>
      <c r="G148">
        <v>49</v>
      </c>
    </row>
    <row r="149" spans="1:7" x14ac:dyDescent="0.25">
      <c r="A149" s="18" t="str">
        <f t="shared" si="2"/>
        <v>2012, London + West Essex, 3, 80+, Melanoma</v>
      </c>
      <c r="B149">
        <v>2012</v>
      </c>
      <c r="C149" t="s">
        <v>74</v>
      </c>
      <c r="D149" t="s">
        <v>20</v>
      </c>
      <c r="E149">
        <v>3</v>
      </c>
      <c r="F149" t="s">
        <v>57</v>
      </c>
      <c r="G149">
        <v>5</v>
      </c>
    </row>
    <row r="150" spans="1:7" x14ac:dyDescent="0.25">
      <c r="A150" s="18" t="str">
        <f t="shared" si="2"/>
        <v>2012, London + West Essex, 4, 80+, Melanoma</v>
      </c>
      <c r="B150">
        <v>2012</v>
      </c>
      <c r="C150" t="s">
        <v>74</v>
      </c>
      <c r="D150" t="s">
        <v>20</v>
      </c>
      <c r="E150">
        <v>4</v>
      </c>
      <c r="F150" t="s">
        <v>57</v>
      </c>
      <c r="G150">
        <v>7</v>
      </c>
    </row>
    <row r="151" spans="1:7" x14ac:dyDescent="0.25">
      <c r="A151" s="18" t="str">
        <f t="shared" si="2"/>
        <v>2012, London + West Essex, Unk/Oth, 80+, Melanoma</v>
      </c>
      <c r="B151">
        <v>2012</v>
      </c>
      <c r="C151" t="s">
        <v>74</v>
      </c>
      <c r="D151" t="s">
        <v>20</v>
      </c>
      <c r="E151" t="s">
        <v>27</v>
      </c>
      <c r="F151" t="s">
        <v>57</v>
      </c>
      <c r="G151">
        <v>78</v>
      </c>
    </row>
    <row r="152" spans="1:7" x14ac:dyDescent="0.25">
      <c r="A152" s="18" t="str">
        <f t="shared" si="2"/>
        <v xml:space="preserve">2012, London + West Essex, 1, 0-49, Non-Hodgkin lymphoma </v>
      </c>
      <c r="B152">
        <v>2012</v>
      </c>
      <c r="C152" s="7" t="s">
        <v>50</v>
      </c>
      <c r="D152" t="s">
        <v>26</v>
      </c>
      <c r="E152">
        <v>1</v>
      </c>
      <c r="F152" t="s">
        <v>57</v>
      </c>
      <c r="G152">
        <v>18</v>
      </c>
    </row>
    <row r="153" spans="1:7" x14ac:dyDescent="0.25">
      <c r="A153" s="18" t="str">
        <f t="shared" si="2"/>
        <v xml:space="preserve">2012, London + West Essex, 2, 0-49, Non-Hodgkin lymphoma </v>
      </c>
      <c r="B153">
        <v>2012</v>
      </c>
      <c r="C153" s="7" t="s">
        <v>50</v>
      </c>
      <c r="D153" t="s">
        <v>26</v>
      </c>
      <c r="E153">
        <v>2</v>
      </c>
      <c r="F153" t="s">
        <v>57</v>
      </c>
      <c r="G153">
        <v>12</v>
      </c>
    </row>
    <row r="154" spans="1:7" x14ac:dyDescent="0.25">
      <c r="A154" s="18" t="str">
        <f t="shared" si="2"/>
        <v xml:space="preserve">2012, London + West Essex, 3, 0-49, Non-Hodgkin lymphoma </v>
      </c>
      <c r="B154">
        <v>2012</v>
      </c>
      <c r="C154" s="7" t="s">
        <v>50</v>
      </c>
      <c r="D154" t="s">
        <v>26</v>
      </c>
      <c r="E154">
        <v>3</v>
      </c>
      <c r="F154" t="s">
        <v>57</v>
      </c>
      <c r="G154">
        <v>14</v>
      </c>
    </row>
    <row r="155" spans="1:7" x14ac:dyDescent="0.25">
      <c r="A155" s="18" t="str">
        <f t="shared" si="2"/>
        <v xml:space="preserve">2012, London + West Essex, 4, 0-49, Non-Hodgkin lymphoma </v>
      </c>
      <c r="B155">
        <v>2012</v>
      </c>
      <c r="C155" s="7" t="s">
        <v>50</v>
      </c>
      <c r="D155" t="s">
        <v>26</v>
      </c>
      <c r="E155">
        <v>4</v>
      </c>
      <c r="F155" t="s">
        <v>57</v>
      </c>
      <c r="G155">
        <v>47</v>
      </c>
    </row>
    <row r="156" spans="1:7" x14ac:dyDescent="0.25">
      <c r="A156" s="18" t="str">
        <f t="shared" si="2"/>
        <v xml:space="preserve">2012, London + West Essex, Unk/Oth, 0-49, Non-Hodgkin lymphoma </v>
      </c>
      <c r="B156">
        <v>2012</v>
      </c>
      <c r="C156" s="7" t="s">
        <v>50</v>
      </c>
      <c r="D156" t="s">
        <v>26</v>
      </c>
      <c r="E156" t="s">
        <v>27</v>
      </c>
      <c r="F156" t="s">
        <v>57</v>
      </c>
      <c r="G156">
        <v>228</v>
      </c>
    </row>
    <row r="157" spans="1:7" x14ac:dyDescent="0.25">
      <c r="A157" s="18" t="str">
        <f t="shared" si="2"/>
        <v xml:space="preserve">2012, London + West Essex, 1, 50-59, Non-Hodgkin lymphoma </v>
      </c>
      <c r="B157">
        <v>2012</v>
      </c>
      <c r="C157" s="7" t="s">
        <v>50</v>
      </c>
      <c r="D157" t="s">
        <v>17</v>
      </c>
      <c r="E157">
        <v>1</v>
      </c>
      <c r="F157" t="s">
        <v>57</v>
      </c>
      <c r="G157">
        <v>8</v>
      </c>
    </row>
    <row r="158" spans="1:7" x14ac:dyDescent="0.25">
      <c r="A158" s="18" t="str">
        <f t="shared" si="2"/>
        <v xml:space="preserve">2012, London + West Essex, 2, 50-59, Non-Hodgkin lymphoma </v>
      </c>
      <c r="B158">
        <v>2012</v>
      </c>
      <c r="C158" s="7" t="s">
        <v>50</v>
      </c>
      <c r="D158" t="s">
        <v>17</v>
      </c>
      <c r="E158">
        <v>2</v>
      </c>
      <c r="F158" t="s">
        <v>57</v>
      </c>
      <c r="G158">
        <v>11</v>
      </c>
    </row>
    <row r="159" spans="1:7" x14ac:dyDescent="0.25">
      <c r="A159" s="18" t="str">
        <f t="shared" si="2"/>
        <v xml:space="preserve">2012, London + West Essex, 3, 50-59, Non-Hodgkin lymphoma </v>
      </c>
      <c r="B159">
        <v>2012</v>
      </c>
      <c r="C159" s="7" t="s">
        <v>50</v>
      </c>
      <c r="D159" t="s">
        <v>17</v>
      </c>
      <c r="E159">
        <v>3</v>
      </c>
      <c r="F159" t="s">
        <v>57</v>
      </c>
      <c r="G159" t="s">
        <v>36</v>
      </c>
    </row>
    <row r="160" spans="1:7" x14ac:dyDescent="0.25">
      <c r="A160" s="18" t="str">
        <f t="shared" si="2"/>
        <v xml:space="preserve">2012, London + West Essex, 4, 50-59, Non-Hodgkin lymphoma </v>
      </c>
      <c r="B160">
        <v>2012</v>
      </c>
      <c r="C160" s="7" t="s">
        <v>50</v>
      </c>
      <c r="D160" t="s">
        <v>17</v>
      </c>
      <c r="E160">
        <v>4</v>
      </c>
      <c r="F160" t="s">
        <v>57</v>
      </c>
      <c r="G160">
        <v>26</v>
      </c>
    </row>
    <row r="161" spans="1:7" x14ac:dyDescent="0.25">
      <c r="A161" s="18" t="str">
        <f t="shared" si="2"/>
        <v xml:space="preserve">2012, London + West Essex, Unk/Oth, 50-59, Non-Hodgkin lymphoma </v>
      </c>
      <c r="B161">
        <v>2012</v>
      </c>
      <c r="C161" s="7" t="s">
        <v>50</v>
      </c>
      <c r="D161" t="s">
        <v>17</v>
      </c>
      <c r="E161" t="s">
        <v>27</v>
      </c>
      <c r="F161" t="s">
        <v>57</v>
      </c>
      <c r="G161">
        <v>155</v>
      </c>
    </row>
    <row r="162" spans="1:7" x14ac:dyDescent="0.25">
      <c r="A162" s="18" t="str">
        <f t="shared" si="2"/>
        <v xml:space="preserve">2012, London + West Essex, 1, 60-69, Non-Hodgkin lymphoma </v>
      </c>
      <c r="B162">
        <v>2012</v>
      </c>
      <c r="C162" s="7" t="s">
        <v>50</v>
      </c>
      <c r="D162" t="s">
        <v>18</v>
      </c>
      <c r="E162">
        <v>1</v>
      </c>
      <c r="F162" t="s">
        <v>57</v>
      </c>
      <c r="G162">
        <v>15</v>
      </c>
    </row>
    <row r="163" spans="1:7" x14ac:dyDescent="0.25">
      <c r="A163" s="18" t="str">
        <f t="shared" si="2"/>
        <v xml:space="preserve">2012, London + West Essex, 2, 60-69, Non-Hodgkin lymphoma </v>
      </c>
      <c r="B163">
        <v>2012</v>
      </c>
      <c r="C163" s="7" t="s">
        <v>50</v>
      </c>
      <c r="D163" t="s">
        <v>18</v>
      </c>
      <c r="E163">
        <v>2</v>
      </c>
      <c r="F163" t="s">
        <v>57</v>
      </c>
      <c r="G163">
        <v>8</v>
      </c>
    </row>
    <row r="164" spans="1:7" x14ac:dyDescent="0.25">
      <c r="A164" s="18" t="str">
        <f t="shared" si="2"/>
        <v xml:space="preserve">2012, London + West Essex, 3, 60-69, Non-Hodgkin lymphoma </v>
      </c>
      <c r="B164">
        <v>2012</v>
      </c>
      <c r="C164" s="7" t="s">
        <v>50</v>
      </c>
      <c r="D164" t="s">
        <v>18</v>
      </c>
      <c r="E164">
        <v>3</v>
      </c>
      <c r="F164" t="s">
        <v>57</v>
      </c>
      <c r="G164">
        <v>21</v>
      </c>
    </row>
    <row r="165" spans="1:7" x14ac:dyDescent="0.25">
      <c r="A165" s="18" t="str">
        <f t="shared" si="2"/>
        <v xml:space="preserve">2012, London + West Essex, 4, 60-69, Non-Hodgkin lymphoma </v>
      </c>
      <c r="B165">
        <v>2012</v>
      </c>
      <c r="C165" s="7" t="s">
        <v>50</v>
      </c>
      <c r="D165" t="s">
        <v>18</v>
      </c>
      <c r="E165">
        <v>4</v>
      </c>
      <c r="F165" t="s">
        <v>57</v>
      </c>
      <c r="G165">
        <v>47</v>
      </c>
    </row>
    <row r="166" spans="1:7" x14ac:dyDescent="0.25">
      <c r="A166" s="18" t="str">
        <f t="shared" si="2"/>
        <v xml:space="preserve">2012, London + West Essex, Unk/Oth, 60-69, Non-Hodgkin lymphoma </v>
      </c>
      <c r="B166">
        <v>2012</v>
      </c>
      <c r="C166" s="7" t="s">
        <v>50</v>
      </c>
      <c r="D166" t="s">
        <v>18</v>
      </c>
      <c r="E166" t="s">
        <v>27</v>
      </c>
      <c r="F166" t="s">
        <v>57</v>
      </c>
      <c r="G166">
        <v>203</v>
      </c>
    </row>
    <row r="167" spans="1:7" x14ac:dyDescent="0.25">
      <c r="A167" s="18" t="str">
        <f t="shared" si="2"/>
        <v xml:space="preserve">2012, London + West Essex, 1, 70-79, Non-Hodgkin lymphoma </v>
      </c>
      <c r="B167">
        <v>2012</v>
      </c>
      <c r="C167" s="7" t="s">
        <v>50</v>
      </c>
      <c r="D167" t="s">
        <v>19</v>
      </c>
      <c r="E167">
        <v>1</v>
      </c>
      <c r="F167" t="s">
        <v>57</v>
      </c>
      <c r="G167">
        <v>13</v>
      </c>
    </row>
    <row r="168" spans="1:7" x14ac:dyDescent="0.25">
      <c r="A168" s="18" t="str">
        <f t="shared" si="2"/>
        <v xml:space="preserve">2012, London + West Essex, 2, 70-79, Non-Hodgkin lymphoma </v>
      </c>
      <c r="B168">
        <v>2012</v>
      </c>
      <c r="C168" s="7" t="s">
        <v>50</v>
      </c>
      <c r="D168" t="s">
        <v>19</v>
      </c>
      <c r="E168">
        <v>2</v>
      </c>
      <c r="F168" t="s">
        <v>57</v>
      </c>
      <c r="G168">
        <v>15</v>
      </c>
    </row>
    <row r="169" spans="1:7" x14ac:dyDescent="0.25">
      <c r="A169" s="18" t="str">
        <f t="shared" si="2"/>
        <v xml:space="preserve">2012, London + West Essex, 3, 70-79, Non-Hodgkin lymphoma </v>
      </c>
      <c r="B169">
        <v>2012</v>
      </c>
      <c r="C169" s="7" t="s">
        <v>50</v>
      </c>
      <c r="D169" t="s">
        <v>19</v>
      </c>
      <c r="E169">
        <v>3</v>
      </c>
      <c r="F169" t="s">
        <v>57</v>
      </c>
      <c r="G169">
        <v>15</v>
      </c>
    </row>
    <row r="170" spans="1:7" x14ac:dyDescent="0.25">
      <c r="A170" s="18" t="str">
        <f t="shared" si="2"/>
        <v xml:space="preserve">2012, London + West Essex, 4, 70-79, Non-Hodgkin lymphoma </v>
      </c>
      <c r="B170">
        <v>2012</v>
      </c>
      <c r="C170" s="7" t="s">
        <v>50</v>
      </c>
      <c r="D170" t="s">
        <v>19</v>
      </c>
      <c r="E170">
        <v>4</v>
      </c>
      <c r="F170" t="s">
        <v>57</v>
      </c>
      <c r="G170">
        <v>55</v>
      </c>
    </row>
    <row r="171" spans="1:7" x14ac:dyDescent="0.25">
      <c r="A171" s="18" t="str">
        <f t="shared" si="2"/>
        <v xml:space="preserve">2012, London + West Essex, Unk/Oth, 70-79, Non-Hodgkin lymphoma </v>
      </c>
      <c r="B171">
        <v>2012</v>
      </c>
      <c r="C171" s="7" t="s">
        <v>50</v>
      </c>
      <c r="D171" t="s">
        <v>19</v>
      </c>
      <c r="E171" t="s">
        <v>27</v>
      </c>
      <c r="F171" t="s">
        <v>57</v>
      </c>
      <c r="G171">
        <v>216</v>
      </c>
    </row>
    <row r="172" spans="1:7" x14ac:dyDescent="0.25">
      <c r="A172" s="18" t="str">
        <f t="shared" si="2"/>
        <v xml:space="preserve">2012, London + West Essex, 1, 80+, Non-Hodgkin lymphoma </v>
      </c>
      <c r="B172">
        <v>2012</v>
      </c>
      <c r="C172" s="7" t="s">
        <v>50</v>
      </c>
      <c r="D172" t="s">
        <v>20</v>
      </c>
      <c r="E172">
        <v>1</v>
      </c>
      <c r="F172" t="s">
        <v>57</v>
      </c>
      <c r="G172">
        <v>17</v>
      </c>
    </row>
    <row r="173" spans="1:7" x14ac:dyDescent="0.25">
      <c r="A173" s="18" t="str">
        <f t="shared" si="2"/>
        <v xml:space="preserve">2012, London + West Essex, 2, 80+, Non-Hodgkin lymphoma </v>
      </c>
      <c r="B173">
        <v>2012</v>
      </c>
      <c r="C173" s="7" t="s">
        <v>50</v>
      </c>
      <c r="D173" t="s">
        <v>20</v>
      </c>
      <c r="E173">
        <v>2</v>
      </c>
      <c r="F173" t="s">
        <v>57</v>
      </c>
      <c r="G173">
        <v>7</v>
      </c>
    </row>
    <row r="174" spans="1:7" x14ac:dyDescent="0.25">
      <c r="A174" s="18" t="str">
        <f t="shared" si="2"/>
        <v xml:space="preserve">2012, London + West Essex, 3, 80+, Non-Hodgkin lymphoma </v>
      </c>
      <c r="B174">
        <v>2012</v>
      </c>
      <c r="C174" s="7" t="s">
        <v>50</v>
      </c>
      <c r="D174" t="s">
        <v>20</v>
      </c>
      <c r="E174">
        <v>3</v>
      </c>
      <c r="F174" t="s">
        <v>57</v>
      </c>
      <c r="G174">
        <v>15</v>
      </c>
    </row>
    <row r="175" spans="1:7" x14ac:dyDescent="0.25">
      <c r="A175" s="18" t="str">
        <f t="shared" si="2"/>
        <v xml:space="preserve">2012, London + West Essex, 4, 80+, Non-Hodgkin lymphoma </v>
      </c>
      <c r="B175">
        <v>2012</v>
      </c>
      <c r="C175" s="7" t="s">
        <v>50</v>
      </c>
      <c r="D175" t="s">
        <v>20</v>
      </c>
      <c r="E175">
        <v>4</v>
      </c>
      <c r="F175" t="s">
        <v>57</v>
      </c>
      <c r="G175">
        <v>43</v>
      </c>
    </row>
    <row r="176" spans="1:7" x14ac:dyDescent="0.25">
      <c r="A176" s="18" t="str">
        <f t="shared" si="2"/>
        <v xml:space="preserve">2012, London + West Essex, Unk/Oth, 80+, Non-Hodgkin lymphoma </v>
      </c>
      <c r="B176">
        <v>2012</v>
      </c>
      <c r="C176" s="7" t="s">
        <v>50</v>
      </c>
      <c r="D176" t="s">
        <v>20</v>
      </c>
      <c r="E176" t="s">
        <v>27</v>
      </c>
      <c r="F176" t="s">
        <v>57</v>
      </c>
      <c r="G176">
        <v>191</v>
      </c>
    </row>
    <row r="177" spans="1:7" x14ac:dyDescent="0.25">
      <c r="A177" s="18" t="str">
        <f t="shared" si="2"/>
        <v>2012, London + West Essex, 1, 0-49, Other</v>
      </c>
      <c r="B177">
        <v>2012</v>
      </c>
      <c r="C177" t="s">
        <v>77</v>
      </c>
      <c r="D177" t="s">
        <v>26</v>
      </c>
      <c r="E177">
        <v>1</v>
      </c>
      <c r="F177" t="s">
        <v>57</v>
      </c>
      <c r="G177">
        <v>127</v>
      </c>
    </row>
    <row r="178" spans="1:7" x14ac:dyDescent="0.25">
      <c r="A178" s="18" t="str">
        <f t="shared" si="2"/>
        <v>2012, London + West Essex, 2, 0-49, Other</v>
      </c>
      <c r="B178">
        <v>2012</v>
      </c>
      <c r="C178" t="s">
        <v>77</v>
      </c>
      <c r="D178" t="s">
        <v>26</v>
      </c>
      <c r="E178">
        <v>2</v>
      </c>
      <c r="F178" t="s">
        <v>57</v>
      </c>
      <c r="G178">
        <v>59</v>
      </c>
    </row>
    <row r="179" spans="1:7" x14ac:dyDescent="0.25">
      <c r="A179" s="18" t="str">
        <f t="shared" si="2"/>
        <v>2012, London + West Essex, 3, 0-49, Other</v>
      </c>
      <c r="B179">
        <v>2012</v>
      </c>
      <c r="C179" t="s">
        <v>77</v>
      </c>
      <c r="D179" t="s">
        <v>26</v>
      </c>
      <c r="E179">
        <v>3</v>
      </c>
      <c r="F179" t="s">
        <v>57</v>
      </c>
      <c r="G179">
        <v>60</v>
      </c>
    </row>
    <row r="180" spans="1:7" x14ac:dyDescent="0.25">
      <c r="A180" s="18" t="str">
        <f t="shared" si="2"/>
        <v>2012, London + West Essex, 4, 0-49, Other</v>
      </c>
      <c r="B180">
        <v>2012</v>
      </c>
      <c r="C180" t="s">
        <v>77</v>
      </c>
      <c r="D180" t="s">
        <v>26</v>
      </c>
      <c r="E180">
        <v>4</v>
      </c>
      <c r="F180" t="s">
        <v>57</v>
      </c>
      <c r="G180">
        <v>91</v>
      </c>
    </row>
    <row r="181" spans="1:7" x14ac:dyDescent="0.25">
      <c r="A181" s="18" t="str">
        <f t="shared" si="2"/>
        <v>2012, London + West Essex, Unk/Oth, 0-49, Other</v>
      </c>
      <c r="B181">
        <v>2012</v>
      </c>
      <c r="C181" t="s">
        <v>77</v>
      </c>
      <c r="D181" t="s">
        <v>26</v>
      </c>
      <c r="E181" t="s">
        <v>27</v>
      </c>
      <c r="F181" t="s">
        <v>57</v>
      </c>
      <c r="G181">
        <v>1745</v>
      </c>
    </row>
    <row r="182" spans="1:7" x14ac:dyDescent="0.25">
      <c r="A182" s="18" t="str">
        <f t="shared" si="2"/>
        <v>2012, London + West Essex, 1, 50-59, Other</v>
      </c>
      <c r="B182">
        <v>2012</v>
      </c>
      <c r="C182" t="s">
        <v>77</v>
      </c>
      <c r="D182" t="s">
        <v>17</v>
      </c>
      <c r="E182">
        <v>1</v>
      </c>
      <c r="F182" t="s">
        <v>57</v>
      </c>
      <c r="G182">
        <v>44</v>
      </c>
    </row>
    <row r="183" spans="1:7" x14ac:dyDescent="0.25">
      <c r="A183" s="18" t="str">
        <f t="shared" si="2"/>
        <v>2012, London + West Essex, 2, 50-59, Other</v>
      </c>
      <c r="B183">
        <v>2012</v>
      </c>
      <c r="C183" t="s">
        <v>77</v>
      </c>
      <c r="D183" t="s">
        <v>17</v>
      </c>
      <c r="E183">
        <v>2</v>
      </c>
      <c r="F183" t="s">
        <v>57</v>
      </c>
      <c r="G183">
        <v>50</v>
      </c>
    </row>
    <row r="184" spans="1:7" x14ac:dyDescent="0.25">
      <c r="A184" s="18" t="str">
        <f t="shared" si="2"/>
        <v>2012, London + West Essex, 3, 50-59, Other</v>
      </c>
      <c r="B184">
        <v>2012</v>
      </c>
      <c r="C184" t="s">
        <v>77</v>
      </c>
      <c r="D184" t="s">
        <v>17</v>
      </c>
      <c r="E184">
        <v>3</v>
      </c>
      <c r="F184" t="s">
        <v>57</v>
      </c>
      <c r="G184">
        <v>74</v>
      </c>
    </row>
    <row r="185" spans="1:7" x14ac:dyDescent="0.25">
      <c r="A185" s="18" t="str">
        <f t="shared" si="2"/>
        <v>2012, London + West Essex, 4, 50-59, Other</v>
      </c>
      <c r="B185">
        <v>2012</v>
      </c>
      <c r="C185" t="s">
        <v>77</v>
      </c>
      <c r="D185" t="s">
        <v>17</v>
      </c>
      <c r="E185">
        <v>4</v>
      </c>
      <c r="F185" t="s">
        <v>57</v>
      </c>
      <c r="G185">
        <v>138</v>
      </c>
    </row>
    <row r="186" spans="1:7" x14ac:dyDescent="0.25">
      <c r="A186" s="18" t="str">
        <f t="shared" si="2"/>
        <v>2012, London + West Essex, Unk/Oth, 50-59, Other</v>
      </c>
      <c r="B186">
        <v>2012</v>
      </c>
      <c r="C186" t="s">
        <v>77</v>
      </c>
      <c r="D186" t="s">
        <v>17</v>
      </c>
      <c r="E186" t="s">
        <v>27</v>
      </c>
      <c r="F186" t="s">
        <v>57</v>
      </c>
      <c r="G186">
        <v>1090</v>
      </c>
    </row>
    <row r="187" spans="1:7" x14ac:dyDescent="0.25">
      <c r="A187" s="18" t="str">
        <f t="shared" si="2"/>
        <v>2012, London + West Essex, 1, 60-69, Other</v>
      </c>
      <c r="B187">
        <v>2012</v>
      </c>
      <c r="C187" t="s">
        <v>77</v>
      </c>
      <c r="D187" t="s">
        <v>18</v>
      </c>
      <c r="E187">
        <v>1</v>
      </c>
      <c r="F187" t="s">
        <v>57</v>
      </c>
      <c r="G187">
        <v>78</v>
      </c>
    </row>
    <row r="188" spans="1:7" x14ac:dyDescent="0.25">
      <c r="A188" s="18" t="str">
        <f t="shared" si="2"/>
        <v>2012, London + West Essex, 2, 60-69, Other</v>
      </c>
      <c r="B188">
        <v>2012</v>
      </c>
      <c r="C188" t="s">
        <v>77</v>
      </c>
      <c r="D188" t="s">
        <v>18</v>
      </c>
      <c r="E188">
        <v>2</v>
      </c>
      <c r="F188" t="s">
        <v>57</v>
      </c>
      <c r="G188">
        <v>72</v>
      </c>
    </row>
    <row r="189" spans="1:7" x14ac:dyDescent="0.25">
      <c r="A189" s="18" t="str">
        <f t="shared" si="2"/>
        <v>2012, London + West Essex, 3, 60-69, Other</v>
      </c>
      <c r="B189">
        <v>2012</v>
      </c>
      <c r="C189" t="s">
        <v>77</v>
      </c>
      <c r="D189" t="s">
        <v>18</v>
      </c>
      <c r="E189">
        <v>3</v>
      </c>
      <c r="F189" t="s">
        <v>57</v>
      </c>
      <c r="G189">
        <v>94</v>
      </c>
    </row>
    <row r="190" spans="1:7" x14ac:dyDescent="0.25">
      <c r="A190" s="18" t="str">
        <f t="shared" si="2"/>
        <v>2012, London + West Essex, 4, 60-69, Other</v>
      </c>
      <c r="B190">
        <v>2012</v>
      </c>
      <c r="C190" t="s">
        <v>77</v>
      </c>
      <c r="D190" t="s">
        <v>18</v>
      </c>
      <c r="E190">
        <v>4</v>
      </c>
      <c r="F190" t="s">
        <v>57</v>
      </c>
      <c r="G190">
        <v>184</v>
      </c>
    </row>
    <row r="191" spans="1:7" x14ac:dyDescent="0.25">
      <c r="A191" s="18" t="str">
        <f t="shared" si="2"/>
        <v>2012, London + West Essex, Unk/Oth, 60-69, Other</v>
      </c>
      <c r="B191">
        <v>2012</v>
      </c>
      <c r="C191" t="s">
        <v>77</v>
      </c>
      <c r="D191" t="s">
        <v>18</v>
      </c>
      <c r="E191" t="s">
        <v>27</v>
      </c>
      <c r="F191" t="s">
        <v>57</v>
      </c>
      <c r="G191">
        <v>1672</v>
      </c>
    </row>
    <row r="192" spans="1:7" x14ac:dyDescent="0.25">
      <c r="A192" s="18" t="str">
        <f t="shared" si="2"/>
        <v>2012, London + West Essex, 1, 70-79, Other</v>
      </c>
      <c r="B192">
        <v>2012</v>
      </c>
      <c r="C192" t="s">
        <v>77</v>
      </c>
      <c r="D192" t="s">
        <v>19</v>
      </c>
      <c r="E192">
        <v>1</v>
      </c>
      <c r="F192" t="s">
        <v>57</v>
      </c>
      <c r="G192">
        <v>56</v>
      </c>
    </row>
    <row r="193" spans="1:7" x14ac:dyDescent="0.25">
      <c r="A193" s="18" t="str">
        <f t="shared" si="2"/>
        <v>2012, London + West Essex, 2, 70-79, Other</v>
      </c>
      <c r="B193">
        <v>2012</v>
      </c>
      <c r="C193" t="s">
        <v>77</v>
      </c>
      <c r="D193" t="s">
        <v>19</v>
      </c>
      <c r="E193">
        <v>2</v>
      </c>
      <c r="F193" t="s">
        <v>57</v>
      </c>
      <c r="G193">
        <v>67</v>
      </c>
    </row>
    <row r="194" spans="1:7" x14ac:dyDescent="0.25">
      <c r="A194" s="18" t="str">
        <f t="shared" ref="A194:A257" si="3">B194&amp;", "&amp;F194&amp;", "&amp;E194&amp;", "&amp;D194&amp;", "&amp;C194</f>
        <v>2012, London + West Essex, 3, 70-79, Other</v>
      </c>
      <c r="B194">
        <v>2012</v>
      </c>
      <c r="C194" t="s">
        <v>77</v>
      </c>
      <c r="D194" t="s">
        <v>19</v>
      </c>
      <c r="E194">
        <v>3</v>
      </c>
      <c r="F194" t="s">
        <v>57</v>
      </c>
      <c r="G194">
        <v>76</v>
      </c>
    </row>
    <row r="195" spans="1:7" x14ac:dyDescent="0.25">
      <c r="A195" s="18" t="str">
        <f t="shared" si="3"/>
        <v>2012, London + West Essex, 4, 70-79, Other</v>
      </c>
      <c r="B195">
        <v>2012</v>
      </c>
      <c r="C195" t="s">
        <v>77</v>
      </c>
      <c r="D195" t="s">
        <v>19</v>
      </c>
      <c r="E195">
        <v>4</v>
      </c>
      <c r="F195" t="s">
        <v>57</v>
      </c>
      <c r="G195">
        <v>154</v>
      </c>
    </row>
    <row r="196" spans="1:7" x14ac:dyDescent="0.25">
      <c r="A196" s="18" t="str">
        <f t="shared" si="3"/>
        <v>2012, London + West Essex, Unk/Oth, 70-79, Other</v>
      </c>
      <c r="B196">
        <v>2012</v>
      </c>
      <c r="C196" t="s">
        <v>77</v>
      </c>
      <c r="D196" t="s">
        <v>19</v>
      </c>
      <c r="E196" t="s">
        <v>27</v>
      </c>
      <c r="F196" t="s">
        <v>57</v>
      </c>
      <c r="G196">
        <v>1934</v>
      </c>
    </row>
    <row r="197" spans="1:7" x14ac:dyDescent="0.25">
      <c r="A197" s="18" t="str">
        <f t="shared" si="3"/>
        <v>2012, London + West Essex, 1, 80+, Other</v>
      </c>
      <c r="B197">
        <v>2012</v>
      </c>
      <c r="C197" t="s">
        <v>77</v>
      </c>
      <c r="D197" t="s">
        <v>20</v>
      </c>
      <c r="E197">
        <v>1</v>
      </c>
      <c r="F197" t="s">
        <v>57</v>
      </c>
      <c r="G197">
        <v>33</v>
      </c>
    </row>
    <row r="198" spans="1:7" x14ac:dyDescent="0.25">
      <c r="A198" s="18" t="str">
        <f t="shared" si="3"/>
        <v>2012, London + West Essex, 2, 80+, Other</v>
      </c>
      <c r="B198">
        <v>2012</v>
      </c>
      <c r="C198" t="s">
        <v>77</v>
      </c>
      <c r="D198" t="s">
        <v>20</v>
      </c>
      <c r="E198">
        <v>2</v>
      </c>
      <c r="F198" t="s">
        <v>57</v>
      </c>
      <c r="G198">
        <v>48</v>
      </c>
    </row>
    <row r="199" spans="1:7" x14ac:dyDescent="0.25">
      <c r="A199" s="18" t="str">
        <f t="shared" si="3"/>
        <v>2012, London + West Essex, 3, 80+, Other</v>
      </c>
      <c r="B199">
        <v>2012</v>
      </c>
      <c r="C199" t="s">
        <v>77</v>
      </c>
      <c r="D199" t="s">
        <v>20</v>
      </c>
      <c r="E199">
        <v>3</v>
      </c>
      <c r="F199" t="s">
        <v>57</v>
      </c>
      <c r="G199">
        <v>29</v>
      </c>
    </row>
    <row r="200" spans="1:7" x14ac:dyDescent="0.25">
      <c r="A200" s="18" t="str">
        <f t="shared" si="3"/>
        <v>2012, London + West Essex, 4, 80+, Other</v>
      </c>
      <c r="B200">
        <v>2012</v>
      </c>
      <c r="C200" t="s">
        <v>77</v>
      </c>
      <c r="D200" t="s">
        <v>20</v>
      </c>
      <c r="E200">
        <v>4</v>
      </c>
      <c r="F200" t="s">
        <v>57</v>
      </c>
      <c r="G200">
        <v>109</v>
      </c>
    </row>
    <row r="201" spans="1:7" x14ac:dyDescent="0.25">
      <c r="A201" s="18" t="str">
        <f t="shared" si="3"/>
        <v>2012, London + West Essex, Unk/Oth, 80+, Other</v>
      </c>
      <c r="B201">
        <v>2012</v>
      </c>
      <c r="C201" t="s">
        <v>77</v>
      </c>
      <c r="D201" t="s">
        <v>20</v>
      </c>
      <c r="E201" t="s">
        <v>27</v>
      </c>
      <c r="F201" t="s">
        <v>57</v>
      </c>
      <c r="G201">
        <v>1924</v>
      </c>
    </row>
    <row r="202" spans="1:7" x14ac:dyDescent="0.25">
      <c r="A202" s="18" t="str">
        <f t="shared" si="3"/>
        <v>2012, London + West Essex, 1, 0-49, Ovarian</v>
      </c>
      <c r="B202">
        <v>2012</v>
      </c>
      <c r="C202" t="s">
        <v>76</v>
      </c>
      <c r="D202" t="s">
        <v>26</v>
      </c>
      <c r="E202">
        <v>1</v>
      </c>
      <c r="F202" t="s">
        <v>57</v>
      </c>
      <c r="G202">
        <v>97</v>
      </c>
    </row>
    <row r="203" spans="1:7" x14ac:dyDescent="0.25">
      <c r="A203" s="18" t="str">
        <f t="shared" si="3"/>
        <v>2012, London + West Essex, 2, 0-49, Ovarian</v>
      </c>
      <c r="B203">
        <v>2012</v>
      </c>
      <c r="C203" t="s">
        <v>76</v>
      </c>
      <c r="D203" t="s">
        <v>26</v>
      </c>
      <c r="E203">
        <v>2</v>
      </c>
      <c r="F203" t="s">
        <v>57</v>
      </c>
      <c r="G203">
        <v>9</v>
      </c>
    </row>
    <row r="204" spans="1:7" x14ac:dyDescent="0.25">
      <c r="A204" s="18" t="str">
        <f t="shared" si="3"/>
        <v>2012, London + West Essex, 3, 0-49, Ovarian</v>
      </c>
      <c r="B204">
        <v>2012</v>
      </c>
      <c r="C204" t="s">
        <v>76</v>
      </c>
      <c r="D204" t="s">
        <v>26</v>
      </c>
      <c r="E204">
        <v>3</v>
      </c>
      <c r="F204" t="s">
        <v>57</v>
      </c>
      <c r="G204">
        <v>33</v>
      </c>
    </row>
    <row r="205" spans="1:7" x14ac:dyDescent="0.25">
      <c r="A205" s="18" t="str">
        <f t="shared" si="3"/>
        <v>2012, London + West Essex, 4, 0-49, Ovarian</v>
      </c>
      <c r="B205">
        <v>2012</v>
      </c>
      <c r="C205" t="s">
        <v>76</v>
      </c>
      <c r="D205" t="s">
        <v>26</v>
      </c>
      <c r="E205">
        <v>4</v>
      </c>
      <c r="F205" t="s">
        <v>57</v>
      </c>
      <c r="G205">
        <v>22</v>
      </c>
    </row>
    <row r="206" spans="1:7" x14ac:dyDescent="0.25">
      <c r="A206" s="18" t="str">
        <f t="shared" si="3"/>
        <v>2012, London + West Essex, Unk/Oth, 0-49, Ovarian</v>
      </c>
      <c r="B206">
        <v>2012</v>
      </c>
      <c r="C206" t="s">
        <v>76</v>
      </c>
      <c r="D206" t="s">
        <v>26</v>
      </c>
      <c r="E206" t="s">
        <v>27</v>
      </c>
      <c r="F206" t="s">
        <v>57</v>
      </c>
      <c r="G206">
        <v>23</v>
      </c>
    </row>
    <row r="207" spans="1:7" x14ac:dyDescent="0.25">
      <c r="A207" s="18" t="str">
        <f t="shared" si="3"/>
        <v>2012, London + West Essex, 1, 50-59, Ovarian</v>
      </c>
      <c r="B207">
        <v>2012</v>
      </c>
      <c r="C207" t="s">
        <v>76</v>
      </c>
      <c r="D207" t="s">
        <v>17</v>
      </c>
      <c r="E207">
        <v>1</v>
      </c>
      <c r="F207" t="s">
        <v>57</v>
      </c>
      <c r="G207">
        <v>35</v>
      </c>
    </row>
    <row r="208" spans="1:7" x14ac:dyDescent="0.25">
      <c r="A208" s="18" t="str">
        <f t="shared" si="3"/>
        <v>2012, London + West Essex, 2, 50-59, Ovarian</v>
      </c>
      <c r="B208">
        <v>2012</v>
      </c>
      <c r="C208" t="s">
        <v>76</v>
      </c>
      <c r="D208" t="s">
        <v>17</v>
      </c>
      <c r="E208">
        <v>2</v>
      </c>
      <c r="F208" t="s">
        <v>57</v>
      </c>
      <c r="G208">
        <v>9</v>
      </c>
    </row>
    <row r="209" spans="1:7" x14ac:dyDescent="0.25">
      <c r="A209" s="18" t="str">
        <f t="shared" si="3"/>
        <v>2012, London + West Essex, 3, 50-59, Ovarian</v>
      </c>
      <c r="B209">
        <v>2012</v>
      </c>
      <c r="C209" t="s">
        <v>76</v>
      </c>
      <c r="D209" t="s">
        <v>17</v>
      </c>
      <c r="E209">
        <v>3</v>
      </c>
      <c r="F209" t="s">
        <v>57</v>
      </c>
      <c r="G209">
        <v>28</v>
      </c>
    </row>
    <row r="210" spans="1:7" x14ac:dyDescent="0.25">
      <c r="A210" s="18" t="str">
        <f t="shared" si="3"/>
        <v>2012, London + West Essex, 4, 50-59, Ovarian</v>
      </c>
      <c r="B210">
        <v>2012</v>
      </c>
      <c r="C210" t="s">
        <v>76</v>
      </c>
      <c r="D210" t="s">
        <v>17</v>
      </c>
      <c r="E210">
        <v>4</v>
      </c>
      <c r="F210" t="s">
        <v>57</v>
      </c>
      <c r="G210">
        <v>27</v>
      </c>
    </row>
    <row r="211" spans="1:7" x14ac:dyDescent="0.25">
      <c r="A211" s="18" t="str">
        <f t="shared" si="3"/>
        <v>2012, London + West Essex, Unk/Oth, 50-59, Ovarian</v>
      </c>
      <c r="B211">
        <v>2012</v>
      </c>
      <c r="C211" t="s">
        <v>76</v>
      </c>
      <c r="D211" t="s">
        <v>17</v>
      </c>
      <c r="E211" t="s">
        <v>27</v>
      </c>
      <c r="F211" t="s">
        <v>57</v>
      </c>
      <c r="G211">
        <v>14</v>
      </c>
    </row>
    <row r="212" spans="1:7" x14ac:dyDescent="0.25">
      <c r="A212" s="18" t="str">
        <f t="shared" si="3"/>
        <v>2012, London + West Essex, 1, 60-69, Ovarian</v>
      </c>
      <c r="B212">
        <v>2012</v>
      </c>
      <c r="C212" t="s">
        <v>76</v>
      </c>
      <c r="D212" t="s">
        <v>18</v>
      </c>
      <c r="E212">
        <v>1</v>
      </c>
      <c r="F212" t="s">
        <v>57</v>
      </c>
      <c r="G212">
        <v>32</v>
      </c>
    </row>
    <row r="213" spans="1:7" x14ac:dyDescent="0.25">
      <c r="A213" s="18" t="str">
        <f t="shared" si="3"/>
        <v>2012, London + West Essex, 2, 60-69, Ovarian</v>
      </c>
      <c r="B213">
        <v>2012</v>
      </c>
      <c r="C213" t="s">
        <v>76</v>
      </c>
      <c r="D213" t="s">
        <v>18</v>
      </c>
      <c r="E213">
        <v>2</v>
      </c>
      <c r="F213" t="s">
        <v>57</v>
      </c>
      <c r="G213">
        <v>9</v>
      </c>
    </row>
    <row r="214" spans="1:7" x14ac:dyDescent="0.25">
      <c r="A214" s="18" t="str">
        <f t="shared" si="3"/>
        <v>2012, London + West Essex, 3, 60-69, Ovarian</v>
      </c>
      <c r="B214">
        <v>2012</v>
      </c>
      <c r="C214" t="s">
        <v>76</v>
      </c>
      <c r="D214" t="s">
        <v>18</v>
      </c>
      <c r="E214">
        <v>3</v>
      </c>
      <c r="F214" t="s">
        <v>57</v>
      </c>
      <c r="G214">
        <v>40</v>
      </c>
    </row>
    <row r="215" spans="1:7" x14ac:dyDescent="0.25">
      <c r="A215" s="18" t="str">
        <f t="shared" si="3"/>
        <v>2012, London + West Essex, 4, 60-69, Ovarian</v>
      </c>
      <c r="B215">
        <v>2012</v>
      </c>
      <c r="C215" t="s">
        <v>76</v>
      </c>
      <c r="D215" t="s">
        <v>18</v>
      </c>
      <c r="E215">
        <v>4</v>
      </c>
      <c r="F215" t="s">
        <v>57</v>
      </c>
      <c r="G215">
        <v>29</v>
      </c>
    </row>
    <row r="216" spans="1:7" x14ac:dyDescent="0.25">
      <c r="A216" s="18" t="str">
        <f t="shared" si="3"/>
        <v>2012, London + West Essex, Unk/Oth, 60-69, Ovarian</v>
      </c>
      <c r="B216">
        <v>2012</v>
      </c>
      <c r="C216" t="s">
        <v>76</v>
      </c>
      <c r="D216" t="s">
        <v>18</v>
      </c>
      <c r="E216" t="s">
        <v>27</v>
      </c>
      <c r="F216" t="s">
        <v>57</v>
      </c>
      <c r="G216">
        <v>26</v>
      </c>
    </row>
    <row r="217" spans="1:7" x14ac:dyDescent="0.25">
      <c r="A217" s="18" t="str">
        <f t="shared" si="3"/>
        <v>2012, London + West Essex, 1, 70-79, Ovarian</v>
      </c>
      <c r="B217">
        <v>2012</v>
      </c>
      <c r="C217" t="s">
        <v>76</v>
      </c>
      <c r="D217" t="s">
        <v>19</v>
      </c>
      <c r="E217">
        <v>1</v>
      </c>
      <c r="F217" t="s">
        <v>57</v>
      </c>
      <c r="G217">
        <v>13</v>
      </c>
    </row>
    <row r="218" spans="1:7" x14ac:dyDescent="0.25">
      <c r="A218" s="18" t="str">
        <f t="shared" si="3"/>
        <v>2012, London + West Essex, 2, 70-79, Ovarian</v>
      </c>
      <c r="B218">
        <v>2012</v>
      </c>
      <c r="C218" t="s">
        <v>76</v>
      </c>
      <c r="D218" t="s">
        <v>19</v>
      </c>
      <c r="E218">
        <v>2</v>
      </c>
      <c r="F218" t="s">
        <v>57</v>
      </c>
      <c r="G218">
        <v>11</v>
      </c>
    </row>
    <row r="219" spans="1:7" x14ac:dyDescent="0.25">
      <c r="A219" s="18" t="str">
        <f t="shared" si="3"/>
        <v>2012, London + West Essex, 3, 70-79, Ovarian</v>
      </c>
      <c r="B219">
        <v>2012</v>
      </c>
      <c r="C219" t="s">
        <v>76</v>
      </c>
      <c r="D219" t="s">
        <v>19</v>
      </c>
      <c r="E219">
        <v>3</v>
      </c>
      <c r="F219" t="s">
        <v>57</v>
      </c>
      <c r="G219">
        <v>43</v>
      </c>
    </row>
    <row r="220" spans="1:7" x14ac:dyDescent="0.25">
      <c r="A220" s="18" t="str">
        <f t="shared" si="3"/>
        <v>2012, London + West Essex, 4, 70-79, Ovarian</v>
      </c>
      <c r="B220">
        <v>2012</v>
      </c>
      <c r="C220" t="s">
        <v>76</v>
      </c>
      <c r="D220" t="s">
        <v>19</v>
      </c>
      <c r="E220">
        <v>4</v>
      </c>
      <c r="F220" t="s">
        <v>57</v>
      </c>
      <c r="G220">
        <v>33</v>
      </c>
    </row>
    <row r="221" spans="1:7" x14ac:dyDescent="0.25">
      <c r="A221" s="18" t="str">
        <f t="shared" si="3"/>
        <v>2012, London + West Essex, Unk/Oth, 70-79, Ovarian</v>
      </c>
      <c r="B221">
        <v>2012</v>
      </c>
      <c r="C221" t="s">
        <v>76</v>
      </c>
      <c r="D221" t="s">
        <v>19</v>
      </c>
      <c r="E221" t="s">
        <v>27</v>
      </c>
      <c r="F221" t="s">
        <v>57</v>
      </c>
      <c r="G221">
        <v>30</v>
      </c>
    </row>
    <row r="222" spans="1:7" x14ac:dyDescent="0.25">
      <c r="A222" s="18" t="str">
        <f t="shared" si="3"/>
        <v>2012, London + West Essex, 1, 80+, Ovarian</v>
      </c>
      <c r="B222">
        <v>2012</v>
      </c>
      <c r="C222" t="s">
        <v>76</v>
      </c>
      <c r="D222" t="s">
        <v>20</v>
      </c>
      <c r="E222">
        <v>1</v>
      </c>
      <c r="F222" t="s">
        <v>57</v>
      </c>
      <c r="G222">
        <v>12</v>
      </c>
    </row>
    <row r="223" spans="1:7" x14ac:dyDescent="0.25">
      <c r="A223" s="18" t="str">
        <f t="shared" si="3"/>
        <v>2012, London + West Essex, 2, 80+, Ovarian</v>
      </c>
      <c r="B223">
        <v>2012</v>
      </c>
      <c r="C223" t="s">
        <v>76</v>
      </c>
      <c r="D223" t="s">
        <v>20</v>
      </c>
      <c r="E223">
        <v>2</v>
      </c>
      <c r="F223" t="s">
        <v>57</v>
      </c>
      <c r="G223">
        <v>0</v>
      </c>
    </row>
    <row r="224" spans="1:7" x14ac:dyDescent="0.25">
      <c r="A224" s="18" t="str">
        <f t="shared" si="3"/>
        <v>2012, London + West Essex, 3, 80+, Ovarian</v>
      </c>
      <c r="B224">
        <v>2012</v>
      </c>
      <c r="C224" t="s">
        <v>76</v>
      </c>
      <c r="D224" t="s">
        <v>20</v>
      </c>
      <c r="E224">
        <v>3</v>
      </c>
      <c r="F224" t="s">
        <v>57</v>
      </c>
      <c r="G224">
        <v>23</v>
      </c>
    </row>
    <row r="225" spans="1:7" x14ac:dyDescent="0.25">
      <c r="A225" s="18" t="str">
        <f t="shared" si="3"/>
        <v>2012, London + West Essex, 4, 80+, Ovarian</v>
      </c>
      <c r="B225">
        <v>2012</v>
      </c>
      <c r="C225" t="s">
        <v>76</v>
      </c>
      <c r="D225" t="s">
        <v>20</v>
      </c>
      <c r="E225">
        <v>4</v>
      </c>
      <c r="F225" t="s">
        <v>57</v>
      </c>
      <c r="G225">
        <v>26</v>
      </c>
    </row>
    <row r="226" spans="1:7" x14ac:dyDescent="0.25">
      <c r="A226" s="18" t="str">
        <f t="shared" si="3"/>
        <v>2012, London + West Essex, Unk/Oth, 80+, Ovarian</v>
      </c>
      <c r="B226">
        <v>2012</v>
      </c>
      <c r="C226" t="s">
        <v>76</v>
      </c>
      <c r="D226" t="s">
        <v>20</v>
      </c>
      <c r="E226" t="s">
        <v>27</v>
      </c>
      <c r="F226" t="s">
        <v>57</v>
      </c>
      <c r="G226">
        <v>40</v>
      </c>
    </row>
    <row r="227" spans="1:7" x14ac:dyDescent="0.25">
      <c r="A227" s="18" t="str">
        <f t="shared" si="3"/>
        <v>2012, London + West Essex, 1, 0-49, Prostate</v>
      </c>
      <c r="B227">
        <v>2012</v>
      </c>
      <c r="C227" t="s">
        <v>2</v>
      </c>
      <c r="D227" t="s">
        <v>26</v>
      </c>
      <c r="E227">
        <v>1</v>
      </c>
      <c r="F227" t="s">
        <v>57</v>
      </c>
      <c r="G227">
        <v>45</v>
      </c>
    </row>
    <row r="228" spans="1:7" x14ac:dyDescent="0.25">
      <c r="A228" s="18" t="str">
        <f t="shared" si="3"/>
        <v>2012, London + West Essex, 2, 0-49, Prostate</v>
      </c>
      <c r="B228">
        <v>2012</v>
      </c>
      <c r="C228" t="s">
        <v>2</v>
      </c>
      <c r="D228" t="s">
        <v>26</v>
      </c>
      <c r="E228">
        <v>2</v>
      </c>
      <c r="F228" t="s">
        <v>57</v>
      </c>
      <c r="G228">
        <v>13</v>
      </c>
    </row>
    <row r="229" spans="1:7" x14ac:dyDescent="0.25">
      <c r="A229" s="18" t="str">
        <f t="shared" si="3"/>
        <v>2012, London + West Essex, 3, 0-49, Prostate</v>
      </c>
      <c r="B229">
        <v>2012</v>
      </c>
      <c r="C229" t="s">
        <v>2</v>
      </c>
      <c r="D229" t="s">
        <v>26</v>
      </c>
      <c r="E229">
        <v>3</v>
      </c>
      <c r="F229" t="s">
        <v>57</v>
      </c>
      <c r="G229">
        <v>9</v>
      </c>
    </row>
    <row r="230" spans="1:7" x14ac:dyDescent="0.25">
      <c r="A230" s="18" t="str">
        <f t="shared" si="3"/>
        <v>2012, London + West Essex, 4, 0-49, Prostate</v>
      </c>
      <c r="B230">
        <v>2012</v>
      </c>
      <c r="C230" t="s">
        <v>2</v>
      </c>
      <c r="D230" t="s">
        <v>26</v>
      </c>
      <c r="E230">
        <v>4</v>
      </c>
      <c r="F230" t="s">
        <v>57</v>
      </c>
      <c r="G230">
        <v>6</v>
      </c>
    </row>
    <row r="231" spans="1:7" x14ac:dyDescent="0.25">
      <c r="A231" s="18" t="str">
        <f t="shared" si="3"/>
        <v>2012, London + West Essex, Unk/Oth, 0-49, Prostate</v>
      </c>
      <c r="B231">
        <v>2012</v>
      </c>
      <c r="C231" t="s">
        <v>2</v>
      </c>
      <c r="D231" t="s">
        <v>26</v>
      </c>
      <c r="E231" t="s">
        <v>27</v>
      </c>
      <c r="F231" t="s">
        <v>57</v>
      </c>
      <c r="G231">
        <v>14</v>
      </c>
    </row>
    <row r="232" spans="1:7" x14ac:dyDescent="0.25">
      <c r="A232" s="18" t="str">
        <f t="shared" si="3"/>
        <v>2012, London + West Essex, 1, 50-59, Prostate</v>
      </c>
      <c r="B232">
        <v>2012</v>
      </c>
      <c r="C232" t="s">
        <v>2</v>
      </c>
      <c r="D232" t="s">
        <v>17</v>
      </c>
      <c r="E232">
        <v>1</v>
      </c>
      <c r="F232" t="s">
        <v>57</v>
      </c>
      <c r="G232">
        <v>290</v>
      </c>
    </row>
    <row r="233" spans="1:7" x14ac:dyDescent="0.25">
      <c r="A233" s="18" t="str">
        <f t="shared" si="3"/>
        <v>2012, London + West Essex, 2, 50-59, Prostate</v>
      </c>
      <c r="B233">
        <v>2012</v>
      </c>
      <c r="C233" t="s">
        <v>2</v>
      </c>
      <c r="D233" t="s">
        <v>17</v>
      </c>
      <c r="E233">
        <v>2</v>
      </c>
      <c r="F233" t="s">
        <v>57</v>
      </c>
      <c r="G233">
        <v>98</v>
      </c>
    </row>
    <row r="234" spans="1:7" x14ac:dyDescent="0.25">
      <c r="A234" s="18" t="str">
        <f t="shared" si="3"/>
        <v>2012, London + West Essex, 3, 50-59, Prostate</v>
      </c>
      <c r="B234">
        <v>2012</v>
      </c>
      <c r="C234" t="s">
        <v>2</v>
      </c>
      <c r="D234" t="s">
        <v>17</v>
      </c>
      <c r="E234">
        <v>3</v>
      </c>
      <c r="F234" t="s">
        <v>57</v>
      </c>
      <c r="G234">
        <v>95</v>
      </c>
    </row>
    <row r="235" spans="1:7" x14ac:dyDescent="0.25">
      <c r="A235" s="18" t="str">
        <f t="shared" si="3"/>
        <v>2012, London + West Essex, 4, 50-59, Prostate</v>
      </c>
      <c r="B235">
        <v>2012</v>
      </c>
      <c r="C235" t="s">
        <v>2</v>
      </c>
      <c r="D235" t="s">
        <v>17</v>
      </c>
      <c r="E235">
        <v>4</v>
      </c>
      <c r="F235" t="s">
        <v>57</v>
      </c>
      <c r="G235">
        <v>54</v>
      </c>
    </row>
    <row r="236" spans="1:7" x14ac:dyDescent="0.25">
      <c r="A236" s="18" t="str">
        <f t="shared" si="3"/>
        <v>2012, London + West Essex, Unk/Oth, 50-59, Prostate</v>
      </c>
      <c r="B236">
        <v>2012</v>
      </c>
      <c r="C236" t="s">
        <v>2</v>
      </c>
      <c r="D236" t="s">
        <v>17</v>
      </c>
      <c r="E236" t="s">
        <v>27</v>
      </c>
      <c r="F236" t="s">
        <v>57</v>
      </c>
      <c r="G236">
        <v>74</v>
      </c>
    </row>
    <row r="237" spans="1:7" x14ac:dyDescent="0.25">
      <c r="A237" s="18" t="str">
        <f t="shared" si="3"/>
        <v>2012, London + West Essex, 1, 60-69, Prostate</v>
      </c>
      <c r="B237">
        <v>2012</v>
      </c>
      <c r="C237" t="s">
        <v>2</v>
      </c>
      <c r="D237" t="s">
        <v>18</v>
      </c>
      <c r="E237">
        <v>1</v>
      </c>
      <c r="F237" t="s">
        <v>57</v>
      </c>
      <c r="G237">
        <v>576</v>
      </c>
    </row>
    <row r="238" spans="1:7" x14ac:dyDescent="0.25">
      <c r="A238" s="18" t="str">
        <f t="shared" si="3"/>
        <v>2012, London + West Essex, 2, 60-69, Prostate</v>
      </c>
      <c r="B238">
        <v>2012</v>
      </c>
      <c r="C238" t="s">
        <v>2</v>
      </c>
      <c r="D238" t="s">
        <v>18</v>
      </c>
      <c r="E238">
        <v>2</v>
      </c>
      <c r="F238" t="s">
        <v>57</v>
      </c>
      <c r="G238">
        <v>212</v>
      </c>
    </row>
    <row r="239" spans="1:7" x14ac:dyDescent="0.25">
      <c r="A239" s="18" t="str">
        <f t="shared" si="3"/>
        <v>2012, London + West Essex, 3, 60-69, Prostate</v>
      </c>
      <c r="B239">
        <v>2012</v>
      </c>
      <c r="C239" t="s">
        <v>2</v>
      </c>
      <c r="D239" t="s">
        <v>18</v>
      </c>
      <c r="E239">
        <v>3</v>
      </c>
      <c r="F239" t="s">
        <v>57</v>
      </c>
      <c r="G239">
        <v>251</v>
      </c>
    </row>
    <row r="240" spans="1:7" x14ac:dyDescent="0.25">
      <c r="A240" s="18" t="str">
        <f t="shared" si="3"/>
        <v>2012, London + West Essex, 4, 60-69, Prostate</v>
      </c>
      <c r="B240">
        <v>2012</v>
      </c>
      <c r="C240" t="s">
        <v>2</v>
      </c>
      <c r="D240" t="s">
        <v>18</v>
      </c>
      <c r="E240">
        <v>4</v>
      </c>
      <c r="F240" t="s">
        <v>57</v>
      </c>
      <c r="G240">
        <v>175</v>
      </c>
    </row>
    <row r="241" spans="1:7" x14ac:dyDescent="0.25">
      <c r="A241" s="18" t="str">
        <f t="shared" si="3"/>
        <v>2012, London + West Essex, Unk/Oth, 60-69, Prostate</v>
      </c>
      <c r="B241">
        <v>2012</v>
      </c>
      <c r="C241" t="s">
        <v>2</v>
      </c>
      <c r="D241" t="s">
        <v>18</v>
      </c>
      <c r="E241" t="s">
        <v>27</v>
      </c>
      <c r="F241" t="s">
        <v>57</v>
      </c>
      <c r="G241">
        <v>216</v>
      </c>
    </row>
    <row r="242" spans="1:7" x14ac:dyDescent="0.25">
      <c r="A242" s="18" t="str">
        <f t="shared" si="3"/>
        <v>2012, London + West Essex, 1, 70-79, Prostate</v>
      </c>
      <c r="B242">
        <v>2012</v>
      </c>
      <c r="C242" t="s">
        <v>2</v>
      </c>
      <c r="D242" t="s">
        <v>19</v>
      </c>
      <c r="E242">
        <v>1</v>
      </c>
      <c r="F242" t="s">
        <v>57</v>
      </c>
      <c r="G242">
        <v>587</v>
      </c>
    </row>
    <row r="243" spans="1:7" x14ac:dyDescent="0.25">
      <c r="A243" s="18" t="str">
        <f t="shared" si="3"/>
        <v>2012, London + West Essex, 2, 70-79, Prostate</v>
      </c>
      <c r="B243">
        <v>2012</v>
      </c>
      <c r="C243" t="s">
        <v>2</v>
      </c>
      <c r="D243" t="s">
        <v>19</v>
      </c>
      <c r="E243">
        <v>2</v>
      </c>
      <c r="F243" t="s">
        <v>57</v>
      </c>
      <c r="G243">
        <v>168</v>
      </c>
    </row>
    <row r="244" spans="1:7" x14ac:dyDescent="0.25">
      <c r="A244" s="18" t="str">
        <f t="shared" si="3"/>
        <v>2012, London + West Essex, 3, 70-79, Prostate</v>
      </c>
      <c r="B244">
        <v>2012</v>
      </c>
      <c r="C244" t="s">
        <v>2</v>
      </c>
      <c r="D244" t="s">
        <v>19</v>
      </c>
      <c r="E244">
        <v>3</v>
      </c>
      <c r="F244" t="s">
        <v>57</v>
      </c>
      <c r="G244">
        <v>245</v>
      </c>
    </row>
    <row r="245" spans="1:7" x14ac:dyDescent="0.25">
      <c r="A245" s="18" t="str">
        <f t="shared" si="3"/>
        <v>2012, London + West Essex, 4, 70-79, Prostate</v>
      </c>
      <c r="B245">
        <v>2012</v>
      </c>
      <c r="C245" t="s">
        <v>2</v>
      </c>
      <c r="D245" t="s">
        <v>19</v>
      </c>
      <c r="E245">
        <v>4</v>
      </c>
      <c r="F245" t="s">
        <v>57</v>
      </c>
      <c r="G245">
        <v>226</v>
      </c>
    </row>
    <row r="246" spans="1:7" x14ac:dyDescent="0.25">
      <c r="A246" s="18" t="str">
        <f t="shared" si="3"/>
        <v>2012, London + West Essex, Unk/Oth, 70-79, Prostate</v>
      </c>
      <c r="B246">
        <v>2012</v>
      </c>
      <c r="C246" t="s">
        <v>2</v>
      </c>
      <c r="D246" t="s">
        <v>19</v>
      </c>
      <c r="E246" t="s">
        <v>27</v>
      </c>
      <c r="F246" t="s">
        <v>57</v>
      </c>
      <c r="G246">
        <v>232</v>
      </c>
    </row>
    <row r="247" spans="1:7" x14ac:dyDescent="0.25">
      <c r="A247" s="18" t="str">
        <f t="shared" si="3"/>
        <v>2012, London + West Essex, 1, 80+, Prostate</v>
      </c>
      <c r="B247">
        <v>2012</v>
      </c>
      <c r="C247" t="s">
        <v>2</v>
      </c>
      <c r="D247" t="s">
        <v>20</v>
      </c>
      <c r="E247">
        <v>1</v>
      </c>
      <c r="F247" t="s">
        <v>57</v>
      </c>
      <c r="G247">
        <v>157</v>
      </c>
    </row>
    <row r="248" spans="1:7" x14ac:dyDescent="0.25">
      <c r="A248" s="18" t="str">
        <f t="shared" si="3"/>
        <v>2012, London + West Essex, 2, 80+, Prostate</v>
      </c>
      <c r="B248">
        <v>2012</v>
      </c>
      <c r="C248" t="s">
        <v>2</v>
      </c>
      <c r="D248" t="s">
        <v>20</v>
      </c>
      <c r="E248">
        <v>2</v>
      </c>
      <c r="F248" t="s">
        <v>57</v>
      </c>
      <c r="G248">
        <v>32</v>
      </c>
    </row>
    <row r="249" spans="1:7" x14ac:dyDescent="0.25">
      <c r="A249" s="18" t="str">
        <f t="shared" si="3"/>
        <v>2012, London + West Essex, 3, 80+, Prostate</v>
      </c>
      <c r="B249">
        <v>2012</v>
      </c>
      <c r="C249" t="s">
        <v>2</v>
      </c>
      <c r="D249" t="s">
        <v>20</v>
      </c>
      <c r="E249">
        <v>3</v>
      </c>
      <c r="F249" t="s">
        <v>57</v>
      </c>
      <c r="G249">
        <v>60</v>
      </c>
    </row>
    <row r="250" spans="1:7" x14ac:dyDescent="0.25">
      <c r="A250" s="18" t="str">
        <f t="shared" si="3"/>
        <v>2012, London + West Essex, 4, 80+, Prostate</v>
      </c>
      <c r="B250">
        <v>2012</v>
      </c>
      <c r="C250" t="s">
        <v>2</v>
      </c>
      <c r="D250" t="s">
        <v>20</v>
      </c>
      <c r="E250">
        <v>4</v>
      </c>
      <c r="F250" t="s">
        <v>57</v>
      </c>
      <c r="G250">
        <v>168</v>
      </c>
    </row>
    <row r="251" spans="1:7" x14ac:dyDescent="0.25">
      <c r="A251" s="18" t="str">
        <f t="shared" si="3"/>
        <v>2012, London + West Essex, Unk/Oth, 80+, Prostate</v>
      </c>
      <c r="B251">
        <v>2012</v>
      </c>
      <c r="C251" t="s">
        <v>2</v>
      </c>
      <c r="D251" t="s">
        <v>20</v>
      </c>
      <c r="E251" t="s">
        <v>27</v>
      </c>
      <c r="F251" t="s">
        <v>57</v>
      </c>
      <c r="G251">
        <v>257</v>
      </c>
    </row>
    <row r="252" spans="1:7" x14ac:dyDescent="0.25">
      <c r="A252" s="18" t="str">
        <f t="shared" si="3"/>
        <v>2012, London + West Essex, 1, 0-49, Uterine</v>
      </c>
      <c r="B252">
        <v>2012</v>
      </c>
      <c r="C252" t="s">
        <v>39</v>
      </c>
      <c r="D252" t="s">
        <v>26</v>
      </c>
      <c r="E252">
        <v>1</v>
      </c>
      <c r="F252" t="s">
        <v>57</v>
      </c>
      <c r="G252">
        <v>39</v>
      </c>
    </row>
    <row r="253" spans="1:7" x14ac:dyDescent="0.25">
      <c r="A253" s="18" t="str">
        <f t="shared" si="3"/>
        <v>2012, London + West Essex, 2, 0-49, Uterine</v>
      </c>
      <c r="B253">
        <v>2012</v>
      </c>
      <c r="C253" t="s">
        <v>39</v>
      </c>
      <c r="D253" t="s">
        <v>26</v>
      </c>
      <c r="E253">
        <v>2</v>
      </c>
      <c r="F253" t="s">
        <v>57</v>
      </c>
      <c r="G253">
        <v>5</v>
      </c>
    </row>
    <row r="254" spans="1:7" x14ac:dyDescent="0.25">
      <c r="A254" s="18" t="str">
        <f t="shared" si="3"/>
        <v>2012, London + West Essex, 3, 0-49, Uterine</v>
      </c>
      <c r="B254">
        <v>2012</v>
      </c>
      <c r="C254" t="s">
        <v>39</v>
      </c>
      <c r="D254" t="s">
        <v>26</v>
      </c>
      <c r="E254">
        <v>3</v>
      </c>
      <c r="F254" t="s">
        <v>57</v>
      </c>
      <c r="G254">
        <v>7</v>
      </c>
    </row>
    <row r="255" spans="1:7" x14ac:dyDescent="0.25">
      <c r="A255" s="18" t="str">
        <f t="shared" si="3"/>
        <v>2012, London + West Essex, 4, 0-49, Uterine</v>
      </c>
      <c r="B255">
        <v>2012</v>
      </c>
      <c r="C255" t="s">
        <v>39</v>
      </c>
      <c r="D255" t="s">
        <v>26</v>
      </c>
      <c r="E255">
        <v>4</v>
      </c>
      <c r="F255" t="s">
        <v>57</v>
      </c>
      <c r="G255" t="s">
        <v>36</v>
      </c>
    </row>
    <row r="256" spans="1:7" x14ac:dyDescent="0.25">
      <c r="A256" s="18" t="str">
        <f t="shared" si="3"/>
        <v>2012, London + West Essex, Unk/Oth, 0-49, Uterine</v>
      </c>
      <c r="B256">
        <v>2012</v>
      </c>
      <c r="C256" t="s">
        <v>39</v>
      </c>
      <c r="D256" t="s">
        <v>26</v>
      </c>
      <c r="E256" t="s">
        <v>27</v>
      </c>
      <c r="F256" t="s">
        <v>57</v>
      </c>
      <c r="G256">
        <v>31</v>
      </c>
    </row>
    <row r="257" spans="1:7" x14ac:dyDescent="0.25">
      <c r="A257" s="18" t="str">
        <f t="shared" si="3"/>
        <v>2012, London + West Essex, 1, 50-59, Uterine</v>
      </c>
      <c r="B257">
        <v>2012</v>
      </c>
      <c r="C257" t="s">
        <v>39</v>
      </c>
      <c r="D257" t="s">
        <v>17</v>
      </c>
      <c r="E257">
        <v>1</v>
      </c>
      <c r="F257" t="s">
        <v>57</v>
      </c>
      <c r="G257">
        <v>82</v>
      </c>
    </row>
    <row r="258" spans="1:7" x14ac:dyDescent="0.25">
      <c r="A258" s="18" t="str">
        <f t="shared" ref="A258:A321" si="4">B258&amp;", "&amp;F258&amp;", "&amp;E258&amp;", "&amp;D258&amp;", "&amp;C258</f>
        <v>2012, London + West Essex, 2, 50-59, Uterine</v>
      </c>
      <c r="B258">
        <v>2012</v>
      </c>
      <c r="C258" t="s">
        <v>39</v>
      </c>
      <c r="D258" t="s">
        <v>17</v>
      </c>
      <c r="E258">
        <v>2</v>
      </c>
      <c r="F258" t="s">
        <v>57</v>
      </c>
      <c r="G258">
        <v>22</v>
      </c>
    </row>
    <row r="259" spans="1:7" x14ac:dyDescent="0.25">
      <c r="A259" s="18" t="str">
        <f t="shared" si="4"/>
        <v>2012, London + West Essex, 3, 50-59, Uterine</v>
      </c>
      <c r="B259">
        <v>2012</v>
      </c>
      <c r="C259" t="s">
        <v>39</v>
      </c>
      <c r="D259" t="s">
        <v>17</v>
      </c>
      <c r="E259">
        <v>3</v>
      </c>
      <c r="F259" t="s">
        <v>57</v>
      </c>
      <c r="G259">
        <v>12</v>
      </c>
    </row>
    <row r="260" spans="1:7" x14ac:dyDescent="0.25">
      <c r="A260" s="18" t="str">
        <f t="shared" si="4"/>
        <v>2012, London + West Essex, 4, 50-59, Uterine</v>
      </c>
      <c r="B260">
        <v>2012</v>
      </c>
      <c r="C260" t="s">
        <v>39</v>
      </c>
      <c r="D260" t="s">
        <v>17</v>
      </c>
      <c r="E260">
        <v>4</v>
      </c>
      <c r="F260" t="s">
        <v>57</v>
      </c>
      <c r="G260">
        <v>8</v>
      </c>
    </row>
    <row r="261" spans="1:7" x14ac:dyDescent="0.25">
      <c r="A261" s="18" t="str">
        <f t="shared" si="4"/>
        <v>2012, London + West Essex, Unk/Oth, 50-59, Uterine</v>
      </c>
      <c r="B261">
        <v>2012</v>
      </c>
      <c r="C261" t="s">
        <v>39</v>
      </c>
      <c r="D261" t="s">
        <v>17</v>
      </c>
      <c r="E261" t="s">
        <v>27</v>
      </c>
      <c r="F261" t="s">
        <v>57</v>
      </c>
      <c r="G261">
        <v>65</v>
      </c>
    </row>
    <row r="262" spans="1:7" x14ac:dyDescent="0.25">
      <c r="A262" s="18" t="str">
        <f t="shared" si="4"/>
        <v>2012, London + West Essex, 1, 60-69, Uterine</v>
      </c>
      <c r="B262">
        <v>2012</v>
      </c>
      <c r="C262" t="s">
        <v>39</v>
      </c>
      <c r="D262" t="s">
        <v>18</v>
      </c>
      <c r="E262">
        <v>1</v>
      </c>
      <c r="F262" t="s">
        <v>57</v>
      </c>
      <c r="G262">
        <v>121</v>
      </c>
    </row>
    <row r="263" spans="1:7" x14ac:dyDescent="0.25">
      <c r="A263" s="18" t="str">
        <f t="shared" si="4"/>
        <v>2012, London + West Essex, 2, 60-69, Uterine</v>
      </c>
      <c r="B263">
        <v>2012</v>
      </c>
      <c r="C263" t="s">
        <v>39</v>
      </c>
      <c r="D263" t="s">
        <v>18</v>
      </c>
      <c r="E263">
        <v>2</v>
      </c>
      <c r="F263" t="s">
        <v>57</v>
      </c>
      <c r="G263">
        <v>16</v>
      </c>
    </row>
    <row r="264" spans="1:7" x14ac:dyDescent="0.25">
      <c r="A264" s="18" t="str">
        <f t="shared" si="4"/>
        <v>2012, London + West Essex, 3, 60-69, Uterine</v>
      </c>
      <c r="B264">
        <v>2012</v>
      </c>
      <c r="C264" t="s">
        <v>39</v>
      </c>
      <c r="D264" t="s">
        <v>18</v>
      </c>
      <c r="E264">
        <v>3</v>
      </c>
      <c r="F264" t="s">
        <v>57</v>
      </c>
      <c r="G264">
        <v>17</v>
      </c>
    </row>
    <row r="265" spans="1:7" x14ac:dyDescent="0.25">
      <c r="A265" s="18" t="str">
        <f t="shared" si="4"/>
        <v>2012, London + West Essex, 4, 60-69, Uterine</v>
      </c>
      <c r="B265">
        <v>2012</v>
      </c>
      <c r="C265" t="s">
        <v>39</v>
      </c>
      <c r="D265" t="s">
        <v>18</v>
      </c>
      <c r="E265">
        <v>4</v>
      </c>
      <c r="F265" t="s">
        <v>57</v>
      </c>
      <c r="G265">
        <v>13</v>
      </c>
    </row>
    <row r="266" spans="1:7" x14ac:dyDescent="0.25">
      <c r="A266" s="18" t="str">
        <f t="shared" si="4"/>
        <v>2012, London + West Essex, Unk/Oth, 60-69, Uterine</v>
      </c>
      <c r="B266">
        <v>2012</v>
      </c>
      <c r="C266" t="s">
        <v>39</v>
      </c>
      <c r="D266" t="s">
        <v>18</v>
      </c>
      <c r="E266" t="s">
        <v>27</v>
      </c>
      <c r="F266" t="s">
        <v>57</v>
      </c>
      <c r="G266">
        <v>79</v>
      </c>
    </row>
    <row r="267" spans="1:7" x14ac:dyDescent="0.25">
      <c r="A267" s="18" t="str">
        <f t="shared" si="4"/>
        <v>2012, London + West Essex, 1, 70-79, Uterine</v>
      </c>
      <c r="B267">
        <v>2012</v>
      </c>
      <c r="C267" t="s">
        <v>39</v>
      </c>
      <c r="D267" t="s">
        <v>19</v>
      </c>
      <c r="E267">
        <v>1</v>
      </c>
      <c r="F267" t="s">
        <v>57</v>
      </c>
      <c r="G267">
        <v>81</v>
      </c>
    </row>
    <row r="268" spans="1:7" x14ac:dyDescent="0.25">
      <c r="A268" s="18" t="str">
        <f t="shared" si="4"/>
        <v>2012, London + West Essex, 2, 70-79, Uterine</v>
      </c>
      <c r="B268">
        <v>2012</v>
      </c>
      <c r="C268" t="s">
        <v>39</v>
      </c>
      <c r="D268" t="s">
        <v>19</v>
      </c>
      <c r="E268">
        <v>2</v>
      </c>
      <c r="F268" t="s">
        <v>57</v>
      </c>
      <c r="G268">
        <v>19</v>
      </c>
    </row>
    <row r="269" spans="1:7" x14ac:dyDescent="0.25">
      <c r="A269" s="18" t="str">
        <f t="shared" si="4"/>
        <v>2012, London + West Essex, 3, 70-79, Uterine</v>
      </c>
      <c r="B269">
        <v>2012</v>
      </c>
      <c r="C269" t="s">
        <v>39</v>
      </c>
      <c r="D269" t="s">
        <v>19</v>
      </c>
      <c r="E269">
        <v>3</v>
      </c>
      <c r="F269" t="s">
        <v>57</v>
      </c>
      <c r="G269">
        <v>18</v>
      </c>
    </row>
    <row r="270" spans="1:7" x14ac:dyDescent="0.25">
      <c r="A270" s="18" t="str">
        <f t="shared" si="4"/>
        <v>2012, London + West Essex, 4, 70-79, Uterine</v>
      </c>
      <c r="B270">
        <v>2012</v>
      </c>
      <c r="C270" t="s">
        <v>39</v>
      </c>
      <c r="D270" t="s">
        <v>19</v>
      </c>
      <c r="E270">
        <v>4</v>
      </c>
      <c r="F270" t="s">
        <v>57</v>
      </c>
      <c r="G270">
        <v>8</v>
      </c>
    </row>
    <row r="271" spans="1:7" x14ac:dyDescent="0.25">
      <c r="A271" s="18" t="str">
        <f t="shared" si="4"/>
        <v>2012, London + West Essex, Unk/Oth, 70-79, Uterine</v>
      </c>
      <c r="B271">
        <v>2012</v>
      </c>
      <c r="C271" t="s">
        <v>39</v>
      </c>
      <c r="D271" t="s">
        <v>19</v>
      </c>
      <c r="E271" t="s">
        <v>27</v>
      </c>
      <c r="F271" t="s">
        <v>57</v>
      </c>
      <c r="G271">
        <v>65</v>
      </c>
    </row>
    <row r="272" spans="1:7" x14ac:dyDescent="0.25">
      <c r="A272" s="18" t="str">
        <f t="shared" si="4"/>
        <v>2012, London + West Essex, 1, 80+, Uterine</v>
      </c>
      <c r="B272">
        <v>2012</v>
      </c>
      <c r="C272" t="s">
        <v>39</v>
      </c>
      <c r="D272" t="s">
        <v>20</v>
      </c>
      <c r="E272">
        <v>1</v>
      </c>
      <c r="F272" t="s">
        <v>57</v>
      </c>
      <c r="G272">
        <v>35</v>
      </c>
    </row>
    <row r="273" spans="1:7" x14ac:dyDescent="0.25">
      <c r="A273" s="18" t="str">
        <f t="shared" si="4"/>
        <v>2012, London + West Essex, 2, 80+, Uterine</v>
      </c>
      <c r="B273">
        <v>2012</v>
      </c>
      <c r="C273" t="s">
        <v>39</v>
      </c>
      <c r="D273" t="s">
        <v>20</v>
      </c>
      <c r="E273">
        <v>2</v>
      </c>
      <c r="F273" t="s">
        <v>57</v>
      </c>
      <c r="G273">
        <v>8</v>
      </c>
    </row>
    <row r="274" spans="1:7" x14ac:dyDescent="0.25">
      <c r="A274" s="18" t="str">
        <f t="shared" si="4"/>
        <v>2012, London + West Essex, 3, 80+, Uterine</v>
      </c>
      <c r="B274">
        <v>2012</v>
      </c>
      <c r="C274" t="s">
        <v>39</v>
      </c>
      <c r="D274" t="s">
        <v>20</v>
      </c>
      <c r="E274">
        <v>3</v>
      </c>
      <c r="F274" t="s">
        <v>57</v>
      </c>
      <c r="G274">
        <v>9</v>
      </c>
    </row>
    <row r="275" spans="1:7" x14ac:dyDescent="0.25">
      <c r="A275" s="18" t="str">
        <f t="shared" si="4"/>
        <v>2012, London + West Essex, 4, 80+, Uterine</v>
      </c>
      <c r="B275">
        <v>2012</v>
      </c>
      <c r="C275" t="s">
        <v>39</v>
      </c>
      <c r="D275" t="s">
        <v>20</v>
      </c>
      <c r="E275">
        <v>4</v>
      </c>
      <c r="F275" t="s">
        <v>57</v>
      </c>
      <c r="G275" t="s">
        <v>36</v>
      </c>
    </row>
    <row r="276" spans="1:7" x14ac:dyDescent="0.25">
      <c r="A276" s="18" t="str">
        <f t="shared" si="4"/>
        <v>2012, London + West Essex, Unk/Oth, 80+, Uterine</v>
      </c>
      <c r="B276">
        <v>2012</v>
      </c>
      <c r="C276" t="s">
        <v>39</v>
      </c>
      <c r="D276" t="s">
        <v>20</v>
      </c>
      <c r="E276" t="s">
        <v>27</v>
      </c>
      <c r="F276" t="s">
        <v>57</v>
      </c>
      <c r="G276">
        <v>49</v>
      </c>
    </row>
    <row r="277" spans="1:7" x14ac:dyDescent="0.25">
      <c r="A277" s="18" t="str">
        <f t="shared" si="4"/>
        <v>2013, London + West Essex, 1, 0-49, Bladder</v>
      </c>
      <c r="B277">
        <v>2013</v>
      </c>
      <c r="C277" t="s">
        <v>1</v>
      </c>
      <c r="D277" t="s">
        <v>26</v>
      </c>
      <c r="E277">
        <v>1</v>
      </c>
      <c r="F277" t="s">
        <v>57</v>
      </c>
      <c r="G277">
        <v>12</v>
      </c>
    </row>
    <row r="278" spans="1:7" x14ac:dyDescent="0.25">
      <c r="A278" s="18" t="str">
        <f t="shared" si="4"/>
        <v>2013, London + West Essex, 2, 0-49, Bladder</v>
      </c>
      <c r="B278">
        <v>2013</v>
      </c>
      <c r="C278" t="s">
        <v>1</v>
      </c>
      <c r="D278" t="s">
        <v>26</v>
      </c>
      <c r="E278">
        <v>2</v>
      </c>
      <c r="F278" t="s">
        <v>57</v>
      </c>
      <c r="G278" t="s">
        <v>36</v>
      </c>
    </row>
    <row r="279" spans="1:7" x14ac:dyDescent="0.25">
      <c r="A279" s="18" t="str">
        <f t="shared" si="4"/>
        <v>2013, London + West Essex, 3, 0-49, Bladder</v>
      </c>
      <c r="B279">
        <v>2013</v>
      </c>
      <c r="C279" t="s">
        <v>1</v>
      </c>
      <c r="D279" t="s">
        <v>26</v>
      </c>
      <c r="E279">
        <v>3</v>
      </c>
      <c r="F279" t="s">
        <v>57</v>
      </c>
      <c r="G279" t="s">
        <v>36</v>
      </c>
    </row>
    <row r="280" spans="1:7" x14ac:dyDescent="0.25">
      <c r="A280" s="18" t="str">
        <f t="shared" si="4"/>
        <v>2013, London + West Essex, 4, 0-49, Bladder</v>
      </c>
      <c r="B280">
        <v>2013</v>
      </c>
      <c r="C280" t="s">
        <v>1</v>
      </c>
      <c r="D280" t="s">
        <v>26</v>
      </c>
      <c r="E280">
        <v>4</v>
      </c>
      <c r="F280" t="s">
        <v>57</v>
      </c>
      <c r="G280">
        <v>8</v>
      </c>
    </row>
    <row r="281" spans="1:7" x14ac:dyDescent="0.25">
      <c r="A281" s="18" t="str">
        <f t="shared" si="4"/>
        <v>2013, London + West Essex, Unk/Oth, 0-49, Bladder</v>
      </c>
      <c r="B281">
        <v>2013</v>
      </c>
      <c r="C281" t="s">
        <v>1</v>
      </c>
      <c r="D281" t="s">
        <v>26</v>
      </c>
      <c r="E281" t="s">
        <v>27</v>
      </c>
      <c r="F281" t="s">
        <v>57</v>
      </c>
      <c r="G281">
        <v>13</v>
      </c>
    </row>
    <row r="282" spans="1:7" x14ac:dyDescent="0.25">
      <c r="A282" s="18" t="str">
        <f t="shared" si="4"/>
        <v>2013, London + West Essex, 1, 50-59, Bladder</v>
      </c>
      <c r="B282">
        <v>2013</v>
      </c>
      <c r="C282" t="s">
        <v>1</v>
      </c>
      <c r="D282" t="s">
        <v>17</v>
      </c>
      <c r="E282">
        <v>1</v>
      </c>
      <c r="F282" t="s">
        <v>57</v>
      </c>
      <c r="G282">
        <v>27</v>
      </c>
    </row>
    <row r="283" spans="1:7" x14ac:dyDescent="0.25">
      <c r="A283" s="18" t="str">
        <f t="shared" si="4"/>
        <v>2013, London + West Essex, 2, 50-59, Bladder</v>
      </c>
      <c r="B283">
        <v>2013</v>
      </c>
      <c r="C283" t="s">
        <v>1</v>
      </c>
      <c r="D283" t="s">
        <v>17</v>
      </c>
      <c r="E283">
        <v>2</v>
      </c>
      <c r="F283" t="s">
        <v>57</v>
      </c>
      <c r="G283">
        <v>16</v>
      </c>
    </row>
    <row r="284" spans="1:7" x14ac:dyDescent="0.25">
      <c r="A284" s="18" t="str">
        <f t="shared" si="4"/>
        <v>2013, London + West Essex, 3, 50-59, Bladder</v>
      </c>
      <c r="B284">
        <v>2013</v>
      </c>
      <c r="C284" t="s">
        <v>1</v>
      </c>
      <c r="D284" t="s">
        <v>17</v>
      </c>
      <c r="E284">
        <v>3</v>
      </c>
      <c r="F284" t="s">
        <v>57</v>
      </c>
      <c r="G284">
        <v>7</v>
      </c>
    </row>
    <row r="285" spans="1:7" x14ac:dyDescent="0.25">
      <c r="A285" s="18" t="str">
        <f t="shared" si="4"/>
        <v>2013, London + West Essex, 4, 50-59, Bladder</v>
      </c>
      <c r="B285">
        <v>2013</v>
      </c>
      <c r="C285" t="s">
        <v>1</v>
      </c>
      <c r="D285" t="s">
        <v>17</v>
      </c>
      <c r="E285">
        <v>4</v>
      </c>
      <c r="F285" t="s">
        <v>57</v>
      </c>
      <c r="G285">
        <v>17</v>
      </c>
    </row>
    <row r="286" spans="1:7" x14ac:dyDescent="0.25">
      <c r="A286" s="18" t="str">
        <f t="shared" si="4"/>
        <v>2013, London + West Essex, Unk/Oth, 50-59, Bladder</v>
      </c>
      <c r="B286">
        <v>2013</v>
      </c>
      <c r="C286" t="s">
        <v>1</v>
      </c>
      <c r="D286" t="s">
        <v>17</v>
      </c>
      <c r="E286" t="s">
        <v>27</v>
      </c>
      <c r="F286" t="s">
        <v>57</v>
      </c>
      <c r="G286">
        <v>16</v>
      </c>
    </row>
    <row r="287" spans="1:7" x14ac:dyDescent="0.25">
      <c r="A287" s="18" t="str">
        <f t="shared" si="4"/>
        <v>2013, London + West Essex, 1, 60-69, Bladder</v>
      </c>
      <c r="B287">
        <v>2013</v>
      </c>
      <c r="C287" t="s">
        <v>1</v>
      </c>
      <c r="D287" t="s">
        <v>18</v>
      </c>
      <c r="E287">
        <v>1</v>
      </c>
      <c r="F287" t="s">
        <v>57</v>
      </c>
      <c r="G287">
        <v>71</v>
      </c>
    </row>
    <row r="288" spans="1:7" x14ac:dyDescent="0.25">
      <c r="A288" s="18" t="str">
        <f t="shared" si="4"/>
        <v>2013, London + West Essex, 2, 60-69, Bladder</v>
      </c>
      <c r="B288">
        <v>2013</v>
      </c>
      <c r="C288" t="s">
        <v>1</v>
      </c>
      <c r="D288" t="s">
        <v>18</v>
      </c>
      <c r="E288">
        <v>2</v>
      </c>
      <c r="F288" t="s">
        <v>57</v>
      </c>
      <c r="G288">
        <v>46</v>
      </c>
    </row>
    <row r="289" spans="1:7" x14ac:dyDescent="0.25">
      <c r="A289" s="18" t="str">
        <f t="shared" si="4"/>
        <v>2013, London + West Essex, 3, 60-69, Bladder</v>
      </c>
      <c r="B289">
        <v>2013</v>
      </c>
      <c r="C289" t="s">
        <v>1</v>
      </c>
      <c r="D289" t="s">
        <v>18</v>
      </c>
      <c r="E289">
        <v>3</v>
      </c>
      <c r="F289" t="s">
        <v>57</v>
      </c>
      <c r="G289">
        <v>12</v>
      </c>
    </row>
    <row r="290" spans="1:7" x14ac:dyDescent="0.25">
      <c r="A290" s="18" t="str">
        <f t="shared" si="4"/>
        <v>2013, London + West Essex, 4, 60-69, Bladder</v>
      </c>
      <c r="B290">
        <v>2013</v>
      </c>
      <c r="C290" t="s">
        <v>1</v>
      </c>
      <c r="D290" t="s">
        <v>18</v>
      </c>
      <c r="E290">
        <v>4</v>
      </c>
      <c r="F290" t="s">
        <v>57</v>
      </c>
      <c r="G290">
        <v>30</v>
      </c>
    </row>
    <row r="291" spans="1:7" x14ac:dyDescent="0.25">
      <c r="A291" s="18" t="str">
        <f t="shared" si="4"/>
        <v>2013, London + West Essex, Unk/Oth, 60-69, Bladder</v>
      </c>
      <c r="B291">
        <v>2013</v>
      </c>
      <c r="C291" t="s">
        <v>1</v>
      </c>
      <c r="D291" t="s">
        <v>18</v>
      </c>
      <c r="E291" t="s">
        <v>27</v>
      </c>
      <c r="F291" t="s">
        <v>57</v>
      </c>
      <c r="G291">
        <v>32</v>
      </c>
    </row>
    <row r="292" spans="1:7" x14ac:dyDescent="0.25">
      <c r="A292" s="18" t="str">
        <f t="shared" si="4"/>
        <v>2013, London + West Essex, 1, 70-79, Bladder</v>
      </c>
      <c r="B292">
        <v>2013</v>
      </c>
      <c r="C292" t="s">
        <v>1</v>
      </c>
      <c r="D292" t="s">
        <v>19</v>
      </c>
      <c r="E292">
        <v>1</v>
      </c>
      <c r="F292" t="s">
        <v>57</v>
      </c>
      <c r="G292">
        <v>130</v>
      </c>
    </row>
    <row r="293" spans="1:7" x14ac:dyDescent="0.25">
      <c r="A293" s="18" t="str">
        <f t="shared" si="4"/>
        <v>2013, London + West Essex, 2, 70-79, Bladder</v>
      </c>
      <c r="B293">
        <v>2013</v>
      </c>
      <c r="C293" t="s">
        <v>1</v>
      </c>
      <c r="D293" t="s">
        <v>19</v>
      </c>
      <c r="E293">
        <v>2</v>
      </c>
      <c r="F293" t="s">
        <v>57</v>
      </c>
      <c r="G293">
        <v>58</v>
      </c>
    </row>
    <row r="294" spans="1:7" x14ac:dyDescent="0.25">
      <c r="A294" s="18" t="str">
        <f t="shared" si="4"/>
        <v>2013, London + West Essex, 3, 70-79, Bladder</v>
      </c>
      <c r="B294">
        <v>2013</v>
      </c>
      <c r="C294" t="s">
        <v>1</v>
      </c>
      <c r="D294" t="s">
        <v>19</v>
      </c>
      <c r="E294">
        <v>3</v>
      </c>
      <c r="F294" t="s">
        <v>57</v>
      </c>
      <c r="G294">
        <v>20</v>
      </c>
    </row>
    <row r="295" spans="1:7" x14ac:dyDescent="0.25">
      <c r="A295" s="18" t="str">
        <f t="shared" si="4"/>
        <v>2013, London + West Essex, 4, 70-79, Bladder</v>
      </c>
      <c r="B295">
        <v>2013</v>
      </c>
      <c r="C295" t="s">
        <v>1</v>
      </c>
      <c r="D295" t="s">
        <v>19</v>
      </c>
      <c r="E295">
        <v>4</v>
      </c>
      <c r="F295" t="s">
        <v>57</v>
      </c>
      <c r="G295">
        <v>26</v>
      </c>
    </row>
    <row r="296" spans="1:7" x14ac:dyDescent="0.25">
      <c r="A296" s="18" t="str">
        <f t="shared" si="4"/>
        <v>2013, London + West Essex, Unk/Oth, 70-79, Bladder</v>
      </c>
      <c r="B296">
        <v>2013</v>
      </c>
      <c r="C296" t="s">
        <v>1</v>
      </c>
      <c r="D296" t="s">
        <v>19</v>
      </c>
      <c r="E296" t="s">
        <v>27</v>
      </c>
      <c r="F296" t="s">
        <v>57</v>
      </c>
      <c r="G296">
        <v>59</v>
      </c>
    </row>
    <row r="297" spans="1:7" x14ac:dyDescent="0.25">
      <c r="A297" s="18" t="str">
        <f t="shared" si="4"/>
        <v>2013, London + West Essex, 1, 80+, Bladder</v>
      </c>
      <c r="B297">
        <v>2013</v>
      </c>
      <c r="C297" t="s">
        <v>1</v>
      </c>
      <c r="D297" t="s">
        <v>20</v>
      </c>
      <c r="E297">
        <v>1</v>
      </c>
      <c r="F297" t="s">
        <v>57</v>
      </c>
      <c r="G297">
        <v>99</v>
      </c>
    </row>
    <row r="298" spans="1:7" x14ac:dyDescent="0.25">
      <c r="A298" s="18" t="str">
        <f t="shared" si="4"/>
        <v>2013, London + West Essex, 2, 80+, Bladder</v>
      </c>
      <c r="B298">
        <v>2013</v>
      </c>
      <c r="C298" t="s">
        <v>1</v>
      </c>
      <c r="D298" t="s">
        <v>20</v>
      </c>
      <c r="E298">
        <v>2</v>
      </c>
      <c r="F298" t="s">
        <v>57</v>
      </c>
      <c r="G298">
        <v>68</v>
      </c>
    </row>
    <row r="299" spans="1:7" x14ac:dyDescent="0.25">
      <c r="A299" s="18" t="str">
        <f t="shared" si="4"/>
        <v>2013, London + West Essex, 3, 80+, Bladder</v>
      </c>
      <c r="B299">
        <v>2013</v>
      </c>
      <c r="C299" t="s">
        <v>1</v>
      </c>
      <c r="D299" t="s">
        <v>20</v>
      </c>
      <c r="E299">
        <v>3</v>
      </c>
      <c r="F299" t="s">
        <v>57</v>
      </c>
      <c r="G299">
        <v>15</v>
      </c>
    </row>
    <row r="300" spans="1:7" x14ac:dyDescent="0.25">
      <c r="A300" s="18" t="str">
        <f t="shared" si="4"/>
        <v>2013, London + West Essex, 4, 80+, Bladder</v>
      </c>
      <c r="B300">
        <v>2013</v>
      </c>
      <c r="C300" t="s">
        <v>1</v>
      </c>
      <c r="D300" t="s">
        <v>20</v>
      </c>
      <c r="E300">
        <v>4</v>
      </c>
      <c r="F300" t="s">
        <v>57</v>
      </c>
      <c r="G300">
        <v>37</v>
      </c>
    </row>
    <row r="301" spans="1:7" x14ac:dyDescent="0.25">
      <c r="A301" s="18" t="str">
        <f t="shared" si="4"/>
        <v>2013, London + West Essex, Unk/Oth, 80+, Bladder</v>
      </c>
      <c r="B301">
        <v>2013</v>
      </c>
      <c r="C301" t="s">
        <v>1</v>
      </c>
      <c r="D301" t="s">
        <v>20</v>
      </c>
      <c r="E301" t="s">
        <v>27</v>
      </c>
      <c r="F301" t="s">
        <v>57</v>
      </c>
      <c r="G301">
        <v>119</v>
      </c>
    </row>
    <row r="302" spans="1:7" x14ac:dyDescent="0.25">
      <c r="A302" s="18" t="str">
        <f t="shared" si="4"/>
        <v>2013, London + West Essex, 1, 0-49, Breast</v>
      </c>
      <c r="B302">
        <v>2013</v>
      </c>
      <c r="C302" t="s">
        <v>0</v>
      </c>
      <c r="D302" t="s">
        <v>26</v>
      </c>
      <c r="E302">
        <v>1</v>
      </c>
      <c r="F302" t="s">
        <v>57</v>
      </c>
      <c r="G302">
        <v>341</v>
      </c>
    </row>
    <row r="303" spans="1:7" x14ac:dyDescent="0.25">
      <c r="A303" s="18" t="str">
        <f t="shared" si="4"/>
        <v>2013, London + West Essex, 2, 0-49, Breast</v>
      </c>
      <c r="B303">
        <v>2013</v>
      </c>
      <c r="C303" t="s">
        <v>0</v>
      </c>
      <c r="D303" t="s">
        <v>26</v>
      </c>
      <c r="E303">
        <v>2</v>
      </c>
      <c r="F303" t="s">
        <v>57</v>
      </c>
      <c r="G303">
        <v>559</v>
      </c>
    </row>
    <row r="304" spans="1:7" x14ac:dyDescent="0.25">
      <c r="A304" s="18" t="str">
        <f t="shared" si="4"/>
        <v>2013, London + West Essex, 3, 0-49, Breast</v>
      </c>
      <c r="B304">
        <v>2013</v>
      </c>
      <c r="C304" t="s">
        <v>0</v>
      </c>
      <c r="D304" t="s">
        <v>26</v>
      </c>
      <c r="E304">
        <v>3</v>
      </c>
      <c r="F304" t="s">
        <v>57</v>
      </c>
      <c r="G304">
        <v>168</v>
      </c>
    </row>
    <row r="305" spans="1:7" x14ac:dyDescent="0.25">
      <c r="A305" s="18" t="str">
        <f t="shared" si="4"/>
        <v>2013, London + West Essex, 4, 0-49, Breast</v>
      </c>
      <c r="B305">
        <v>2013</v>
      </c>
      <c r="C305" t="s">
        <v>0</v>
      </c>
      <c r="D305" t="s">
        <v>26</v>
      </c>
      <c r="E305">
        <v>4</v>
      </c>
      <c r="F305" t="s">
        <v>57</v>
      </c>
      <c r="G305">
        <v>77</v>
      </c>
    </row>
    <row r="306" spans="1:7" x14ac:dyDescent="0.25">
      <c r="A306" s="18" t="str">
        <f t="shared" si="4"/>
        <v>2013, London + West Essex, Unk/Oth, 0-49, Breast</v>
      </c>
      <c r="B306">
        <v>2013</v>
      </c>
      <c r="C306" t="s">
        <v>0</v>
      </c>
      <c r="D306" t="s">
        <v>26</v>
      </c>
      <c r="E306" t="s">
        <v>27</v>
      </c>
      <c r="F306" t="s">
        <v>57</v>
      </c>
      <c r="G306">
        <v>214</v>
      </c>
    </row>
    <row r="307" spans="1:7" x14ac:dyDescent="0.25">
      <c r="A307" s="18" t="str">
        <f t="shared" si="4"/>
        <v>2013, London + West Essex, 1, 50-59, Breast</v>
      </c>
      <c r="B307">
        <v>2013</v>
      </c>
      <c r="C307" t="s">
        <v>0</v>
      </c>
      <c r="D307" t="s">
        <v>17</v>
      </c>
      <c r="E307">
        <v>1</v>
      </c>
      <c r="F307" t="s">
        <v>57</v>
      </c>
      <c r="G307">
        <v>481</v>
      </c>
    </row>
    <row r="308" spans="1:7" x14ac:dyDescent="0.25">
      <c r="A308" s="18" t="str">
        <f t="shared" si="4"/>
        <v>2013, London + West Essex, 2, 50-59, Breast</v>
      </c>
      <c r="B308">
        <v>2013</v>
      </c>
      <c r="C308" t="s">
        <v>0</v>
      </c>
      <c r="D308" t="s">
        <v>17</v>
      </c>
      <c r="E308">
        <v>2</v>
      </c>
      <c r="F308" t="s">
        <v>57</v>
      </c>
      <c r="G308">
        <v>422</v>
      </c>
    </row>
    <row r="309" spans="1:7" x14ac:dyDescent="0.25">
      <c r="A309" s="18" t="str">
        <f t="shared" si="4"/>
        <v>2013, London + West Essex, 3, 50-59, Breast</v>
      </c>
      <c r="B309">
        <v>2013</v>
      </c>
      <c r="C309" t="s">
        <v>0</v>
      </c>
      <c r="D309" t="s">
        <v>17</v>
      </c>
      <c r="E309">
        <v>3</v>
      </c>
      <c r="F309" t="s">
        <v>57</v>
      </c>
      <c r="G309">
        <v>118</v>
      </c>
    </row>
    <row r="310" spans="1:7" x14ac:dyDescent="0.25">
      <c r="A310" s="18" t="str">
        <f t="shared" si="4"/>
        <v>2013, London + West Essex, 4, 50-59, Breast</v>
      </c>
      <c r="B310">
        <v>2013</v>
      </c>
      <c r="C310" t="s">
        <v>0</v>
      </c>
      <c r="D310" t="s">
        <v>17</v>
      </c>
      <c r="E310">
        <v>4</v>
      </c>
      <c r="F310" t="s">
        <v>57</v>
      </c>
      <c r="G310">
        <v>52</v>
      </c>
    </row>
    <row r="311" spans="1:7" x14ac:dyDescent="0.25">
      <c r="A311" s="18" t="str">
        <f t="shared" si="4"/>
        <v>2013, London + West Essex, Unk/Oth, 50-59, Breast</v>
      </c>
      <c r="B311">
        <v>2013</v>
      </c>
      <c r="C311" t="s">
        <v>0</v>
      </c>
      <c r="D311" t="s">
        <v>17</v>
      </c>
      <c r="E311" t="s">
        <v>27</v>
      </c>
      <c r="F311" t="s">
        <v>57</v>
      </c>
      <c r="G311">
        <v>189</v>
      </c>
    </row>
    <row r="312" spans="1:7" x14ac:dyDescent="0.25">
      <c r="A312" s="18" t="str">
        <f t="shared" si="4"/>
        <v>2013, London + West Essex, 1, 60-69, Breast</v>
      </c>
      <c r="B312">
        <v>2013</v>
      </c>
      <c r="C312" t="s">
        <v>0</v>
      </c>
      <c r="D312" t="s">
        <v>18</v>
      </c>
      <c r="E312">
        <v>1</v>
      </c>
      <c r="F312" t="s">
        <v>57</v>
      </c>
      <c r="G312">
        <v>513</v>
      </c>
    </row>
    <row r="313" spans="1:7" x14ac:dyDescent="0.25">
      <c r="A313" s="18" t="str">
        <f t="shared" si="4"/>
        <v>2013, London + West Essex, 2, 60-69, Breast</v>
      </c>
      <c r="B313">
        <v>2013</v>
      </c>
      <c r="C313" t="s">
        <v>0</v>
      </c>
      <c r="D313" t="s">
        <v>18</v>
      </c>
      <c r="E313">
        <v>2</v>
      </c>
      <c r="F313" t="s">
        <v>57</v>
      </c>
      <c r="G313">
        <v>399</v>
      </c>
    </row>
    <row r="314" spans="1:7" x14ac:dyDescent="0.25">
      <c r="A314" s="18" t="str">
        <f t="shared" si="4"/>
        <v>2013, London + West Essex, 3, 60-69, Breast</v>
      </c>
      <c r="B314">
        <v>2013</v>
      </c>
      <c r="C314" t="s">
        <v>0</v>
      </c>
      <c r="D314" t="s">
        <v>18</v>
      </c>
      <c r="E314">
        <v>3</v>
      </c>
      <c r="F314" t="s">
        <v>57</v>
      </c>
      <c r="G314">
        <v>109</v>
      </c>
    </row>
    <row r="315" spans="1:7" x14ac:dyDescent="0.25">
      <c r="A315" s="18" t="str">
        <f t="shared" si="4"/>
        <v>2013, London + West Essex, 4, 60-69, Breast</v>
      </c>
      <c r="B315">
        <v>2013</v>
      </c>
      <c r="C315" t="s">
        <v>0</v>
      </c>
      <c r="D315" t="s">
        <v>18</v>
      </c>
      <c r="E315">
        <v>4</v>
      </c>
      <c r="F315" t="s">
        <v>57</v>
      </c>
      <c r="G315">
        <v>60</v>
      </c>
    </row>
    <row r="316" spans="1:7" x14ac:dyDescent="0.25">
      <c r="A316" s="18" t="str">
        <f t="shared" si="4"/>
        <v>2013, London + West Essex, Unk/Oth, 60-69, Breast</v>
      </c>
      <c r="B316">
        <v>2013</v>
      </c>
      <c r="C316" t="s">
        <v>0</v>
      </c>
      <c r="D316" t="s">
        <v>18</v>
      </c>
      <c r="E316" t="s">
        <v>27</v>
      </c>
      <c r="F316" t="s">
        <v>57</v>
      </c>
      <c r="G316">
        <v>184</v>
      </c>
    </row>
    <row r="317" spans="1:7" x14ac:dyDescent="0.25">
      <c r="A317" s="18" t="str">
        <f t="shared" si="4"/>
        <v>2013, London + West Essex, 1, 70-79, Breast</v>
      </c>
      <c r="B317">
        <v>2013</v>
      </c>
      <c r="C317" t="s">
        <v>0</v>
      </c>
      <c r="D317" t="s">
        <v>19</v>
      </c>
      <c r="E317">
        <v>1</v>
      </c>
      <c r="F317" t="s">
        <v>57</v>
      </c>
      <c r="G317">
        <v>225</v>
      </c>
    </row>
    <row r="318" spans="1:7" x14ac:dyDescent="0.25">
      <c r="A318" s="18" t="str">
        <f t="shared" si="4"/>
        <v>2013, London + West Essex, 2, 70-79, Breast</v>
      </c>
      <c r="B318">
        <v>2013</v>
      </c>
      <c r="C318" t="s">
        <v>0</v>
      </c>
      <c r="D318" t="s">
        <v>19</v>
      </c>
      <c r="E318">
        <v>2</v>
      </c>
      <c r="F318" t="s">
        <v>57</v>
      </c>
      <c r="G318">
        <v>284</v>
      </c>
    </row>
    <row r="319" spans="1:7" x14ac:dyDescent="0.25">
      <c r="A319" s="18" t="str">
        <f t="shared" si="4"/>
        <v>2013, London + West Essex, 3, 70-79, Breast</v>
      </c>
      <c r="B319">
        <v>2013</v>
      </c>
      <c r="C319" t="s">
        <v>0</v>
      </c>
      <c r="D319" t="s">
        <v>19</v>
      </c>
      <c r="E319">
        <v>3</v>
      </c>
      <c r="F319" t="s">
        <v>57</v>
      </c>
      <c r="G319">
        <v>97</v>
      </c>
    </row>
    <row r="320" spans="1:7" x14ac:dyDescent="0.25">
      <c r="A320" s="18" t="str">
        <f t="shared" si="4"/>
        <v>2013, London + West Essex, 4, 70-79, Breast</v>
      </c>
      <c r="B320">
        <v>2013</v>
      </c>
      <c r="C320" t="s">
        <v>0</v>
      </c>
      <c r="D320" t="s">
        <v>19</v>
      </c>
      <c r="E320">
        <v>4</v>
      </c>
      <c r="F320" t="s">
        <v>57</v>
      </c>
      <c r="G320">
        <v>59</v>
      </c>
    </row>
    <row r="321" spans="1:7" x14ac:dyDescent="0.25">
      <c r="A321" s="18" t="str">
        <f t="shared" si="4"/>
        <v>2013, London + West Essex, Unk/Oth, 70-79, Breast</v>
      </c>
      <c r="B321">
        <v>2013</v>
      </c>
      <c r="C321" t="s">
        <v>0</v>
      </c>
      <c r="D321" t="s">
        <v>19</v>
      </c>
      <c r="E321" t="s">
        <v>27</v>
      </c>
      <c r="F321" t="s">
        <v>57</v>
      </c>
      <c r="G321">
        <v>149</v>
      </c>
    </row>
    <row r="322" spans="1:7" x14ac:dyDescent="0.25">
      <c r="A322" s="18" t="str">
        <f t="shared" ref="A322:A385" si="5">B322&amp;", "&amp;F322&amp;", "&amp;E322&amp;", "&amp;D322&amp;", "&amp;C322</f>
        <v>2013, London + West Essex, 1, 80+, Breast</v>
      </c>
      <c r="B322">
        <v>2013</v>
      </c>
      <c r="C322" t="s">
        <v>0</v>
      </c>
      <c r="D322" t="s">
        <v>20</v>
      </c>
      <c r="E322">
        <v>1</v>
      </c>
      <c r="F322" t="s">
        <v>57</v>
      </c>
      <c r="G322">
        <v>166</v>
      </c>
    </row>
    <row r="323" spans="1:7" x14ac:dyDescent="0.25">
      <c r="A323" s="18" t="str">
        <f t="shared" si="5"/>
        <v>2013, London + West Essex, 2, 80+, Breast</v>
      </c>
      <c r="B323">
        <v>2013</v>
      </c>
      <c r="C323" t="s">
        <v>0</v>
      </c>
      <c r="D323" t="s">
        <v>20</v>
      </c>
      <c r="E323">
        <v>2</v>
      </c>
      <c r="F323" t="s">
        <v>57</v>
      </c>
      <c r="G323">
        <v>250</v>
      </c>
    </row>
    <row r="324" spans="1:7" x14ac:dyDescent="0.25">
      <c r="A324" s="18" t="str">
        <f t="shared" si="5"/>
        <v>2013, London + West Essex, 3, 80+, Breast</v>
      </c>
      <c r="B324">
        <v>2013</v>
      </c>
      <c r="C324" t="s">
        <v>0</v>
      </c>
      <c r="D324" t="s">
        <v>20</v>
      </c>
      <c r="E324">
        <v>3</v>
      </c>
      <c r="F324" t="s">
        <v>57</v>
      </c>
      <c r="G324">
        <v>88</v>
      </c>
    </row>
    <row r="325" spans="1:7" x14ac:dyDescent="0.25">
      <c r="A325" s="18" t="str">
        <f t="shared" si="5"/>
        <v>2013, London + West Essex, 4, 80+, Breast</v>
      </c>
      <c r="B325">
        <v>2013</v>
      </c>
      <c r="C325" t="s">
        <v>0</v>
      </c>
      <c r="D325" t="s">
        <v>20</v>
      </c>
      <c r="E325">
        <v>4</v>
      </c>
      <c r="F325" t="s">
        <v>57</v>
      </c>
      <c r="G325">
        <v>66</v>
      </c>
    </row>
    <row r="326" spans="1:7" x14ac:dyDescent="0.25">
      <c r="A326" s="18" t="str">
        <f t="shared" si="5"/>
        <v>2013, London + West Essex, Unk/Oth, 80+, Breast</v>
      </c>
      <c r="B326">
        <v>2013</v>
      </c>
      <c r="C326" t="s">
        <v>0</v>
      </c>
      <c r="D326" t="s">
        <v>20</v>
      </c>
      <c r="E326" t="s">
        <v>27</v>
      </c>
      <c r="F326" t="s">
        <v>57</v>
      </c>
      <c r="G326">
        <v>192</v>
      </c>
    </row>
    <row r="327" spans="1:7" x14ac:dyDescent="0.25">
      <c r="A327" s="18" t="str">
        <f t="shared" si="5"/>
        <v>2013, London + West Essex, 1, 0-49, Colorectal</v>
      </c>
      <c r="B327">
        <v>2013</v>
      </c>
      <c r="C327" t="s">
        <v>69</v>
      </c>
      <c r="D327" t="s">
        <v>26</v>
      </c>
      <c r="E327">
        <v>1</v>
      </c>
      <c r="F327" t="s">
        <v>57</v>
      </c>
      <c r="G327">
        <v>43</v>
      </c>
    </row>
    <row r="328" spans="1:7" x14ac:dyDescent="0.25">
      <c r="A328" s="18" t="str">
        <f t="shared" si="5"/>
        <v>2013, London + West Essex, 2, 0-49, Colorectal</v>
      </c>
      <c r="B328">
        <v>2013</v>
      </c>
      <c r="C328" t="s">
        <v>69</v>
      </c>
      <c r="D328" t="s">
        <v>26</v>
      </c>
      <c r="E328">
        <v>2</v>
      </c>
      <c r="F328" t="s">
        <v>57</v>
      </c>
      <c r="G328">
        <v>71</v>
      </c>
    </row>
    <row r="329" spans="1:7" x14ac:dyDescent="0.25">
      <c r="A329" s="18" t="str">
        <f t="shared" si="5"/>
        <v>2013, London + West Essex, 3, 0-49, Colorectal</v>
      </c>
      <c r="B329">
        <v>2013</v>
      </c>
      <c r="C329" t="s">
        <v>69</v>
      </c>
      <c r="D329" t="s">
        <v>26</v>
      </c>
      <c r="E329">
        <v>3</v>
      </c>
      <c r="F329" t="s">
        <v>57</v>
      </c>
      <c r="G329">
        <v>95</v>
      </c>
    </row>
    <row r="330" spans="1:7" x14ac:dyDescent="0.25">
      <c r="A330" s="18" t="str">
        <f t="shared" si="5"/>
        <v>2013, London + West Essex, 4, 0-49, Colorectal</v>
      </c>
      <c r="B330">
        <v>2013</v>
      </c>
      <c r="C330" t="s">
        <v>69</v>
      </c>
      <c r="D330" t="s">
        <v>26</v>
      </c>
      <c r="E330">
        <v>4</v>
      </c>
      <c r="F330" t="s">
        <v>57</v>
      </c>
      <c r="G330">
        <v>74</v>
      </c>
    </row>
    <row r="331" spans="1:7" x14ac:dyDescent="0.25">
      <c r="A331" s="18" t="str">
        <f t="shared" si="5"/>
        <v>2013, London + West Essex, Unk/Oth, 0-49, Colorectal</v>
      </c>
      <c r="B331">
        <v>2013</v>
      </c>
      <c r="C331" t="s">
        <v>69</v>
      </c>
      <c r="D331" t="s">
        <v>26</v>
      </c>
      <c r="E331" t="s">
        <v>27</v>
      </c>
      <c r="F331" t="s">
        <v>57</v>
      </c>
      <c r="G331">
        <v>62</v>
      </c>
    </row>
    <row r="332" spans="1:7" x14ac:dyDescent="0.25">
      <c r="A332" s="18" t="str">
        <f t="shared" si="5"/>
        <v>2013, London + West Essex, 1, 50-59, Colorectal</v>
      </c>
      <c r="B332">
        <v>2013</v>
      </c>
      <c r="C332" t="s">
        <v>69</v>
      </c>
      <c r="D332" t="s">
        <v>17</v>
      </c>
      <c r="E332">
        <v>1</v>
      </c>
      <c r="F332" t="s">
        <v>57</v>
      </c>
      <c r="G332">
        <v>67</v>
      </c>
    </row>
    <row r="333" spans="1:7" x14ac:dyDescent="0.25">
      <c r="A333" s="18" t="str">
        <f t="shared" si="5"/>
        <v>2013, London + West Essex, 2, 50-59, Colorectal</v>
      </c>
      <c r="B333">
        <v>2013</v>
      </c>
      <c r="C333" t="s">
        <v>69</v>
      </c>
      <c r="D333" t="s">
        <v>17</v>
      </c>
      <c r="E333">
        <v>2</v>
      </c>
      <c r="F333" t="s">
        <v>57</v>
      </c>
      <c r="G333">
        <v>88</v>
      </c>
    </row>
    <row r="334" spans="1:7" x14ac:dyDescent="0.25">
      <c r="A334" s="18" t="str">
        <f t="shared" si="5"/>
        <v>2013, London + West Essex, 3, 50-59, Colorectal</v>
      </c>
      <c r="B334">
        <v>2013</v>
      </c>
      <c r="C334" t="s">
        <v>69</v>
      </c>
      <c r="D334" t="s">
        <v>17</v>
      </c>
      <c r="E334">
        <v>3</v>
      </c>
      <c r="F334" t="s">
        <v>57</v>
      </c>
      <c r="G334">
        <v>143</v>
      </c>
    </row>
    <row r="335" spans="1:7" x14ac:dyDescent="0.25">
      <c r="A335" s="18" t="str">
        <f t="shared" si="5"/>
        <v>2013, London + West Essex, 4, 50-59, Colorectal</v>
      </c>
      <c r="B335">
        <v>2013</v>
      </c>
      <c r="C335" t="s">
        <v>69</v>
      </c>
      <c r="D335" t="s">
        <v>17</v>
      </c>
      <c r="E335">
        <v>4</v>
      </c>
      <c r="F335" t="s">
        <v>57</v>
      </c>
      <c r="G335">
        <v>128</v>
      </c>
    </row>
    <row r="336" spans="1:7" x14ac:dyDescent="0.25">
      <c r="A336" s="18" t="str">
        <f t="shared" si="5"/>
        <v>2013, London + West Essex, Unk/Oth, 50-59, Colorectal</v>
      </c>
      <c r="B336">
        <v>2013</v>
      </c>
      <c r="C336" t="s">
        <v>69</v>
      </c>
      <c r="D336" t="s">
        <v>17</v>
      </c>
      <c r="E336" t="s">
        <v>27</v>
      </c>
      <c r="F336" t="s">
        <v>57</v>
      </c>
      <c r="G336">
        <v>74</v>
      </c>
    </row>
    <row r="337" spans="1:7" x14ac:dyDescent="0.25">
      <c r="A337" s="18" t="str">
        <f t="shared" si="5"/>
        <v>2013, London + West Essex, 1, 60-69, Colorectal</v>
      </c>
      <c r="B337">
        <v>2013</v>
      </c>
      <c r="C337" t="s">
        <v>69</v>
      </c>
      <c r="D337" t="s">
        <v>18</v>
      </c>
      <c r="E337">
        <v>1</v>
      </c>
      <c r="F337" t="s">
        <v>57</v>
      </c>
      <c r="G337">
        <v>140</v>
      </c>
    </row>
    <row r="338" spans="1:7" x14ac:dyDescent="0.25">
      <c r="A338" s="18" t="str">
        <f t="shared" si="5"/>
        <v>2013, London + West Essex, 2, 60-69, Colorectal</v>
      </c>
      <c r="B338">
        <v>2013</v>
      </c>
      <c r="C338" t="s">
        <v>69</v>
      </c>
      <c r="D338" t="s">
        <v>18</v>
      </c>
      <c r="E338">
        <v>2</v>
      </c>
      <c r="F338" t="s">
        <v>57</v>
      </c>
      <c r="G338">
        <v>143</v>
      </c>
    </row>
    <row r="339" spans="1:7" x14ac:dyDescent="0.25">
      <c r="A339" s="18" t="str">
        <f t="shared" si="5"/>
        <v>2013, London + West Essex, 3, 60-69, Colorectal</v>
      </c>
      <c r="B339">
        <v>2013</v>
      </c>
      <c r="C339" t="s">
        <v>69</v>
      </c>
      <c r="D339" t="s">
        <v>18</v>
      </c>
      <c r="E339">
        <v>3</v>
      </c>
      <c r="F339" t="s">
        <v>57</v>
      </c>
      <c r="G339">
        <v>214</v>
      </c>
    </row>
    <row r="340" spans="1:7" x14ac:dyDescent="0.25">
      <c r="A340" s="18" t="str">
        <f t="shared" si="5"/>
        <v>2013, London + West Essex, 4, 60-69, Colorectal</v>
      </c>
      <c r="B340">
        <v>2013</v>
      </c>
      <c r="C340" t="s">
        <v>69</v>
      </c>
      <c r="D340" t="s">
        <v>18</v>
      </c>
      <c r="E340">
        <v>4</v>
      </c>
      <c r="F340" t="s">
        <v>57</v>
      </c>
      <c r="G340">
        <v>158</v>
      </c>
    </row>
    <row r="341" spans="1:7" x14ac:dyDescent="0.25">
      <c r="A341" s="18" t="str">
        <f t="shared" si="5"/>
        <v>2013, London + West Essex, Unk/Oth, 60-69, Colorectal</v>
      </c>
      <c r="B341">
        <v>2013</v>
      </c>
      <c r="C341" t="s">
        <v>69</v>
      </c>
      <c r="D341" t="s">
        <v>18</v>
      </c>
      <c r="E341" t="s">
        <v>27</v>
      </c>
      <c r="F341" t="s">
        <v>57</v>
      </c>
      <c r="G341">
        <v>104</v>
      </c>
    </row>
    <row r="342" spans="1:7" x14ac:dyDescent="0.25">
      <c r="A342" s="18" t="str">
        <f t="shared" si="5"/>
        <v>2013, London + West Essex, 1, 70-79, Colorectal</v>
      </c>
      <c r="B342">
        <v>2013</v>
      </c>
      <c r="C342" t="s">
        <v>69</v>
      </c>
      <c r="D342" t="s">
        <v>19</v>
      </c>
      <c r="E342">
        <v>1</v>
      </c>
      <c r="F342" t="s">
        <v>57</v>
      </c>
      <c r="G342">
        <v>159</v>
      </c>
    </row>
    <row r="343" spans="1:7" x14ac:dyDescent="0.25">
      <c r="A343" s="18" t="str">
        <f t="shared" si="5"/>
        <v>2013, London + West Essex, 2, 70-79, Colorectal</v>
      </c>
      <c r="B343">
        <v>2013</v>
      </c>
      <c r="C343" t="s">
        <v>69</v>
      </c>
      <c r="D343" t="s">
        <v>19</v>
      </c>
      <c r="E343">
        <v>2</v>
      </c>
      <c r="F343" t="s">
        <v>57</v>
      </c>
      <c r="G343">
        <v>240</v>
      </c>
    </row>
    <row r="344" spans="1:7" x14ac:dyDescent="0.25">
      <c r="A344" s="18" t="str">
        <f t="shared" si="5"/>
        <v>2013, London + West Essex, 3, 70-79, Colorectal</v>
      </c>
      <c r="B344">
        <v>2013</v>
      </c>
      <c r="C344" t="s">
        <v>69</v>
      </c>
      <c r="D344" t="s">
        <v>19</v>
      </c>
      <c r="E344">
        <v>3</v>
      </c>
      <c r="F344" t="s">
        <v>57</v>
      </c>
      <c r="G344">
        <v>232</v>
      </c>
    </row>
    <row r="345" spans="1:7" x14ac:dyDescent="0.25">
      <c r="A345" s="18" t="str">
        <f t="shared" si="5"/>
        <v>2013, London + West Essex, 4, 70-79, Colorectal</v>
      </c>
      <c r="B345">
        <v>2013</v>
      </c>
      <c r="C345" t="s">
        <v>69</v>
      </c>
      <c r="D345" t="s">
        <v>19</v>
      </c>
      <c r="E345">
        <v>4</v>
      </c>
      <c r="F345" t="s">
        <v>57</v>
      </c>
      <c r="G345">
        <v>216</v>
      </c>
    </row>
    <row r="346" spans="1:7" x14ac:dyDescent="0.25">
      <c r="A346" s="18" t="str">
        <f t="shared" si="5"/>
        <v>2013, London + West Essex, Unk/Oth, 70-79, Colorectal</v>
      </c>
      <c r="B346">
        <v>2013</v>
      </c>
      <c r="C346" t="s">
        <v>69</v>
      </c>
      <c r="D346" t="s">
        <v>19</v>
      </c>
      <c r="E346" t="s">
        <v>27</v>
      </c>
      <c r="F346" t="s">
        <v>57</v>
      </c>
      <c r="G346">
        <v>136</v>
      </c>
    </row>
    <row r="347" spans="1:7" x14ac:dyDescent="0.25">
      <c r="A347" s="18" t="str">
        <f t="shared" si="5"/>
        <v>2013, London + West Essex, 1, 80+, Colorectal</v>
      </c>
      <c r="B347">
        <v>2013</v>
      </c>
      <c r="C347" t="s">
        <v>69</v>
      </c>
      <c r="D347" t="s">
        <v>20</v>
      </c>
      <c r="E347">
        <v>1</v>
      </c>
      <c r="F347" t="s">
        <v>57</v>
      </c>
      <c r="G347">
        <v>115</v>
      </c>
    </row>
    <row r="348" spans="1:7" x14ac:dyDescent="0.25">
      <c r="A348" s="18" t="str">
        <f t="shared" si="5"/>
        <v>2013, London + West Essex, 2, 80+, Colorectal</v>
      </c>
      <c r="B348">
        <v>2013</v>
      </c>
      <c r="C348" t="s">
        <v>69</v>
      </c>
      <c r="D348" t="s">
        <v>20</v>
      </c>
      <c r="E348">
        <v>2</v>
      </c>
      <c r="F348" t="s">
        <v>57</v>
      </c>
      <c r="G348">
        <v>215</v>
      </c>
    </row>
    <row r="349" spans="1:7" x14ac:dyDescent="0.25">
      <c r="A349" s="18" t="str">
        <f t="shared" si="5"/>
        <v>2013, London + West Essex, 3, 80+, Colorectal</v>
      </c>
      <c r="B349">
        <v>2013</v>
      </c>
      <c r="C349" t="s">
        <v>69</v>
      </c>
      <c r="D349" t="s">
        <v>20</v>
      </c>
      <c r="E349">
        <v>3</v>
      </c>
      <c r="F349" t="s">
        <v>57</v>
      </c>
      <c r="G349">
        <v>214</v>
      </c>
    </row>
    <row r="350" spans="1:7" x14ac:dyDescent="0.25">
      <c r="A350" s="18" t="str">
        <f t="shared" si="5"/>
        <v>2013, London + West Essex, 4, 80+, Colorectal</v>
      </c>
      <c r="B350">
        <v>2013</v>
      </c>
      <c r="C350" t="s">
        <v>69</v>
      </c>
      <c r="D350" t="s">
        <v>20</v>
      </c>
      <c r="E350">
        <v>4</v>
      </c>
      <c r="F350" t="s">
        <v>57</v>
      </c>
      <c r="G350">
        <v>208</v>
      </c>
    </row>
    <row r="351" spans="1:7" x14ac:dyDescent="0.25">
      <c r="A351" s="18" t="str">
        <f t="shared" si="5"/>
        <v>2013, London + West Essex, Unk/Oth, 80+, Colorectal</v>
      </c>
      <c r="B351">
        <v>2013</v>
      </c>
      <c r="C351" t="s">
        <v>69</v>
      </c>
      <c r="D351" t="s">
        <v>20</v>
      </c>
      <c r="E351" t="s">
        <v>27</v>
      </c>
      <c r="F351" t="s">
        <v>57</v>
      </c>
      <c r="G351">
        <v>336</v>
      </c>
    </row>
    <row r="352" spans="1:7" x14ac:dyDescent="0.25">
      <c r="A352" s="18" t="str">
        <f t="shared" si="5"/>
        <v>2013, London + West Essex, 1, 0-49, Kidney</v>
      </c>
      <c r="B352">
        <v>2013</v>
      </c>
      <c r="C352" t="s">
        <v>71</v>
      </c>
      <c r="D352" t="s">
        <v>26</v>
      </c>
      <c r="E352">
        <v>1</v>
      </c>
      <c r="F352" t="s">
        <v>57</v>
      </c>
      <c r="G352">
        <v>64</v>
      </c>
    </row>
    <row r="353" spans="1:7" x14ac:dyDescent="0.25">
      <c r="A353" s="18" t="str">
        <f t="shared" si="5"/>
        <v>2013, London + West Essex, 2, 0-49, Kidney</v>
      </c>
      <c r="B353">
        <v>2013</v>
      </c>
      <c r="C353" t="s">
        <v>71</v>
      </c>
      <c r="D353" t="s">
        <v>26</v>
      </c>
      <c r="E353">
        <v>2</v>
      </c>
      <c r="F353" t="s">
        <v>57</v>
      </c>
      <c r="G353">
        <v>6</v>
      </c>
    </row>
    <row r="354" spans="1:7" x14ac:dyDescent="0.25">
      <c r="A354" s="18" t="str">
        <f t="shared" si="5"/>
        <v>2013, London + West Essex, 3, 0-49, Kidney</v>
      </c>
      <c r="B354">
        <v>2013</v>
      </c>
      <c r="C354" t="s">
        <v>71</v>
      </c>
      <c r="D354" t="s">
        <v>26</v>
      </c>
      <c r="E354">
        <v>3</v>
      </c>
      <c r="F354" t="s">
        <v>57</v>
      </c>
      <c r="G354">
        <v>17</v>
      </c>
    </row>
    <row r="355" spans="1:7" x14ac:dyDescent="0.25">
      <c r="A355" s="18" t="str">
        <f t="shared" si="5"/>
        <v>2013, London + West Essex, 4, 0-49, Kidney</v>
      </c>
      <c r="B355">
        <v>2013</v>
      </c>
      <c r="C355" t="s">
        <v>71</v>
      </c>
      <c r="D355" t="s">
        <v>26</v>
      </c>
      <c r="E355">
        <v>4</v>
      </c>
      <c r="F355" t="s">
        <v>57</v>
      </c>
      <c r="G355">
        <v>15</v>
      </c>
    </row>
    <row r="356" spans="1:7" x14ac:dyDescent="0.25">
      <c r="A356" s="18" t="str">
        <f t="shared" si="5"/>
        <v>2013, London + West Essex, Unk/Oth, 0-49, Kidney</v>
      </c>
      <c r="B356">
        <v>2013</v>
      </c>
      <c r="C356" t="s">
        <v>71</v>
      </c>
      <c r="D356" t="s">
        <v>26</v>
      </c>
      <c r="E356" t="s">
        <v>27</v>
      </c>
      <c r="F356" t="s">
        <v>57</v>
      </c>
      <c r="G356">
        <v>49</v>
      </c>
    </row>
    <row r="357" spans="1:7" x14ac:dyDescent="0.25">
      <c r="A357" s="18" t="str">
        <f t="shared" si="5"/>
        <v>2013, London + West Essex, 1, 50-59, Kidney</v>
      </c>
      <c r="B357">
        <v>2013</v>
      </c>
      <c r="C357" t="s">
        <v>71</v>
      </c>
      <c r="D357" t="s">
        <v>17</v>
      </c>
      <c r="E357">
        <v>1</v>
      </c>
      <c r="F357" t="s">
        <v>57</v>
      </c>
      <c r="G357">
        <v>89</v>
      </c>
    </row>
    <row r="358" spans="1:7" x14ac:dyDescent="0.25">
      <c r="A358" s="18" t="str">
        <f t="shared" si="5"/>
        <v>2013, London + West Essex, 2, 50-59, Kidney</v>
      </c>
      <c r="B358">
        <v>2013</v>
      </c>
      <c r="C358" t="s">
        <v>71</v>
      </c>
      <c r="D358" t="s">
        <v>17</v>
      </c>
      <c r="E358">
        <v>2</v>
      </c>
      <c r="F358" t="s">
        <v>57</v>
      </c>
      <c r="G358">
        <v>21</v>
      </c>
    </row>
    <row r="359" spans="1:7" x14ac:dyDescent="0.25">
      <c r="A359" s="18" t="str">
        <f t="shared" si="5"/>
        <v>2013, London + West Essex, 3, 50-59, Kidney</v>
      </c>
      <c r="B359">
        <v>2013</v>
      </c>
      <c r="C359" t="s">
        <v>71</v>
      </c>
      <c r="D359" t="s">
        <v>17</v>
      </c>
      <c r="E359">
        <v>3</v>
      </c>
      <c r="F359" t="s">
        <v>57</v>
      </c>
      <c r="G359">
        <v>24</v>
      </c>
    </row>
    <row r="360" spans="1:7" x14ac:dyDescent="0.25">
      <c r="A360" s="18" t="str">
        <f t="shared" si="5"/>
        <v>2013, London + West Essex, 4, 50-59, Kidney</v>
      </c>
      <c r="B360">
        <v>2013</v>
      </c>
      <c r="C360" t="s">
        <v>71</v>
      </c>
      <c r="D360" t="s">
        <v>17</v>
      </c>
      <c r="E360">
        <v>4</v>
      </c>
      <c r="F360" t="s">
        <v>57</v>
      </c>
      <c r="G360">
        <v>22</v>
      </c>
    </row>
    <row r="361" spans="1:7" x14ac:dyDescent="0.25">
      <c r="A361" s="18" t="str">
        <f t="shared" si="5"/>
        <v>2013, London + West Essex, Unk/Oth, 50-59, Kidney</v>
      </c>
      <c r="B361">
        <v>2013</v>
      </c>
      <c r="C361" t="s">
        <v>71</v>
      </c>
      <c r="D361" t="s">
        <v>17</v>
      </c>
      <c r="E361" t="s">
        <v>27</v>
      </c>
      <c r="F361" t="s">
        <v>57</v>
      </c>
      <c r="G361">
        <v>41</v>
      </c>
    </row>
    <row r="362" spans="1:7" x14ac:dyDescent="0.25">
      <c r="A362" s="18" t="str">
        <f t="shared" si="5"/>
        <v>2013, London + West Essex, 1, 60-69, Kidney</v>
      </c>
      <c r="B362">
        <v>2013</v>
      </c>
      <c r="C362" t="s">
        <v>71</v>
      </c>
      <c r="D362" t="s">
        <v>18</v>
      </c>
      <c r="E362">
        <v>1</v>
      </c>
      <c r="F362" t="s">
        <v>57</v>
      </c>
      <c r="G362">
        <v>99</v>
      </c>
    </row>
    <row r="363" spans="1:7" x14ac:dyDescent="0.25">
      <c r="A363" s="18" t="str">
        <f t="shared" si="5"/>
        <v>2013, London + West Essex, 2, 60-69, Kidney</v>
      </c>
      <c r="B363">
        <v>2013</v>
      </c>
      <c r="C363" t="s">
        <v>71</v>
      </c>
      <c r="D363" t="s">
        <v>18</v>
      </c>
      <c r="E363">
        <v>2</v>
      </c>
      <c r="F363" t="s">
        <v>57</v>
      </c>
      <c r="G363">
        <v>19</v>
      </c>
    </row>
    <row r="364" spans="1:7" x14ac:dyDescent="0.25">
      <c r="A364" s="18" t="str">
        <f t="shared" si="5"/>
        <v>2013, London + West Essex, 3, 60-69, Kidney</v>
      </c>
      <c r="B364">
        <v>2013</v>
      </c>
      <c r="C364" t="s">
        <v>71</v>
      </c>
      <c r="D364" t="s">
        <v>18</v>
      </c>
      <c r="E364">
        <v>3</v>
      </c>
      <c r="F364" t="s">
        <v>57</v>
      </c>
      <c r="G364">
        <v>25</v>
      </c>
    </row>
    <row r="365" spans="1:7" x14ac:dyDescent="0.25">
      <c r="A365" s="18" t="str">
        <f t="shared" si="5"/>
        <v>2013, London + West Essex, 4, 60-69, Kidney</v>
      </c>
      <c r="B365">
        <v>2013</v>
      </c>
      <c r="C365" t="s">
        <v>71</v>
      </c>
      <c r="D365" t="s">
        <v>18</v>
      </c>
      <c r="E365">
        <v>4</v>
      </c>
      <c r="F365" t="s">
        <v>57</v>
      </c>
      <c r="G365">
        <v>48</v>
      </c>
    </row>
    <row r="366" spans="1:7" x14ac:dyDescent="0.25">
      <c r="A366" s="18" t="str">
        <f t="shared" si="5"/>
        <v>2013, London + West Essex, Unk/Oth, 60-69, Kidney</v>
      </c>
      <c r="B366">
        <v>2013</v>
      </c>
      <c r="C366" t="s">
        <v>71</v>
      </c>
      <c r="D366" t="s">
        <v>18</v>
      </c>
      <c r="E366" t="s">
        <v>27</v>
      </c>
      <c r="F366" t="s">
        <v>57</v>
      </c>
      <c r="G366">
        <v>71</v>
      </c>
    </row>
    <row r="367" spans="1:7" x14ac:dyDescent="0.25">
      <c r="A367" s="18" t="str">
        <f t="shared" si="5"/>
        <v>2013, London + West Essex, 1, 70-79, Kidney</v>
      </c>
      <c r="B367">
        <v>2013</v>
      </c>
      <c r="C367" t="s">
        <v>71</v>
      </c>
      <c r="D367" t="s">
        <v>19</v>
      </c>
      <c r="E367">
        <v>1</v>
      </c>
      <c r="F367" t="s">
        <v>57</v>
      </c>
      <c r="G367">
        <v>112</v>
      </c>
    </row>
    <row r="368" spans="1:7" x14ac:dyDescent="0.25">
      <c r="A368" s="18" t="str">
        <f t="shared" si="5"/>
        <v>2013, London + West Essex, 2, 70-79, Kidney</v>
      </c>
      <c r="B368">
        <v>2013</v>
      </c>
      <c r="C368" t="s">
        <v>71</v>
      </c>
      <c r="D368" t="s">
        <v>19</v>
      </c>
      <c r="E368">
        <v>2</v>
      </c>
      <c r="F368" t="s">
        <v>57</v>
      </c>
      <c r="G368">
        <v>15</v>
      </c>
    </row>
    <row r="369" spans="1:7" x14ac:dyDescent="0.25">
      <c r="A369" s="18" t="str">
        <f t="shared" si="5"/>
        <v>2013, London + West Essex, 3, 70-79, Kidney</v>
      </c>
      <c r="B369">
        <v>2013</v>
      </c>
      <c r="C369" t="s">
        <v>71</v>
      </c>
      <c r="D369" t="s">
        <v>19</v>
      </c>
      <c r="E369">
        <v>3</v>
      </c>
      <c r="F369" t="s">
        <v>57</v>
      </c>
      <c r="G369">
        <v>38</v>
      </c>
    </row>
    <row r="370" spans="1:7" x14ac:dyDescent="0.25">
      <c r="A370" s="18" t="str">
        <f t="shared" si="5"/>
        <v>2013, London + West Essex, 4, 70-79, Kidney</v>
      </c>
      <c r="B370">
        <v>2013</v>
      </c>
      <c r="C370" t="s">
        <v>71</v>
      </c>
      <c r="D370" t="s">
        <v>19</v>
      </c>
      <c r="E370">
        <v>4</v>
      </c>
      <c r="F370" t="s">
        <v>57</v>
      </c>
      <c r="G370">
        <v>33</v>
      </c>
    </row>
    <row r="371" spans="1:7" x14ac:dyDescent="0.25">
      <c r="A371" s="18" t="str">
        <f t="shared" si="5"/>
        <v>2013, London + West Essex, Unk/Oth, 70-79, Kidney</v>
      </c>
      <c r="B371">
        <v>2013</v>
      </c>
      <c r="C371" t="s">
        <v>71</v>
      </c>
      <c r="D371" t="s">
        <v>19</v>
      </c>
      <c r="E371" t="s">
        <v>27</v>
      </c>
      <c r="F371" t="s">
        <v>57</v>
      </c>
      <c r="G371">
        <v>85</v>
      </c>
    </row>
    <row r="372" spans="1:7" x14ac:dyDescent="0.25">
      <c r="A372" s="18" t="str">
        <f t="shared" si="5"/>
        <v>2013, London + West Essex, 1, 80+, Kidney</v>
      </c>
      <c r="B372">
        <v>2013</v>
      </c>
      <c r="C372" t="s">
        <v>71</v>
      </c>
      <c r="D372" t="s">
        <v>20</v>
      </c>
      <c r="E372">
        <v>1</v>
      </c>
      <c r="F372" t="s">
        <v>57</v>
      </c>
      <c r="G372">
        <v>51</v>
      </c>
    </row>
    <row r="373" spans="1:7" x14ac:dyDescent="0.25">
      <c r="A373" s="18" t="str">
        <f t="shared" si="5"/>
        <v>2013, London + West Essex, 2, 80+, Kidney</v>
      </c>
      <c r="B373">
        <v>2013</v>
      </c>
      <c r="C373" t="s">
        <v>71</v>
      </c>
      <c r="D373" t="s">
        <v>20</v>
      </c>
      <c r="E373">
        <v>2</v>
      </c>
      <c r="F373" t="s">
        <v>57</v>
      </c>
      <c r="G373">
        <v>7</v>
      </c>
    </row>
    <row r="374" spans="1:7" x14ac:dyDescent="0.25">
      <c r="A374" s="18" t="str">
        <f t="shared" si="5"/>
        <v>2013, London + West Essex, 3, 80+, Kidney</v>
      </c>
      <c r="B374">
        <v>2013</v>
      </c>
      <c r="C374" t="s">
        <v>71</v>
      </c>
      <c r="D374" t="s">
        <v>20</v>
      </c>
      <c r="E374">
        <v>3</v>
      </c>
      <c r="F374" t="s">
        <v>57</v>
      </c>
      <c r="G374">
        <v>18</v>
      </c>
    </row>
    <row r="375" spans="1:7" x14ac:dyDescent="0.25">
      <c r="A375" s="18" t="str">
        <f t="shared" si="5"/>
        <v>2013, London + West Essex, 4, 80+, Kidney</v>
      </c>
      <c r="B375">
        <v>2013</v>
      </c>
      <c r="C375" t="s">
        <v>71</v>
      </c>
      <c r="D375" t="s">
        <v>20</v>
      </c>
      <c r="E375">
        <v>4</v>
      </c>
      <c r="F375" t="s">
        <v>57</v>
      </c>
      <c r="G375">
        <v>30</v>
      </c>
    </row>
    <row r="376" spans="1:7" x14ac:dyDescent="0.25">
      <c r="A376" s="18" t="str">
        <f t="shared" si="5"/>
        <v>2013, London + West Essex, Unk/Oth, 80+, Kidney</v>
      </c>
      <c r="B376">
        <v>2013</v>
      </c>
      <c r="C376" t="s">
        <v>71</v>
      </c>
      <c r="D376" t="s">
        <v>20</v>
      </c>
      <c r="E376" t="s">
        <v>27</v>
      </c>
      <c r="F376" t="s">
        <v>57</v>
      </c>
      <c r="G376">
        <v>75</v>
      </c>
    </row>
    <row r="377" spans="1:7" x14ac:dyDescent="0.25">
      <c r="A377" s="18" t="str">
        <f t="shared" si="5"/>
        <v>2013, London + West Essex, 1, 0-49, Lung</v>
      </c>
      <c r="B377">
        <v>2013</v>
      </c>
      <c r="C377" t="s">
        <v>73</v>
      </c>
      <c r="D377" t="s">
        <v>26</v>
      </c>
      <c r="E377">
        <v>1</v>
      </c>
      <c r="F377" t="s">
        <v>57</v>
      </c>
      <c r="G377">
        <v>14</v>
      </c>
    </row>
    <row r="378" spans="1:7" x14ac:dyDescent="0.25">
      <c r="A378" s="18" t="str">
        <f t="shared" si="5"/>
        <v>2013, London + West Essex, 2, 0-49, Lung</v>
      </c>
      <c r="B378">
        <v>2013</v>
      </c>
      <c r="C378" t="s">
        <v>73</v>
      </c>
      <c r="D378" t="s">
        <v>26</v>
      </c>
      <c r="E378">
        <v>2</v>
      </c>
      <c r="F378" t="s">
        <v>57</v>
      </c>
      <c r="G378">
        <v>12</v>
      </c>
    </row>
    <row r="379" spans="1:7" x14ac:dyDescent="0.25">
      <c r="A379" s="18" t="str">
        <f t="shared" si="5"/>
        <v>2013, London + West Essex, 3, 0-49, Lung</v>
      </c>
      <c r="B379">
        <v>2013</v>
      </c>
      <c r="C379" t="s">
        <v>73</v>
      </c>
      <c r="D379" t="s">
        <v>26</v>
      </c>
      <c r="E379">
        <v>3</v>
      </c>
      <c r="F379" t="s">
        <v>57</v>
      </c>
      <c r="G379">
        <v>25</v>
      </c>
    </row>
    <row r="380" spans="1:7" x14ac:dyDescent="0.25">
      <c r="A380" s="18" t="str">
        <f t="shared" si="5"/>
        <v>2013, London + West Essex, 4, 0-49, Lung</v>
      </c>
      <c r="B380">
        <v>2013</v>
      </c>
      <c r="C380" t="s">
        <v>73</v>
      </c>
      <c r="D380" t="s">
        <v>26</v>
      </c>
      <c r="E380">
        <v>4</v>
      </c>
      <c r="F380" t="s">
        <v>57</v>
      </c>
      <c r="G380">
        <v>96</v>
      </c>
    </row>
    <row r="381" spans="1:7" x14ac:dyDescent="0.25">
      <c r="A381" s="18" t="str">
        <f t="shared" si="5"/>
        <v>2013, London + West Essex, Unk/Oth, 0-49, Lung</v>
      </c>
      <c r="B381">
        <v>2013</v>
      </c>
      <c r="C381" t="s">
        <v>73</v>
      </c>
      <c r="D381" t="s">
        <v>26</v>
      </c>
      <c r="E381" t="s">
        <v>27</v>
      </c>
      <c r="F381" t="s">
        <v>57</v>
      </c>
      <c r="G381">
        <v>32</v>
      </c>
    </row>
    <row r="382" spans="1:7" x14ac:dyDescent="0.25">
      <c r="A382" s="18" t="str">
        <f t="shared" si="5"/>
        <v>2013, London + West Essex, 1, 50-59, Lung</v>
      </c>
      <c r="B382">
        <v>2013</v>
      </c>
      <c r="C382" t="s">
        <v>73</v>
      </c>
      <c r="D382" t="s">
        <v>17</v>
      </c>
      <c r="E382">
        <v>1</v>
      </c>
      <c r="F382" t="s">
        <v>57</v>
      </c>
      <c r="G382">
        <v>53</v>
      </c>
    </row>
    <row r="383" spans="1:7" x14ac:dyDescent="0.25">
      <c r="A383" s="18" t="str">
        <f t="shared" si="5"/>
        <v>2013, London + West Essex, 2, 50-59, Lung</v>
      </c>
      <c r="B383">
        <v>2013</v>
      </c>
      <c r="C383" t="s">
        <v>73</v>
      </c>
      <c r="D383" t="s">
        <v>17</v>
      </c>
      <c r="E383">
        <v>2</v>
      </c>
      <c r="F383" t="s">
        <v>57</v>
      </c>
      <c r="G383">
        <v>23</v>
      </c>
    </row>
    <row r="384" spans="1:7" x14ac:dyDescent="0.25">
      <c r="A384" s="18" t="str">
        <f t="shared" si="5"/>
        <v>2013, London + West Essex, 3, 50-59, Lung</v>
      </c>
      <c r="B384">
        <v>2013</v>
      </c>
      <c r="C384" t="s">
        <v>73</v>
      </c>
      <c r="D384" t="s">
        <v>17</v>
      </c>
      <c r="E384">
        <v>3</v>
      </c>
      <c r="F384" t="s">
        <v>57</v>
      </c>
      <c r="G384">
        <v>103</v>
      </c>
    </row>
    <row r="385" spans="1:7" x14ac:dyDescent="0.25">
      <c r="A385" s="18" t="str">
        <f t="shared" si="5"/>
        <v>2013, London + West Essex, 4, 50-59, Lung</v>
      </c>
      <c r="B385">
        <v>2013</v>
      </c>
      <c r="C385" t="s">
        <v>73</v>
      </c>
      <c r="D385" t="s">
        <v>17</v>
      </c>
      <c r="E385">
        <v>4</v>
      </c>
      <c r="F385" t="s">
        <v>57</v>
      </c>
      <c r="G385">
        <v>228</v>
      </c>
    </row>
    <row r="386" spans="1:7" x14ac:dyDescent="0.25">
      <c r="A386" s="18" t="str">
        <f t="shared" ref="A386:A449" si="6">B386&amp;", "&amp;F386&amp;", "&amp;E386&amp;", "&amp;D386&amp;", "&amp;C386</f>
        <v>2013, London + West Essex, Unk/Oth, 50-59, Lung</v>
      </c>
      <c r="B386">
        <v>2013</v>
      </c>
      <c r="C386" t="s">
        <v>73</v>
      </c>
      <c r="D386" t="s">
        <v>17</v>
      </c>
      <c r="E386" t="s">
        <v>27</v>
      </c>
      <c r="F386" t="s">
        <v>57</v>
      </c>
      <c r="G386">
        <v>56</v>
      </c>
    </row>
    <row r="387" spans="1:7" x14ac:dyDescent="0.25">
      <c r="A387" s="18" t="str">
        <f t="shared" si="6"/>
        <v>2013, London + West Essex, 1, 60-69, Lung</v>
      </c>
      <c r="B387">
        <v>2013</v>
      </c>
      <c r="C387" t="s">
        <v>73</v>
      </c>
      <c r="D387" t="s">
        <v>18</v>
      </c>
      <c r="E387">
        <v>1</v>
      </c>
      <c r="F387" t="s">
        <v>57</v>
      </c>
      <c r="G387">
        <v>124</v>
      </c>
    </row>
    <row r="388" spans="1:7" x14ac:dyDescent="0.25">
      <c r="A388" s="18" t="str">
        <f t="shared" si="6"/>
        <v>2013, London + West Essex, 2, 60-69, Lung</v>
      </c>
      <c r="B388">
        <v>2013</v>
      </c>
      <c r="C388" t="s">
        <v>73</v>
      </c>
      <c r="D388" t="s">
        <v>18</v>
      </c>
      <c r="E388">
        <v>2</v>
      </c>
      <c r="F388" t="s">
        <v>57</v>
      </c>
      <c r="G388">
        <v>74</v>
      </c>
    </row>
    <row r="389" spans="1:7" x14ac:dyDescent="0.25">
      <c r="A389" s="18" t="str">
        <f t="shared" si="6"/>
        <v>2013, London + West Essex, 3, 60-69, Lung</v>
      </c>
      <c r="B389">
        <v>2013</v>
      </c>
      <c r="C389" t="s">
        <v>73</v>
      </c>
      <c r="D389" t="s">
        <v>18</v>
      </c>
      <c r="E389">
        <v>3</v>
      </c>
      <c r="F389" t="s">
        <v>57</v>
      </c>
      <c r="G389">
        <v>205</v>
      </c>
    </row>
    <row r="390" spans="1:7" x14ac:dyDescent="0.25">
      <c r="A390" s="18" t="str">
        <f t="shared" si="6"/>
        <v>2013, London + West Essex, 4, 60-69, Lung</v>
      </c>
      <c r="B390">
        <v>2013</v>
      </c>
      <c r="C390" t="s">
        <v>73</v>
      </c>
      <c r="D390" t="s">
        <v>18</v>
      </c>
      <c r="E390">
        <v>4</v>
      </c>
      <c r="F390" t="s">
        <v>57</v>
      </c>
      <c r="G390">
        <v>525</v>
      </c>
    </row>
    <row r="391" spans="1:7" x14ac:dyDescent="0.25">
      <c r="A391" s="18" t="str">
        <f t="shared" si="6"/>
        <v>2013, London + West Essex, Unk/Oth, 60-69, Lung</v>
      </c>
      <c r="B391">
        <v>2013</v>
      </c>
      <c r="C391" t="s">
        <v>73</v>
      </c>
      <c r="D391" t="s">
        <v>18</v>
      </c>
      <c r="E391" t="s">
        <v>27</v>
      </c>
      <c r="F391" t="s">
        <v>57</v>
      </c>
      <c r="G391">
        <v>141</v>
      </c>
    </row>
    <row r="392" spans="1:7" x14ac:dyDescent="0.25">
      <c r="A392" s="18" t="str">
        <f t="shared" si="6"/>
        <v>2013, London + West Essex, 1, 70-79, Lung</v>
      </c>
      <c r="B392">
        <v>2013</v>
      </c>
      <c r="C392" t="s">
        <v>73</v>
      </c>
      <c r="D392" t="s">
        <v>19</v>
      </c>
      <c r="E392">
        <v>1</v>
      </c>
      <c r="F392" t="s">
        <v>57</v>
      </c>
      <c r="G392">
        <v>180</v>
      </c>
    </row>
    <row r="393" spans="1:7" x14ac:dyDescent="0.25">
      <c r="A393" s="18" t="str">
        <f t="shared" si="6"/>
        <v>2013, London + West Essex, 2, 70-79, Lung</v>
      </c>
      <c r="B393">
        <v>2013</v>
      </c>
      <c r="C393" t="s">
        <v>73</v>
      </c>
      <c r="D393" t="s">
        <v>19</v>
      </c>
      <c r="E393">
        <v>2</v>
      </c>
      <c r="F393" t="s">
        <v>57</v>
      </c>
      <c r="G393">
        <v>80</v>
      </c>
    </row>
    <row r="394" spans="1:7" x14ac:dyDescent="0.25">
      <c r="A394" s="18" t="str">
        <f t="shared" si="6"/>
        <v>2013, London + West Essex, 3, 70-79, Lung</v>
      </c>
      <c r="B394">
        <v>2013</v>
      </c>
      <c r="C394" t="s">
        <v>73</v>
      </c>
      <c r="D394" t="s">
        <v>19</v>
      </c>
      <c r="E394">
        <v>3</v>
      </c>
      <c r="F394" t="s">
        <v>57</v>
      </c>
      <c r="G394">
        <v>259</v>
      </c>
    </row>
    <row r="395" spans="1:7" x14ac:dyDescent="0.25">
      <c r="A395" s="18" t="str">
        <f t="shared" si="6"/>
        <v>2013, London + West Essex, 4, 70-79, Lung</v>
      </c>
      <c r="B395">
        <v>2013</v>
      </c>
      <c r="C395" t="s">
        <v>73</v>
      </c>
      <c r="D395" t="s">
        <v>19</v>
      </c>
      <c r="E395">
        <v>4</v>
      </c>
      <c r="F395" t="s">
        <v>57</v>
      </c>
      <c r="G395">
        <v>628</v>
      </c>
    </row>
    <row r="396" spans="1:7" x14ac:dyDescent="0.25">
      <c r="A396" s="18" t="str">
        <f t="shared" si="6"/>
        <v>2013, London + West Essex, Unk/Oth, 70-79, Lung</v>
      </c>
      <c r="B396">
        <v>2013</v>
      </c>
      <c r="C396" t="s">
        <v>73</v>
      </c>
      <c r="D396" t="s">
        <v>19</v>
      </c>
      <c r="E396" t="s">
        <v>27</v>
      </c>
      <c r="F396" t="s">
        <v>57</v>
      </c>
      <c r="G396">
        <v>203</v>
      </c>
    </row>
    <row r="397" spans="1:7" x14ac:dyDescent="0.25">
      <c r="A397" s="18" t="str">
        <f t="shared" si="6"/>
        <v>2013, London + West Essex, 1, 80+, Lung</v>
      </c>
      <c r="B397">
        <v>2013</v>
      </c>
      <c r="C397" t="s">
        <v>73</v>
      </c>
      <c r="D397" t="s">
        <v>20</v>
      </c>
      <c r="E397">
        <v>1</v>
      </c>
      <c r="F397" t="s">
        <v>57</v>
      </c>
      <c r="G397">
        <v>106</v>
      </c>
    </row>
    <row r="398" spans="1:7" x14ac:dyDescent="0.25">
      <c r="A398" s="18" t="str">
        <f t="shared" si="6"/>
        <v>2013, London + West Essex, 2, 80+, Lung</v>
      </c>
      <c r="B398">
        <v>2013</v>
      </c>
      <c r="C398" t="s">
        <v>73</v>
      </c>
      <c r="D398" t="s">
        <v>20</v>
      </c>
      <c r="E398">
        <v>2</v>
      </c>
      <c r="F398" t="s">
        <v>57</v>
      </c>
      <c r="G398">
        <v>55</v>
      </c>
    </row>
    <row r="399" spans="1:7" x14ac:dyDescent="0.25">
      <c r="A399" s="18" t="str">
        <f t="shared" si="6"/>
        <v>2013, London + West Essex, 3, 80+, Lung</v>
      </c>
      <c r="B399">
        <v>2013</v>
      </c>
      <c r="C399" t="s">
        <v>73</v>
      </c>
      <c r="D399" t="s">
        <v>20</v>
      </c>
      <c r="E399">
        <v>3</v>
      </c>
      <c r="F399" t="s">
        <v>57</v>
      </c>
      <c r="G399">
        <v>163</v>
      </c>
    </row>
    <row r="400" spans="1:7" x14ac:dyDescent="0.25">
      <c r="A400" s="18" t="str">
        <f t="shared" si="6"/>
        <v>2013, London + West Essex, 4, 80+, Lung</v>
      </c>
      <c r="B400">
        <v>2013</v>
      </c>
      <c r="C400" t="s">
        <v>73</v>
      </c>
      <c r="D400" t="s">
        <v>20</v>
      </c>
      <c r="E400">
        <v>4</v>
      </c>
      <c r="F400" t="s">
        <v>57</v>
      </c>
      <c r="G400">
        <v>521</v>
      </c>
    </row>
    <row r="401" spans="1:7" x14ac:dyDescent="0.25">
      <c r="A401" s="18" t="str">
        <f t="shared" si="6"/>
        <v>2013, London + West Essex, Unk/Oth, 80+, Lung</v>
      </c>
      <c r="B401">
        <v>2013</v>
      </c>
      <c r="C401" t="s">
        <v>73</v>
      </c>
      <c r="D401" t="s">
        <v>20</v>
      </c>
      <c r="E401" t="s">
        <v>27</v>
      </c>
      <c r="F401" t="s">
        <v>57</v>
      </c>
      <c r="G401">
        <v>310</v>
      </c>
    </row>
    <row r="402" spans="1:7" x14ac:dyDescent="0.25">
      <c r="A402" s="18" t="str">
        <f t="shared" si="6"/>
        <v>2013, London + West Essex, 1, 0-49, Melanoma</v>
      </c>
      <c r="B402">
        <v>2013</v>
      </c>
      <c r="C402" t="s">
        <v>74</v>
      </c>
      <c r="D402" t="s">
        <v>26</v>
      </c>
      <c r="E402">
        <v>1</v>
      </c>
      <c r="F402" t="s">
        <v>57</v>
      </c>
      <c r="G402">
        <v>265</v>
      </c>
    </row>
    <row r="403" spans="1:7" x14ac:dyDescent="0.25">
      <c r="A403" s="18" t="str">
        <f t="shared" si="6"/>
        <v>2013, London + West Essex, 2, 0-49, Melanoma</v>
      </c>
      <c r="B403">
        <v>2013</v>
      </c>
      <c r="C403" t="s">
        <v>74</v>
      </c>
      <c r="D403" t="s">
        <v>26</v>
      </c>
      <c r="E403">
        <v>2</v>
      </c>
      <c r="F403" t="s">
        <v>57</v>
      </c>
      <c r="G403">
        <v>34</v>
      </c>
    </row>
    <row r="404" spans="1:7" x14ac:dyDescent="0.25">
      <c r="A404" s="18" t="str">
        <f t="shared" si="6"/>
        <v>2013, London + West Essex, 3, 0-49, Melanoma</v>
      </c>
      <c r="B404">
        <v>2013</v>
      </c>
      <c r="C404" t="s">
        <v>74</v>
      </c>
      <c r="D404" t="s">
        <v>26</v>
      </c>
      <c r="E404">
        <v>3</v>
      </c>
      <c r="F404" t="s">
        <v>57</v>
      </c>
      <c r="G404">
        <v>21</v>
      </c>
    </row>
    <row r="405" spans="1:7" x14ac:dyDescent="0.25">
      <c r="A405" s="18" t="str">
        <f t="shared" si="6"/>
        <v>2013, London + West Essex, 4, 0-49, Melanoma</v>
      </c>
      <c r="B405">
        <v>2013</v>
      </c>
      <c r="C405" t="s">
        <v>74</v>
      </c>
      <c r="D405" t="s">
        <v>26</v>
      </c>
      <c r="E405">
        <v>4</v>
      </c>
      <c r="F405" t="s">
        <v>57</v>
      </c>
      <c r="G405">
        <v>5</v>
      </c>
    </row>
    <row r="406" spans="1:7" x14ac:dyDescent="0.25">
      <c r="A406" s="18" t="str">
        <f t="shared" si="6"/>
        <v>2013, London + West Essex, Unk/Oth, 0-49, Melanoma</v>
      </c>
      <c r="B406">
        <v>2013</v>
      </c>
      <c r="C406" t="s">
        <v>74</v>
      </c>
      <c r="D406" t="s">
        <v>26</v>
      </c>
      <c r="E406" t="s">
        <v>27</v>
      </c>
      <c r="F406" t="s">
        <v>57</v>
      </c>
      <c r="G406">
        <v>39</v>
      </c>
    </row>
    <row r="407" spans="1:7" x14ac:dyDescent="0.25">
      <c r="A407" s="18" t="str">
        <f t="shared" si="6"/>
        <v>2013, London + West Essex, 1, 50-59, Melanoma</v>
      </c>
      <c r="B407">
        <v>2013</v>
      </c>
      <c r="C407" t="s">
        <v>74</v>
      </c>
      <c r="D407" t="s">
        <v>17</v>
      </c>
      <c r="E407">
        <v>1</v>
      </c>
      <c r="F407" t="s">
        <v>57</v>
      </c>
      <c r="G407">
        <v>111</v>
      </c>
    </row>
    <row r="408" spans="1:7" x14ac:dyDescent="0.25">
      <c r="A408" s="18" t="str">
        <f t="shared" si="6"/>
        <v>2013, London + West Essex, 2, 50-59, Melanoma</v>
      </c>
      <c r="B408">
        <v>2013</v>
      </c>
      <c r="C408" t="s">
        <v>74</v>
      </c>
      <c r="D408" t="s">
        <v>17</v>
      </c>
      <c r="E408">
        <v>2</v>
      </c>
      <c r="F408" t="s">
        <v>57</v>
      </c>
      <c r="G408">
        <v>36</v>
      </c>
    </row>
    <row r="409" spans="1:7" x14ac:dyDescent="0.25">
      <c r="A409" s="18" t="str">
        <f t="shared" si="6"/>
        <v>2013, London + West Essex, 3, 50-59, Melanoma</v>
      </c>
      <c r="B409">
        <v>2013</v>
      </c>
      <c r="C409" t="s">
        <v>74</v>
      </c>
      <c r="D409" t="s">
        <v>17</v>
      </c>
      <c r="E409">
        <v>3</v>
      </c>
      <c r="F409" t="s">
        <v>57</v>
      </c>
      <c r="G409">
        <v>10</v>
      </c>
    </row>
    <row r="410" spans="1:7" x14ac:dyDescent="0.25">
      <c r="A410" s="18" t="str">
        <f t="shared" si="6"/>
        <v>2013, London + West Essex, 4, 50-59, Melanoma</v>
      </c>
      <c r="B410">
        <v>2013</v>
      </c>
      <c r="C410" t="s">
        <v>74</v>
      </c>
      <c r="D410" t="s">
        <v>17</v>
      </c>
      <c r="E410">
        <v>4</v>
      </c>
      <c r="F410" t="s">
        <v>57</v>
      </c>
      <c r="G410" t="s">
        <v>36</v>
      </c>
    </row>
    <row r="411" spans="1:7" x14ac:dyDescent="0.25">
      <c r="A411" s="18" t="str">
        <f t="shared" si="6"/>
        <v>2013, London + West Essex, Unk/Oth, 50-59, Melanoma</v>
      </c>
      <c r="B411">
        <v>2013</v>
      </c>
      <c r="C411" t="s">
        <v>74</v>
      </c>
      <c r="D411" t="s">
        <v>17</v>
      </c>
      <c r="E411" t="s">
        <v>27</v>
      </c>
      <c r="F411" t="s">
        <v>57</v>
      </c>
      <c r="G411">
        <v>32</v>
      </c>
    </row>
    <row r="412" spans="1:7" x14ac:dyDescent="0.25">
      <c r="A412" s="18" t="str">
        <f t="shared" si="6"/>
        <v>2013, London + West Essex, 1, 60-69, Melanoma</v>
      </c>
      <c r="B412">
        <v>2013</v>
      </c>
      <c r="C412" t="s">
        <v>74</v>
      </c>
      <c r="D412" t="s">
        <v>18</v>
      </c>
      <c r="E412">
        <v>1</v>
      </c>
      <c r="F412" t="s">
        <v>57</v>
      </c>
      <c r="G412">
        <v>94</v>
      </c>
    </row>
    <row r="413" spans="1:7" x14ac:dyDescent="0.25">
      <c r="A413" s="18" t="str">
        <f t="shared" si="6"/>
        <v>2013, London + West Essex, 2, 60-69, Melanoma</v>
      </c>
      <c r="B413">
        <v>2013</v>
      </c>
      <c r="C413" t="s">
        <v>74</v>
      </c>
      <c r="D413" t="s">
        <v>18</v>
      </c>
      <c r="E413">
        <v>2</v>
      </c>
      <c r="F413" t="s">
        <v>57</v>
      </c>
      <c r="G413">
        <v>36</v>
      </c>
    </row>
    <row r="414" spans="1:7" x14ac:dyDescent="0.25">
      <c r="A414" s="18" t="str">
        <f t="shared" si="6"/>
        <v>2013, London + West Essex, 3, 60-69, Melanoma</v>
      </c>
      <c r="B414">
        <v>2013</v>
      </c>
      <c r="C414" t="s">
        <v>74</v>
      </c>
      <c r="D414" t="s">
        <v>18</v>
      </c>
      <c r="E414">
        <v>3</v>
      </c>
      <c r="F414" t="s">
        <v>57</v>
      </c>
      <c r="G414">
        <v>12</v>
      </c>
    </row>
    <row r="415" spans="1:7" x14ac:dyDescent="0.25">
      <c r="A415" s="18" t="str">
        <f t="shared" si="6"/>
        <v>2013, London + West Essex, 4, 60-69, Melanoma</v>
      </c>
      <c r="B415">
        <v>2013</v>
      </c>
      <c r="C415" t="s">
        <v>74</v>
      </c>
      <c r="D415" t="s">
        <v>18</v>
      </c>
      <c r="E415">
        <v>4</v>
      </c>
      <c r="F415" t="s">
        <v>57</v>
      </c>
      <c r="G415">
        <v>6</v>
      </c>
    </row>
    <row r="416" spans="1:7" x14ac:dyDescent="0.25">
      <c r="A416" s="18" t="str">
        <f t="shared" si="6"/>
        <v>2013, London + West Essex, Unk/Oth, 60-69, Melanoma</v>
      </c>
      <c r="B416">
        <v>2013</v>
      </c>
      <c r="C416" t="s">
        <v>74</v>
      </c>
      <c r="D416" t="s">
        <v>18</v>
      </c>
      <c r="E416" t="s">
        <v>27</v>
      </c>
      <c r="F416" t="s">
        <v>57</v>
      </c>
      <c r="G416">
        <v>32</v>
      </c>
    </row>
    <row r="417" spans="1:7" x14ac:dyDescent="0.25">
      <c r="A417" s="18" t="str">
        <f t="shared" si="6"/>
        <v>2013, London + West Essex, 1, 70-79, Melanoma</v>
      </c>
      <c r="B417">
        <v>2013</v>
      </c>
      <c r="C417" t="s">
        <v>74</v>
      </c>
      <c r="D417" t="s">
        <v>19</v>
      </c>
      <c r="E417">
        <v>1</v>
      </c>
      <c r="F417" t="s">
        <v>57</v>
      </c>
      <c r="G417">
        <v>95</v>
      </c>
    </row>
    <row r="418" spans="1:7" x14ac:dyDescent="0.25">
      <c r="A418" s="18" t="str">
        <f t="shared" si="6"/>
        <v>2013, London + West Essex, 2, 70-79, Melanoma</v>
      </c>
      <c r="B418">
        <v>2013</v>
      </c>
      <c r="C418" t="s">
        <v>74</v>
      </c>
      <c r="D418" t="s">
        <v>19</v>
      </c>
      <c r="E418">
        <v>2</v>
      </c>
      <c r="F418" t="s">
        <v>57</v>
      </c>
      <c r="G418">
        <v>42</v>
      </c>
    </row>
    <row r="419" spans="1:7" x14ac:dyDescent="0.25">
      <c r="A419" s="18" t="str">
        <f t="shared" si="6"/>
        <v>2013, London + West Essex, 3, 70-79, Melanoma</v>
      </c>
      <c r="B419">
        <v>2013</v>
      </c>
      <c r="C419" t="s">
        <v>74</v>
      </c>
      <c r="D419" t="s">
        <v>19</v>
      </c>
      <c r="E419">
        <v>3</v>
      </c>
      <c r="F419" t="s">
        <v>57</v>
      </c>
      <c r="G419" t="s">
        <v>36</v>
      </c>
    </row>
    <row r="420" spans="1:7" x14ac:dyDescent="0.25">
      <c r="A420" s="18" t="str">
        <f t="shared" si="6"/>
        <v>2013, London + West Essex, 4, 70-79, Melanoma</v>
      </c>
      <c r="B420">
        <v>2013</v>
      </c>
      <c r="C420" t="s">
        <v>74</v>
      </c>
      <c r="D420" t="s">
        <v>19</v>
      </c>
      <c r="E420">
        <v>4</v>
      </c>
      <c r="F420" t="s">
        <v>57</v>
      </c>
      <c r="G420">
        <v>7</v>
      </c>
    </row>
    <row r="421" spans="1:7" x14ac:dyDescent="0.25">
      <c r="A421" s="18" t="str">
        <f t="shared" si="6"/>
        <v>2013, London + West Essex, Unk/Oth, 70-79, Melanoma</v>
      </c>
      <c r="B421">
        <v>2013</v>
      </c>
      <c r="C421" t="s">
        <v>74</v>
      </c>
      <c r="D421" t="s">
        <v>19</v>
      </c>
      <c r="E421" t="s">
        <v>27</v>
      </c>
      <c r="F421" t="s">
        <v>57</v>
      </c>
      <c r="G421">
        <v>39</v>
      </c>
    </row>
    <row r="422" spans="1:7" x14ac:dyDescent="0.25">
      <c r="A422" s="18" t="str">
        <f t="shared" si="6"/>
        <v>2013, London + West Essex, 1, 80+, Melanoma</v>
      </c>
      <c r="B422">
        <v>2013</v>
      </c>
      <c r="C422" t="s">
        <v>74</v>
      </c>
      <c r="D422" t="s">
        <v>20</v>
      </c>
      <c r="E422">
        <v>1</v>
      </c>
      <c r="F422" t="s">
        <v>57</v>
      </c>
      <c r="G422">
        <v>69</v>
      </c>
    </row>
    <row r="423" spans="1:7" x14ac:dyDescent="0.25">
      <c r="A423" s="18" t="str">
        <f t="shared" si="6"/>
        <v>2013, London + West Essex, 2, 80+, Melanoma</v>
      </c>
      <c r="B423">
        <v>2013</v>
      </c>
      <c r="C423" t="s">
        <v>74</v>
      </c>
      <c r="D423" t="s">
        <v>20</v>
      </c>
      <c r="E423">
        <v>2</v>
      </c>
      <c r="F423" t="s">
        <v>57</v>
      </c>
      <c r="G423">
        <v>57</v>
      </c>
    </row>
    <row r="424" spans="1:7" x14ac:dyDescent="0.25">
      <c r="A424" s="18" t="str">
        <f t="shared" si="6"/>
        <v>2013, London + West Essex, 3, 80+, Melanoma</v>
      </c>
      <c r="B424">
        <v>2013</v>
      </c>
      <c r="C424" t="s">
        <v>74</v>
      </c>
      <c r="D424" t="s">
        <v>20</v>
      </c>
      <c r="E424">
        <v>3</v>
      </c>
      <c r="F424" t="s">
        <v>57</v>
      </c>
      <c r="G424">
        <v>16</v>
      </c>
    </row>
    <row r="425" spans="1:7" x14ac:dyDescent="0.25">
      <c r="A425" s="18" t="str">
        <f t="shared" si="6"/>
        <v>2013, London + West Essex, 4, 80+, Melanoma</v>
      </c>
      <c r="B425">
        <v>2013</v>
      </c>
      <c r="C425" t="s">
        <v>74</v>
      </c>
      <c r="D425" t="s">
        <v>20</v>
      </c>
      <c r="E425">
        <v>4</v>
      </c>
      <c r="F425" t="s">
        <v>57</v>
      </c>
      <c r="G425">
        <v>9</v>
      </c>
    </row>
    <row r="426" spans="1:7" x14ac:dyDescent="0.25">
      <c r="A426" s="18" t="str">
        <f t="shared" si="6"/>
        <v>2013, London + West Essex, Unk/Oth, 80+, Melanoma</v>
      </c>
      <c r="B426">
        <v>2013</v>
      </c>
      <c r="C426" t="s">
        <v>74</v>
      </c>
      <c r="D426" t="s">
        <v>20</v>
      </c>
      <c r="E426" t="s">
        <v>27</v>
      </c>
      <c r="F426" t="s">
        <v>57</v>
      </c>
      <c r="G426">
        <v>49</v>
      </c>
    </row>
    <row r="427" spans="1:7" x14ac:dyDescent="0.25">
      <c r="A427" s="18" t="str">
        <f t="shared" si="6"/>
        <v xml:space="preserve">2013, London + West Essex, 1, 0-49, Non-Hodgkin lymphoma </v>
      </c>
      <c r="B427">
        <v>2013</v>
      </c>
      <c r="C427" s="7" t="s">
        <v>50</v>
      </c>
      <c r="D427" t="s">
        <v>26</v>
      </c>
      <c r="E427">
        <v>1</v>
      </c>
      <c r="F427" t="s">
        <v>57</v>
      </c>
      <c r="G427">
        <v>39</v>
      </c>
    </row>
    <row r="428" spans="1:7" x14ac:dyDescent="0.25">
      <c r="A428" s="18" t="str">
        <f t="shared" si="6"/>
        <v xml:space="preserve">2013, London + West Essex, 2, 0-49, Non-Hodgkin lymphoma </v>
      </c>
      <c r="B428">
        <v>2013</v>
      </c>
      <c r="C428" s="7" t="s">
        <v>50</v>
      </c>
      <c r="D428" t="s">
        <v>26</v>
      </c>
      <c r="E428">
        <v>2</v>
      </c>
      <c r="F428" t="s">
        <v>57</v>
      </c>
      <c r="G428">
        <v>23</v>
      </c>
    </row>
    <row r="429" spans="1:7" x14ac:dyDescent="0.25">
      <c r="A429" s="18" t="str">
        <f t="shared" si="6"/>
        <v xml:space="preserve">2013, London + West Essex, 3, 0-49, Non-Hodgkin lymphoma </v>
      </c>
      <c r="B429">
        <v>2013</v>
      </c>
      <c r="C429" s="7" t="s">
        <v>50</v>
      </c>
      <c r="D429" t="s">
        <v>26</v>
      </c>
      <c r="E429">
        <v>3</v>
      </c>
      <c r="F429" t="s">
        <v>57</v>
      </c>
      <c r="G429">
        <v>22</v>
      </c>
    </row>
    <row r="430" spans="1:7" x14ac:dyDescent="0.25">
      <c r="A430" s="18" t="str">
        <f t="shared" si="6"/>
        <v xml:space="preserve">2013, London + West Essex, 4, 0-49, Non-Hodgkin lymphoma </v>
      </c>
      <c r="B430">
        <v>2013</v>
      </c>
      <c r="C430" s="7" t="s">
        <v>50</v>
      </c>
      <c r="D430" t="s">
        <v>26</v>
      </c>
      <c r="E430">
        <v>4</v>
      </c>
      <c r="F430" t="s">
        <v>57</v>
      </c>
      <c r="G430">
        <v>85</v>
      </c>
    </row>
    <row r="431" spans="1:7" x14ac:dyDescent="0.25">
      <c r="A431" s="18" t="str">
        <f t="shared" si="6"/>
        <v xml:space="preserve">2013, London + West Essex, Unk/Oth, 0-49, Non-Hodgkin lymphoma </v>
      </c>
      <c r="B431">
        <v>2013</v>
      </c>
      <c r="C431" s="7" t="s">
        <v>50</v>
      </c>
      <c r="D431" t="s">
        <v>26</v>
      </c>
      <c r="E431" t="s">
        <v>27</v>
      </c>
      <c r="F431" t="s">
        <v>57</v>
      </c>
      <c r="G431">
        <v>95</v>
      </c>
    </row>
    <row r="432" spans="1:7" x14ac:dyDescent="0.25">
      <c r="A432" s="18" t="str">
        <f t="shared" si="6"/>
        <v xml:space="preserve">2013, London + West Essex, 1, 50-59, Non-Hodgkin lymphoma </v>
      </c>
      <c r="B432">
        <v>2013</v>
      </c>
      <c r="C432" s="7" t="s">
        <v>50</v>
      </c>
      <c r="D432" t="s">
        <v>17</v>
      </c>
      <c r="E432">
        <v>1</v>
      </c>
      <c r="F432" t="s">
        <v>57</v>
      </c>
      <c r="G432">
        <v>19</v>
      </c>
    </row>
    <row r="433" spans="1:7" x14ac:dyDescent="0.25">
      <c r="A433" s="18" t="str">
        <f t="shared" si="6"/>
        <v xml:space="preserve">2013, London + West Essex, 2, 50-59, Non-Hodgkin lymphoma </v>
      </c>
      <c r="B433">
        <v>2013</v>
      </c>
      <c r="C433" s="7" t="s">
        <v>50</v>
      </c>
      <c r="D433" t="s">
        <v>17</v>
      </c>
      <c r="E433">
        <v>2</v>
      </c>
      <c r="F433" t="s">
        <v>57</v>
      </c>
      <c r="G433">
        <v>25</v>
      </c>
    </row>
    <row r="434" spans="1:7" x14ac:dyDescent="0.25">
      <c r="A434" s="18" t="str">
        <f t="shared" si="6"/>
        <v xml:space="preserve">2013, London + West Essex, 3, 50-59, Non-Hodgkin lymphoma </v>
      </c>
      <c r="B434">
        <v>2013</v>
      </c>
      <c r="C434" s="7" t="s">
        <v>50</v>
      </c>
      <c r="D434" t="s">
        <v>17</v>
      </c>
      <c r="E434">
        <v>3</v>
      </c>
      <c r="F434" t="s">
        <v>57</v>
      </c>
      <c r="G434">
        <v>13</v>
      </c>
    </row>
    <row r="435" spans="1:7" x14ac:dyDescent="0.25">
      <c r="A435" s="18" t="str">
        <f t="shared" si="6"/>
        <v xml:space="preserve">2013, London + West Essex, 4, 50-59, Non-Hodgkin lymphoma </v>
      </c>
      <c r="B435">
        <v>2013</v>
      </c>
      <c r="C435" s="7" t="s">
        <v>50</v>
      </c>
      <c r="D435" t="s">
        <v>17</v>
      </c>
      <c r="E435">
        <v>4</v>
      </c>
      <c r="F435" t="s">
        <v>57</v>
      </c>
      <c r="G435">
        <v>78</v>
      </c>
    </row>
    <row r="436" spans="1:7" x14ac:dyDescent="0.25">
      <c r="A436" s="18" t="str">
        <f t="shared" si="6"/>
        <v xml:space="preserve">2013, London + West Essex, Unk/Oth, 50-59, Non-Hodgkin lymphoma </v>
      </c>
      <c r="B436">
        <v>2013</v>
      </c>
      <c r="C436" s="7" t="s">
        <v>50</v>
      </c>
      <c r="D436" t="s">
        <v>17</v>
      </c>
      <c r="E436" t="s">
        <v>27</v>
      </c>
      <c r="F436" t="s">
        <v>57</v>
      </c>
      <c r="G436">
        <v>70</v>
      </c>
    </row>
    <row r="437" spans="1:7" x14ac:dyDescent="0.25">
      <c r="A437" s="18" t="str">
        <f t="shared" si="6"/>
        <v xml:space="preserve">2013, London + West Essex, 1, 60-69, Non-Hodgkin lymphoma </v>
      </c>
      <c r="B437">
        <v>2013</v>
      </c>
      <c r="C437" s="7" t="s">
        <v>50</v>
      </c>
      <c r="D437" t="s">
        <v>18</v>
      </c>
      <c r="E437">
        <v>1</v>
      </c>
      <c r="F437" t="s">
        <v>57</v>
      </c>
      <c r="G437">
        <v>35</v>
      </c>
    </row>
    <row r="438" spans="1:7" x14ac:dyDescent="0.25">
      <c r="A438" s="18" t="str">
        <f t="shared" si="6"/>
        <v xml:space="preserve">2013, London + West Essex, 2, 60-69, Non-Hodgkin lymphoma </v>
      </c>
      <c r="B438">
        <v>2013</v>
      </c>
      <c r="C438" s="7" t="s">
        <v>50</v>
      </c>
      <c r="D438" t="s">
        <v>18</v>
      </c>
      <c r="E438">
        <v>2</v>
      </c>
      <c r="F438" t="s">
        <v>57</v>
      </c>
      <c r="G438">
        <v>28</v>
      </c>
    </row>
    <row r="439" spans="1:7" x14ac:dyDescent="0.25">
      <c r="A439" s="18" t="str">
        <f t="shared" si="6"/>
        <v xml:space="preserve">2013, London + West Essex, 3, 60-69, Non-Hodgkin lymphoma </v>
      </c>
      <c r="B439">
        <v>2013</v>
      </c>
      <c r="C439" s="7" t="s">
        <v>50</v>
      </c>
      <c r="D439" t="s">
        <v>18</v>
      </c>
      <c r="E439">
        <v>3</v>
      </c>
      <c r="F439" t="s">
        <v>57</v>
      </c>
      <c r="G439">
        <v>20</v>
      </c>
    </row>
    <row r="440" spans="1:7" x14ac:dyDescent="0.25">
      <c r="A440" s="18" t="str">
        <f t="shared" si="6"/>
        <v xml:space="preserve">2013, London + West Essex, 4, 60-69, Non-Hodgkin lymphoma </v>
      </c>
      <c r="B440">
        <v>2013</v>
      </c>
      <c r="C440" s="7" t="s">
        <v>50</v>
      </c>
      <c r="D440" t="s">
        <v>18</v>
      </c>
      <c r="E440">
        <v>4</v>
      </c>
      <c r="F440" t="s">
        <v>57</v>
      </c>
      <c r="G440">
        <v>133</v>
      </c>
    </row>
    <row r="441" spans="1:7" x14ac:dyDescent="0.25">
      <c r="A441" s="18" t="str">
        <f t="shared" si="6"/>
        <v xml:space="preserve">2013, London + West Essex, Unk/Oth, 60-69, Non-Hodgkin lymphoma </v>
      </c>
      <c r="B441">
        <v>2013</v>
      </c>
      <c r="C441" s="7" t="s">
        <v>50</v>
      </c>
      <c r="D441" t="s">
        <v>18</v>
      </c>
      <c r="E441" t="s">
        <v>27</v>
      </c>
      <c r="F441" t="s">
        <v>57</v>
      </c>
      <c r="G441">
        <v>97</v>
      </c>
    </row>
    <row r="442" spans="1:7" x14ac:dyDescent="0.25">
      <c r="A442" s="18" t="str">
        <f t="shared" si="6"/>
        <v xml:space="preserve">2013, London + West Essex, 1, 70-79, Non-Hodgkin lymphoma </v>
      </c>
      <c r="B442">
        <v>2013</v>
      </c>
      <c r="C442" s="7" t="s">
        <v>50</v>
      </c>
      <c r="D442" t="s">
        <v>19</v>
      </c>
      <c r="E442">
        <v>1</v>
      </c>
      <c r="F442" t="s">
        <v>57</v>
      </c>
      <c r="G442">
        <v>32</v>
      </c>
    </row>
    <row r="443" spans="1:7" x14ac:dyDescent="0.25">
      <c r="A443" s="18" t="str">
        <f t="shared" si="6"/>
        <v xml:space="preserve">2013, London + West Essex, 2, 70-79, Non-Hodgkin lymphoma </v>
      </c>
      <c r="B443">
        <v>2013</v>
      </c>
      <c r="C443" s="7" t="s">
        <v>50</v>
      </c>
      <c r="D443" t="s">
        <v>19</v>
      </c>
      <c r="E443">
        <v>2</v>
      </c>
      <c r="F443" t="s">
        <v>57</v>
      </c>
      <c r="G443">
        <v>28</v>
      </c>
    </row>
    <row r="444" spans="1:7" x14ac:dyDescent="0.25">
      <c r="A444" s="18" t="str">
        <f t="shared" si="6"/>
        <v xml:space="preserve">2013, London + West Essex, 3, 70-79, Non-Hodgkin lymphoma </v>
      </c>
      <c r="B444">
        <v>2013</v>
      </c>
      <c r="C444" s="7" t="s">
        <v>50</v>
      </c>
      <c r="D444" t="s">
        <v>19</v>
      </c>
      <c r="E444">
        <v>3</v>
      </c>
      <c r="F444" t="s">
        <v>57</v>
      </c>
      <c r="G444">
        <v>47</v>
      </c>
    </row>
    <row r="445" spans="1:7" x14ac:dyDescent="0.25">
      <c r="A445" s="18" t="str">
        <f t="shared" si="6"/>
        <v xml:space="preserve">2013, London + West Essex, 4, 70-79, Non-Hodgkin lymphoma </v>
      </c>
      <c r="B445">
        <v>2013</v>
      </c>
      <c r="C445" s="7" t="s">
        <v>50</v>
      </c>
      <c r="D445" t="s">
        <v>19</v>
      </c>
      <c r="E445">
        <v>4</v>
      </c>
      <c r="F445" t="s">
        <v>57</v>
      </c>
      <c r="G445">
        <v>157</v>
      </c>
    </row>
    <row r="446" spans="1:7" x14ac:dyDescent="0.25">
      <c r="A446" s="18" t="str">
        <f t="shared" si="6"/>
        <v xml:space="preserve">2013, London + West Essex, Unk/Oth, 70-79, Non-Hodgkin lymphoma </v>
      </c>
      <c r="B446">
        <v>2013</v>
      </c>
      <c r="C446" s="7" t="s">
        <v>50</v>
      </c>
      <c r="D446" t="s">
        <v>19</v>
      </c>
      <c r="E446" t="s">
        <v>27</v>
      </c>
      <c r="F446" t="s">
        <v>57</v>
      </c>
      <c r="G446">
        <v>121</v>
      </c>
    </row>
    <row r="447" spans="1:7" x14ac:dyDescent="0.25">
      <c r="A447" s="18" t="str">
        <f t="shared" si="6"/>
        <v xml:space="preserve">2013, London + West Essex, 1, 80+, Non-Hodgkin lymphoma </v>
      </c>
      <c r="B447">
        <v>2013</v>
      </c>
      <c r="C447" s="7" t="s">
        <v>50</v>
      </c>
      <c r="D447" t="s">
        <v>20</v>
      </c>
      <c r="E447">
        <v>1</v>
      </c>
      <c r="F447" t="s">
        <v>57</v>
      </c>
      <c r="G447">
        <v>27</v>
      </c>
    </row>
    <row r="448" spans="1:7" x14ac:dyDescent="0.25">
      <c r="A448" s="18" t="str">
        <f t="shared" si="6"/>
        <v xml:space="preserve">2013, London + West Essex, 2, 80+, Non-Hodgkin lymphoma </v>
      </c>
      <c r="B448">
        <v>2013</v>
      </c>
      <c r="C448" s="7" t="s">
        <v>50</v>
      </c>
      <c r="D448" t="s">
        <v>20</v>
      </c>
      <c r="E448">
        <v>2</v>
      </c>
      <c r="F448" t="s">
        <v>57</v>
      </c>
      <c r="G448">
        <v>20</v>
      </c>
    </row>
    <row r="449" spans="1:7" x14ac:dyDescent="0.25">
      <c r="A449" s="18" t="str">
        <f t="shared" si="6"/>
        <v xml:space="preserve">2013, London + West Essex, 3, 80+, Non-Hodgkin lymphoma </v>
      </c>
      <c r="B449">
        <v>2013</v>
      </c>
      <c r="C449" s="7" t="s">
        <v>50</v>
      </c>
      <c r="D449" t="s">
        <v>20</v>
      </c>
      <c r="E449">
        <v>3</v>
      </c>
      <c r="F449" t="s">
        <v>57</v>
      </c>
      <c r="G449">
        <v>25</v>
      </c>
    </row>
    <row r="450" spans="1:7" x14ac:dyDescent="0.25">
      <c r="A450" s="18" t="str">
        <f t="shared" ref="A450:A513" si="7">B450&amp;", "&amp;F450&amp;", "&amp;E450&amp;", "&amp;D450&amp;", "&amp;C450</f>
        <v xml:space="preserve">2013, London + West Essex, 4, 80+, Non-Hodgkin lymphoma </v>
      </c>
      <c r="B450">
        <v>2013</v>
      </c>
      <c r="C450" s="7" t="s">
        <v>50</v>
      </c>
      <c r="D450" t="s">
        <v>20</v>
      </c>
      <c r="E450">
        <v>4</v>
      </c>
      <c r="F450" t="s">
        <v>57</v>
      </c>
      <c r="G450">
        <v>103</v>
      </c>
    </row>
    <row r="451" spans="1:7" x14ac:dyDescent="0.25">
      <c r="A451" s="18" t="str">
        <f t="shared" si="7"/>
        <v xml:space="preserve">2013, London + West Essex, Unk/Oth, 80+, Non-Hodgkin lymphoma </v>
      </c>
      <c r="B451">
        <v>2013</v>
      </c>
      <c r="C451" s="7" t="s">
        <v>50</v>
      </c>
      <c r="D451" t="s">
        <v>20</v>
      </c>
      <c r="E451" t="s">
        <v>27</v>
      </c>
      <c r="F451" t="s">
        <v>57</v>
      </c>
      <c r="G451">
        <v>143</v>
      </c>
    </row>
    <row r="452" spans="1:7" x14ac:dyDescent="0.25">
      <c r="A452" s="18" t="str">
        <f t="shared" si="7"/>
        <v>2013, London + West Essex, 1, 0-49, Other</v>
      </c>
      <c r="B452">
        <v>2013</v>
      </c>
      <c r="C452" t="s">
        <v>77</v>
      </c>
      <c r="D452" t="s">
        <v>26</v>
      </c>
      <c r="E452">
        <v>1</v>
      </c>
      <c r="F452" t="s">
        <v>57</v>
      </c>
      <c r="G452">
        <v>397</v>
      </c>
    </row>
    <row r="453" spans="1:7" x14ac:dyDescent="0.25">
      <c r="A453" s="18" t="str">
        <f t="shared" si="7"/>
        <v>2013, London + West Essex, 2, 0-49, Other</v>
      </c>
      <c r="B453">
        <v>2013</v>
      </c>
      <c r="C453" t="s">
        <v>77</v>
      </c>
      <c r="D453" t="s">
        <v>26</v>
      </c>
      <c r="E453">
        <v>2</v>
      </c>
      <c r="F453" t="s">
        <v>57</v>
      </c>
      <c r="G453">
        <v>178</v>
      </c>
    </row>
    <row r="454" spans="1:7" x14ac:dyDescent="0.25">
      <c r="A454" s="18" t="str">
        <f t="shared" si="7"/>
        <v>2013, London + West Essex, 3, 0-49, Other</v>
      </c>
      <c r="B454">
        <v>2013</v>
      </c>
      <c r="C454" t="s">
        <v>77</v>
      </c>
      <c r="D454" t="s">
        <v>26</v>
      </c>
      <c r="E454">
        <v>3</v>
      </c>
      <c r="F454" t="s">
        <v>57</v>
      </c>
      <c r="G454">
        <v>113</v>
      </c>
    </row>
    <row r="455" spans="1:7" x14ac:dyDescent="0.25">
      <c r="A455" s="18" t="str">
        <f t="shared" si="7"/>
        <v>2013, London + West Essex, 4, 0-49, Other</v>
      </c>
      <c r="B455">
        <v>2013</v>
      </c>
      <c r="C455" t="s">
        <v>77</v>
      </c>
      <c r="D455" t="s">
        <v>26</v>
      </c>
      <c r="E455">
        <v>4</v>
      </c>
      <c r="F455" t="s">
        <v>57</v>
      </c>
      <c r="G455">
        <v>234</v>
      </c>
    </row>
    <row r="456" spans="1:7" x14ac:dyDescent="0.25">
      <c r="A456" s="18" t="str">
        <f t="shared" si="7"/>
        <v>2013, London + West Essex, Unk/Oth, 0-49, Other</v>
      </c>
      <c r="B456">
        <v>2013</v>
      </c>
      <c r="C456" t="s">
        <v>77</v>
      </c>
      <c r="D456" t="s">
        <v>26</v>
      </c>
      <c r="E456" t="s">
        <v>27</v>
      </c>
      <c r="F456" t="s">
        <v>57</v>
      </c>
      <c r="G456">
        <v>1365</v>
      </c>
    </row>
    <row r="457" spans="1:7" x14ac:dyDescent="0.25">
      <c r="A457" s="18" t="str">
        <f t="shared" si="7"/>
        <v>2013, London + West Essex, 1, 50-59, Other</v>
      </c>
      <c r="B457">
        <v>2013</v>
      </c>
      <c r="C457" t="s">
        <v>77</v>
      </c>
      <c r="D457" t="s">
        <v>17</v>
      </c>
      <c r="E457">
        <v>1</v>
      </c>
      <c r="F457" t="s">
        <v>57</v>
      </c>
      <c r="G457">
        <v>118</v>
      </c>
    </row>
    <row r="458" spans="1:7" x14ac:dyDescent="0.25">
      <c r="A458" s="18" t="str">
        <f t="shared" si="7"/>
        <v>2013, London + West Essex, 2, 50-59, Other</v>
      </c>
      <c r="B458">
        <v>2013</v>
      </c>
      <c r="C458" t="s">
        <v>77</v>
      </c>
      <c r="D458" t="s">
        <v>17</v>
      </c>
      <c r="E458">
        <v>2</v>
      </c>
      <c r="F458" t="s">
        <v>57</v>
      </c>
      <c r="G458">
        <v>99</v>
      </c>
    </row>
    <row r="459" spans="1:7" x14ac:dyDescent="0.25">
      <c r="A459" s="18" t="str">
        <f t="shared" si="7"/>
        <v>2013, London + West Essex, 3, 50-59, Other</v>
      </c>
      <c r="B459">
        <v>2013</v>
      </c>
      <c r="C459" t="s">
        <v>77</v>
      </c>
      <c r="D459" t="s">
        <v>17</v>
      </c>
      <c r="E459">
        <v>3</v>
      </c>
      <c r="F459" t="s">
        <v>57</v>
      </c>
      <c r="G459">
        <v>142</v>
      </c>
    </row>
    <row r="460" spans="1:7" x14ac:dyDescent="0.25">
      <c r="A460" s="18" t="str">
        <f t="shared" si="7"/>
        <v>2013, London + West Essex, 4, 50-59, Other</v>
      </c>
      <c r="B460">
        <v>2013</v>
      </c>
      <c r="C460" t="s">
        <v>77</v>
      </c>
      <c r="D460" t="s">
        <v>17</v>
      </c>
      <c r="E460">
        <v>4</v>
      </c>
      <c r="F460" t="s">
        <v>57</v>
      </c>
      <c r="G460">
        <v>304</v>
      </c>
    </row>
    <row r="461" spans="1:7" x14ac:dyDescent="0.25">
      <c r="A461" s="18" t="str">
        <f t="shared" si="7"/>
        <v>2013, London + West Essex, Unk/Oth, 50-59, Other</v>
      </c>
      <c r="B461">
        <v>2013</v>
      </c>
      <c r="C461" t="s">
        <v>77</v>
      </c>
      <c r="D461" t="s">
        <v>17</v>
      </c>
      <c r="E461" t="s">
        <v>27</v>
      </c>
      <c r="F461" t="s">
        <v>57</v>
      </c>
      <c r="G461">
        <v>843</v>
      </c>
    </row>
    <row r="462" spans="1:7" x14ac:dyDescent="0.25">
      <c r="A462" s="18" t="str">
        <f t="shared" si="7"/>
        <v>2013, London + West Essex, 1, 60-69, Other</v>
      </c>
      <c r="B462">
        <v>2013</v>
      </c>
      <c r="C462" t="s">
        <v>77</v>
      </c>
      <c r="D462" t="s">
        <v>18</v>
      </c>
      <c r="E462">
        <v>1</v>
      </c>
      <c r="F462" t="s">
        <v>57</v>
      </c>
      <c r="G462">
        <v>143</v>
      </c>
    </row>
    <row r="463" spans="1:7" x14ac:dyDescent="0.25">
      <c r="A463" s="18" t="str">
        <f t="shared" si="7"/>
        <v>2013, London + West Essex, 2, 60-69, Other</v>
      </c>
      <c r="B463">
        <v>2013</v>
      </c>
      <c r="C463" t="s">
        <v>77</v>
      </c>
      <c r="D463" t="s">
        <v>18</v>
      </c>
      <c r="E463">
        <v>2</v>
      </c>
      <c r="F463" t="s">
        <v>57</v>
      </c>
      <c r="G463">
        <v>163</v>
      </c>
    </row>
    <row r="464" spans="1:7" x14ac:dyDescent="0.25">
      <c r="A464" s="18" t="str">
        <f t="shared" si="7"/>
        <v>2013, London + West Essex, 3, 60-69, Other</v>
      </c>
      <c r="B464">
        <v>2013</v>
      </c>
      <c r="C464" t="s">
        <v>77</v>
      </c>
      <c r="D464" t="s">
        <v>18</v>
      </c>
      <c r="E464">
        <v>3</v>
      </c>
      <c r="F464" t="s">
        <v>57</v>
      </c>
      <c r="G464">
        <v>200</v>
      </c>
    </row>
    <row r="465" spans="1:7" x14ac:dyDescent="0.25">
      <c r="A465" s="18" t="str">
        <f t="shared" si="7"/>
        <v>2013, London + West Essex, 4, 60-69, Other</v>
      </c>
      <c r="B465">
        <v>2013</v>
      </c>
      <c r="C465" t="s">
        <v>77</v>
      </c>
      <c r="D465" t="s">
        <v>18</v>
      </c>
      <c r="E465">
        <v>4</v>
      </c>
      <c r="F465" t="s">
        <v>57</v>
      </c>
      <c r="G465">
        <v>403</v>
      </c>
    </row>
    <row r="466" spans="1:7" x14ac:dyDescent="0.25">
      <c r="A466" s="18" t="str">
        <f t="shared" si="7"/>
        <v>2013, London + West Essex, Unk/Oth, 60-69, Other</v>
      </c>
      <c r="B466">
        <v>2013</v>
      </c>
      <c r="C466" t="s">
        <v>77</v>
      </c>
      <c r="D466" t="s">
        <v>18</v>
      </c>
      <c r="E466" t="s">
        <v>27</v>
      </c>
      <c r="F466" t="s">
        <v>57</v>
      </c>
      <c r="G466">
        <v>1208</v>
      </c>
    </row>
    <row r="467" spans="1:7" x14ac:dyDescent="0.25">
      <c r="A467" s="18" t="str">
        <f t="shared" si="7"/>
        <v>2013, London + West Essex, 1, 70-79, Other</v>
      </c>
      <c r="B467">
        <v>2013</v>
      </c>
      <c r="C467" t="s">
        <v>77</v>
      </c>
      <c r="D467" t="s">
        <v>19</v>
      </c>
      <c r="E467">
        <v>1</v>
      </c>
      <c r="F467" t="s">
        <v>57</v>
      </c>
      <c r="G467">
        <v>136</v>
      </c>
    </row>
    <row r="468" spans="1:7" x14ac:dyDescent="0.25">
      <c r="A468" s="18" t="str">
        <f t="shared" si="7"/>
        <v>2013, London + West Essex, 2, 70-79, Other</v>
      </c>
      <c r="B468">
        <v>2013</v>
      </c>
      <c r="C468" t="s">
        <v>77</v>
      </c>
      <c r="D468" t="s">
        <v>19</v>
      </c>
      <c r="E468">
        <v>2</v>
      </c>
      <c r="F468" t="s">
        <v>57</v>
      </c>
      <c r="G468">
        <v>163</v>
      </c>
    </row>
    <row r="469" spans="1:7" x14ac:dyDescent="0.25">
      <c r="A469" s="18" t="str">
        <f t="shared" si="7"/>
        <v>2013, London + West Essex, 3, 70-79, Other</v>
      </c>
      <c r="B469">
        <v>2013</v>
      </c>
      <c r="C469" t="s">
        <v>77</v>
      </c>
      <c r="D469" t="s">
        <v>19</v>
      </c>
      <c r="E469">
        <v>3</v>
      </c>
      <c r="F469" t="s">
        <v>57</v>
      </c>
      <c r="G469">
        <v>182</v>
      </c>
    </row>
    <row r="470" spans="1:7" x14ac:dyDescent="0.25">
      <c r="A470" s="18" t="str">
        <f t="shared" si="7"/>
        <v>2013, London + West Essex, 4, 70-79, Other</v>
      </c>
      <c r="B470">
        <v>2013</v>
      </c>
      <c r="C470" t="s">
        <v>77</v>
      </c>
      <c r="D470" t="s">
        <v>19</v>
      </c>
      <c r="E470">
        <v>4</v>
      </c>
      <c r="F470" t="s">
        <v>57</v>
      </c>
      <c r="G470">
        <v>462</v>
      </c>
    </row>
    <row r="471" spans="1:7" x14ac:dyDescent="0.25">
      <c r="A471" s="18" t="str">
        <f t="shared" si="7"/>
        <v>2013, London + West Essex, Unk/Oth, 70-79, Other</v>
      </c>
      <c r="B471">
        <v>2013</v>
      </c>
      <c r="C471" t="s">
        <v>77</v>
      </c>
      <c r="D471" t="s">
        <v>19</v>
      </c>
      <c r="E471" t="s">
        <v>27</v>
      </c>
      <c r="F471" t="s">
        <v>57</v>
      </c>
      <c r="G471">
        <v>1475</v>
      </c>
    </row>
    <row r="472" spans="1:7" x14ac:dyDescent="0.25">
      <c r="A472" s="18" t="str">
        <f t="shared" si="7"/>
        <v>2013, London + West Essex, 1, 80+, Other</v>
      </c>
      <c r="B472">
        <v>2013</v>
      </c>
      <c r="C472" t="s">
        <v>77</v>
      </c>
      <c r="D472" t="s">
        <v>20</v>
      </c>
      <c r="E472">
        <v>1</v>
      </c>
      <c r="F472" t="s">
        <v>57</v>
      </c>
      <c r="G472">
        <v>101</v>
      </c>
    </row>
    <row r="473" spans="1:7" x14ac:dyDescent="0.25">
      <c r="A473" s="18" t="str">
        <f t="shared" si="7"/>
        <v>2013, London + West Essex, 2, 80+, Other</v>
      </c>
      <c r="B473">
        <v>2013</v>
      </c>
      <c r="C473" t="s">
        <v>77</v>
      </c>
      <c r="D473" t="s">
        <v>20</v>
      </c>
      <c r="E473">
        <v>2</v>
      </c>
      <c r="F473" t="s">
        <v>57</v>
      </c>
      <c r="G473">
        <v>124</v>
      </c>
    </row>
    <row r="474" spans="1:7" x14ac:dyDescent="0.25">
      <c r="A474" s="18" t="str">
        <f t="shared" si="7"/>
        <v>2013, London + West Essex, 3, 80+, Other</v>
      </c>
      <c r="B474">
        <v>2013</v>
      </c>
      <c r="C474" t="s">
        <v>77</v>
      </c>
      <c r="D474" t="s">
        <v>20</v>
      </c>
      <c r="E474">
        <v>3</v>
      </c>
      <c r="F474" t="s">
        <v>57</v>
      </c>
      <c r="G474">
        <v>138</v>
      </c>
    </row>
    <row r="475" spans="1:7" x14ac:dyDescent="0.25">
      <c r="A475" s="18" t="str">
        <f t="shared" si="7"/>
        <v>2013, London + West Essex, 4, 80+, Other</v>
      </c>
      <c r="B475">
        <v>2013</v>
      </c>
      <c r="C475" t="s">
        <v>77</v>
      </c>
      <c r="D475" t="s">
        <v>20</v>
      </c>
      <c r="E475">
        <v>4</v>
      </c>
      <c r="F475" t="s">
        <v>57</v>
      </c>
      <c r="G475">
        <v>321</v>
      </c>
    </row>
    <row r="476" spans="1:7" x14ac:dyDescent="0.25">
      <c r="A476" s="18" t="str">
        <f t="shared" si="7"/>
        <v>2013, London + West Essex, Unk/Oth, 80+, Other</v>
      </c>
      <c r="B476">
        <v>2013</v>
      </c>
      <c r="C476" t="s">
        <v>77</v>
      </c>
      <c r="D476" t="s">
        <v>20</v>
      </c>
      <c r="E476" t="s">
        <v>27</v>
      </c>
      <c r="F476" t="s">
        <v>57</v>
      </c>
      <c r="G476">
        <v>1542</v>
      </c>
    </row>
    <row r="477" spans="1:7" x14ac:dyDescent="0.25">
      <c r="A477" s="18" t="str">
        <f t="shared" si="7"/>
        <v>2013, London + West Essex, 1, 0-49, Ovarian</v>
      </c>
      <c r="B477">
        <v>2013</v>
      </c>
      <c r="C477" t="s">
        <v>76</v>
      </c>
      <c r="D477" t="s">
        <v>26</v>
      </c>
      <c r="E477">
        <v>1</v>
      </c>
      <c r="F477" t="s">
        <v>57</v>
      </c>
      <c r="G477">
        <v>96</v>
      </c>
    </row>
    <row r="478" spans="1:7" x14ac:dyDescent="0.25">
      <c r="A478" s="18" t="str">
        <f t="shared" si="7"/>
        <v>2013, London + West Essex, 2, 0-49, Ovarian</v>
      </c>
      <c r="B478">
        <v>2013</v>
      </c>
      <c r="C478" t="s">
        <v>76</v>
      </c>
      <c r="D478" t="s">
        <v>26</v>
      </c>
      <c r="E478">
        <v>2</v>
      </c>
      <c r="F478" t="s">
        <v>57</v>
      </c>
      <c r="G478">
        <v>11</v>
      </c>
    </row>
    <row r="479" spans="1:7" x14ac:dyDescent="0.25">
      <c r="A479" s="18" t="str">
        <f t="shared" si="7"/>
        <v>2013, London + West Essex, 3, 0-49, Ovarian</v>
      </c>
      <c r="B479">
        <v>2013</v>
      </c>
      <c r="C479" t="s">
        <v>76</v>
      </c>
      <c r="D479" t="s">
        <v>26</v>
      </c>
      <c r="E479">
        <v>3</v>
      </c>
      <c r="F479" t="s">
        <v>57</v>
      </c>
      <c r="G479">
        <v>38</v>
      </c>
    </row>
    <row r="480" spans="1:7" x14ac:dyDescent="0.25">
      <c r="A480" s="18" t="str">
        <f t="shared" si="7"/>
        <v>2013, London + West Essex, 4, 0-49, Ovarian</v>
      </c>
      <c r="B480">
        <v>2013</v>
      </c>
      <c r="C480" t="s">
        <v>76</v>
      </c>
      <c r="D480" t="s">
        <v>26</v>
      </c>
      <c r="E480">
        <v>4</v>
      </c>
      <c r="F480" t="s">
        <v>57</v>
      </c>
      <c r="G480">
        <v>24</v>
      </c>
    </row>
    <row r="481" spans="1:7" x14ac:dyDescent="0.25">
      <c r="A481" s="18" t="str">
        <f t="shared" si="7"/>
        <v>2013, London + West Essex, Unk/Oth, 0-49, Ovarian</v>
      </c>
      <c r="B481">
        <v>2013</v>
      </c>
      <c r="C481" t="s">
        <v>76</v>
      </c>
      <c r="D481" t="s">
        <v>26</v>
      </c>
      <c r="E481" t="s">
        <v>27</v>
      </c>
      <c r="F481" t="s">
        <v>57</v>
      </c>
      <c r="G481">
        <v>35</v>
      </c>
    </row>
    <row r="482" spans="1:7" x14ac:dyDescent="0.25">
      <c r="A482" s="18" t="str">
        <f t="shared" si="7"/>
        <v>2013, London + West Essex, 1, 50-59, Ovarian</v>
      </c>
      <c r="B482">
        <v>2013</v>
      </c>
      <c r="C482" t="s">
        <v>76</v>
      </c>
      <c r="D482" t="s">
        <v>17</v>
      </c>
      <c r="E482">
        <v>1</v>
      </c>
      <c r="F482" t="s">
        <v>57</v>
      </c>
      <c r="G482">
        <v>49</v>
      </c>
    </row>
    <row r="483" spans="1:7" x14ac:dyDescent="0.25">
      <c r="A483" s="18" t="str">
        <f t="shared" si="7"/>
        <v>2013, London + West Essex, 2, 50-59, Ovarian</v>
      </c>
      <c r="B483">
        <v>2013</v>
      </c>
      <c r="C483" t="s">
        <v>76</v>
      </c>
      <c r="D483" t="s">
        <v>17</v>
      </c>
      <c r="E483">
        <v>2</v>
      </c>
      <c r="F483" t="s">
        <v>57</v>
      </c>
      <c r="G483">
        <v>7</v>
      </c>
    </row>
    <row r="484" spans="1:7" x14ac:dyDescent="0.25">
      <c r="A484" s="18" t="str">
        <f t="shared" si="7"/>
        <v>2013, London + West Essex, 3, 50-59, Ovarian</v>
      </c>
      <c r="B484">
        <v>2013</v>
      </c>
      <c r="C484" t="s">
        <v>76</v>
      </c>
      <c r="D484" t="s">
        <v>17</v>
      </c>
      <c r="E484">
        <v>3</v>
      </c>
      <c r="F484" t="s">
        <v>57</v>
      </c>
      <c r="G484">
        <v>45</v>
      </c>
    </row>
    <row r="485" spans="1:7" x14ac:dyDescent="0.25">
      <c r="A485" s="18" t="str">
        <f t="shared" si="7"/>
        <v>2013, London + West Essex, 4, 50-59, Ovarian</v>
      </c>
      <c r="B485">
        <v>2013</v>
      </c>
      <c r="C485" t="s">
        <v>76</v>
      </c>
      <c r="D485" t="s">
        <v>17</v>
      </c>
      <c r="E485">
        <v>4</v>
      </c>
      <c r="F485" t="s">
        <v>57</v>
      </c>
      <c r="G485">
        <v>23</v>
      </c>
    </row>
    <row r="486" spans="1:7" x14ac:dyDescent="0.25">
      <c r="A486" s="18" t="str">
        <f t="shared" si="7"/>
        <v>2013, London + West Essex, Unk/Oth, 50-59, Ovarian</v>
      </c>
      <c r="B486">
        <v>2013</v>
      </c>
      <c r="C486" t="s">
        <v>76</v>
      </c>
      <c r="D486" t="s">
        <v>17</v>
      </c>
      <c r="E486" t="s">
        <v>27</v>
      </c>
      <c r="F486" t="s">
        <v>57</v>
      </c>
      <c r="G486">
        <v>16</v>
      </c>
    </row>
    <row r="487" spans="1:7" x14ac:dyDescent="0.25">
      <c r="A487" s="18" t="str">
        <f t="shared" si="7"/>
        <v>2013, London + West Essex, 1, 60-69, Ovarian</v>
      </c>
      <c r="B487">
        <v>2013</v>
      </c>
      <c r="C487" t="s">
        <v>76</v>
      </c>
      <c r="D487" t="s">
        <v>18</v>
      </c>
      <c r="E487">
        <v>1</v>
      </c>
      <c r="F487" t="s">
        <v>57</v>
      </c>
      <c r="G487">
        <v>32</v>
      </c>
    </row>
    <row r="488" spans="1:7" x14ac:dyDescent="0.25">
      <c r="A488" s="18" t="str">
        <f t="shared" si="7"/>
        <v>2013, London + West Essex, 2, 60-69, Ovarian</v>
      </c>
      <c r="B488">
        <v>2013</v>
      </c>
      <c r="C488" t="s">
        <v>76</v>
      </c>
      <c r="D488" t="s">
        <v>18</v>
      </c>
      <c r="E488">
        <v>2</v>
      </c>
      <c r="F488" t="s">
        <v>57</v>
      </c>
      <c r="G488">
        <v>8</v>
      </c>
    </row>
    <row r="489" spans="1:7" x14ac:dyDescent="0.25">
      <c r="A489" s="18" t="str">
        <f t="shared" si="7"/>
        <v>2013, London + West Essex, 3, 60-69, Ovarian</v>
      </c>
      <c r="B489">
        <v>2013</v>
      </c>
      <c r="C489" t="s">
        <v>76</v>
      </c>
      <c r="D489" t="s">
        <v>18</v>
      </c>
      <c r="E489">
        <v>3</v>
      </c>
      <c r="F489" t="s">
        <v>57</v>
      </c>
      <c r="G489">
        <v>67</v>
      </c>
    </row>
    <row r="490" spans="1:7" x14ac:dyDescent="0.25">
      <c r="A490" s="18" t="str">
        <f t="shared" si="7"/>
        <v>2013, London + West Essex, 4, 60-69, Ovarian</v>
      </c>
      <c r="B490">
        <v>2013</v>
      </c>
      <c r="C490" t="s">
        <v>76</v>
      </c>
      <c r="D490" t="s">
        <v>18</v>
      </c>
      <c r="E490">
        <v>4</v>
      </c>
      <c r="F490" t="s">
        <v>57</v>
      </c>
      <c r="G490">
        <v>33</v>
      </c>
    </row>
    <row r="491" spans="1:7" x14ac:dyDescent="0.25">
      <c r="A491" s="18" t="str">
        <f t="shared" si="7"/>
        <v>2013, London + West Essex, Unk/Oth, 60-69, Ovarian</v>
      </c>
      <c r="B491">
        <v>2013</v>
      </c>
      <c r="C491" t="s">
        <v>76</v>
      </c>
      <c r="D491" t="s">
        <v>18</v>
      </c>
      <c r="E491" t="s">
        <v>27</v>
      </c>
      <c r="F491" t="s">
        <v>57</v>
      </c>
      <c r="G491">
        <v>13</v>
      </c>
    </row>
    <row r="492" spans="1:7" x14ac:dyDescent="0.25">
      <c r="A492" s="18" t="str">
        <f t="shared" si="7"/>
        <v>2013, London + West Essex, 1, 70-79, Ovarian</v>
      </c>
      <c r="B492">
        <v>2013</v>
      </c>
      <c r="C492" t="s">
        <v>76</v>
      </c>
      <c r="D492" t="s">
        <v>19</v>
      </c>
      <c r="E492">
        <v>1</v>
      </c>
      <c r="F492" t="s">
        <v>57</v>
      </c>
      <c r="G492">
        <v>23</v>
      </c>
    </row>
    <row r="493" spans="1:7" x14ac:dyDescent="0.25">
      <c r="A493" s="18" t="str">
        <f t="shared" si="7"/>
        <v>2013, London + West Essex, 2, 70-79, Ovarian</v>
      </c>
      <c r="B493">
        <v>2013</v>
      </c>
      <c r="C493" t="s">
        <v>76</v>
      </c>
      <c r="D493" t="s">
        <v>19</v>
      </c>
      <c r="E493">
        <v>2</v>
      </c>
      <c r="F493" t="s">
        <v>57</v>
      </c>
      <c r="G493" t="s">
        <v>36</v>
      </c>
    </row>
    <row r="494" spans="1:7" x14ac:dyDescent="0.25">
      <c r="A494" s="18" t="str">
        <f t="shared" si="7"/>
        <v>2013, London + West Essex, 3, 70-79, Ovarian</v>
      </c>
      <c r="B494">
        <v>2013</v>
      </c>
      <c r="C494" t="s">
        <v>76</v>
      </c>
      <c r="D494" t="s">
        <v>19</v>
      </c>
      <c r="E494">
        <v>3</v>
      </c>
      <c r="F494" t="s">
        <v>57</v>
      </c>
      <c r="G494">
        <v>37</v>
      </c>
    </row>
    <row r="495" spans="1:7" x14ac:dyDescent="0.25">
      <c r="A495" s="18" t="str">
        <f t="shared" si="7"/>
        <v>2013, London + West Essex, 4, 70-79, Ovarian</v>
      </c>
      <c r="B495">
        <v>2013</v>
      </c>
      <c r="C495" t="s">
        <v>76</v>
      </c>
      <c r="D495" t="s">
        <v>19</v>
      </c>
      <c r="E495">
        <v>4</v>
      </c>
      <c r="F495" t="s">
        <v>57</v>
      </c>
      <c r="G495">
        <v>31</v>
      </c>
    </row>
    <row r="496" spans="1:7" x14ac:dyDescent="0.25">
      <c r="A496" s="18" t="str">
        <f t="shared" si="7"/>
        <v>2013, London + West Essex, Unk/Oth, 70-79, Ovarian</v>
      </c>
      <c r="B496">
        <v>2013</v>
      </c>
      <c r="C496" t="s">
        <v>76</v>
      </c>
      <c r="D496" t="s">
        <v>19</v>
      </c>
      <c r="E496" t="s">
        <v>27</v>
      </c>
      <c r="F496" t="s">
        <v>57</v>
      </c>
      <c r="G496">
        <v>30</v>
      </c>
    </row>
    <row r="497" spans="1:7" x14ac:dyDescent="0.25">
      <c r="A497" s="18" t="str">
        <f t="shared" si="7"/>
        <v>2013, London + West Essex, 1, 80+, Ovarian</v>
      </c>
      <c r="B497">
        <v>2013</v>
      </c>
      <c r="C497" t="s">
        <v>76</v>
      </c>
      <c r="D497" t="s">
        <v>20</v>
      </c>
      <c r="E497">
        <v>1</v>
      </c>
      <c r="F497" t="s">
        <v>57</v>
      </c>
      <c r="G497">
        <v>10</v>
      </c>
    </row>
    <row r="498" spans="1:7" x14ac:dyDescent="0.25">
      <c r="A498" s="18" t="str">
        <f t="shared" si="7"/>
        <v>2013, London + West Essex, 2, 80+, Ovarian</v>
      </c>
      <c r="B498">
        <v>2013</v>
      </c>
      <c r="C498" t="s">
        <v>76</v>
      </c>
      <c r="D498" t="s">
        <v>20</v>
      </c>
      <c r="E498">
        <v>2</v>
      </c>
      <c r="F498" t="s">
        <v>57</v>
      </c>
      <c r="G498">
        <v>5</v>
      </c>
    </row>
    <row r="499" spans="1:7" x14ac:dyDescent="0.25">
      <c r="A499" s="18" t="str">
        <f t="shared" si="7"/>
        <v>2013, London + West Essex, 3, 80+, Ovarian</v>
      </c>
      <c r="B499">
        <v>2013</v>
      </c>
      <c r="C499" t="s">
        <v>76</v>
      </c>
      <c r="D499" t="s">
        <v>20</v>
      </c>
      <c r="E499">
        <v>3</v>
      </c>
      <c r="F499" t="s">
        <v>57</v>
      </c>
      <c r="G499">
        <v>15</v>
      </c>
    </row>
    <row r="500" spans="1:7" x14ac:dyDescent="0.25">
      <c r="A500" s="18" t="str">
        <f t="shared" si="7"/>
        <v>2013, London + West Essex, 4, 80+, Ovarian</v>
      </c>
      <c r="B500">
        <v>2013</v>
      </c>
      <c r="C500" t="s">
        <v>76</v>
      </c>
      <c r="D500" t="s">
        <v>20</v>
      </c>
      <c r="E500">
        <v>4</v>
      </c>
      <c r="F500" t="s">
        <v>57</v>
      </c>
      <c r="G500">
        <v>31</v>
      </c>
    </row>
    <row r="501" spans="1:7" x14ac:dyDescent="0.25">
      <c r="A501" s="18" t="str">
        <f t="shared" si="7"/>
        <v>2013, London + West Essex, Unk/Oth, 80+, Ovarian</v>
      </c>
      <c r="B501">
        <v>2013</v>
      </c>
      <c r="C501" t="s">
        <v>76</v>
      </c>
      <c r="D501" t="s">
        <v>20</v>
      </c>
      <c r="E501" t="s">
        <v>27</v>
      </c>
      <c r="F501" t="s">
        <v>57</v>
      </c>
      <c r="G501">
        <v>50</v>
      </c>
    </row>
    <row r="502" spans="1:7" x14ac:dyDescent="0.25">
      <c r="A502" s="18" t="str">
        <f t="shared" si="7"/>
        <v>2013, London + West Essex, 1, 0-49, Prostate</v>
      </c>
      <c r="B502">
        <v>2013</v>
      </c>
      <c r="C502" t="s">
        <v>2</v>
      </c>
      <c r="D502" t="s">
        <v>26</v>
      </c>
      <c r="E502">
        <v>1</v>
      </c>
      <c r="F502" t="s">
        <v>57</v>
      </c>
      <c r="G502">
        <v>37</v>
      </c>
    </row>
    <row r="503" spans="1:7" x14ac:dyDescent="0.25">
      <c r="A503" s="18" t="str">
        <f t="shared" si="7"/>
        <v>2013, London + West Essex, 2, 0-49, Prostate</v>
      </c>
      <c r="B503">
        <v>2013</v>
      </c>
      <c r="C503" t="s">
        <v>2</v>
      </c>
      <c r="D503" t="s">
        <v>26</v>
      </c>
      <c r="E503">
        <v>2</v>
      </c>
      <c r="F503" t="s">
        <v>57</v>
      </c>
      <c r="G503">
        <v>21</v>
      </c>
    </row>
    <row r="504" spans="1:7" x14ac:dyDescent="0.25">
      <c r="A504" s="18" t="str">
        <f t="shared" si="7"/>
        <v>2013, London + West Essex, 3, 0-49, Prostate</v>
      </c>
      <c r="B504">
        <v>2013</v>
      </c>
      <c r="C504" t="s">
        <v>2</v>
      </c>
      <c r="D504" t="s">
        <v>26</v>
      </c>
      <c r="E504">
        <v>3</v>
      </c>
      <c r="F504" t="s">
        <v>57</v>
      </c>
      <c r="G504">
        <v>6</v>
      </c>
    </row>
    <row r="505" spans="1:7" x14ac:dyDescent="0.25">
      <c r="A505" s="18" t="str">
        <f t="shared" si="7"/>
        <v>2013, London + West Essex, 4, 0-49, Prostate</v>
      </c>
      <c r="B505">
        <v>2013</v>
      </c>
      <c r="C505" t="s">
        <v>2</v>
      </c>
      <c r="D505" t="s">
        <v>26</v>
      </c>
      <c r="E505">
        <v>4</v>
      </c>
      <c r="F505" t="s">
        <v>57</v>
      </c>
      <c r="G505">
        <v>8</v>
      </c>
    </row>
    <row r="506" spans="1:7" x14ac:dyDescent="0.25">
      <c r="A506" s="18" t="str">
        <f t="shared" si="7"/>
        <v>2013, London + West Essex, Unk/Oth, 0-49, Prostate</v>
      </c>
      <c r="B506">
        <v>2013</v>
      </c>
      <c r="C506" t="s">
        <v>2</v>
      </c>
      <c r="D506" t="s">
        <v>26</v>
      </c>
      <c r="E506" t="s">
        <v>27</v>
      </c>
      <c r="F506" t="s">
        <v>57</v>
      </c>
      <c r="G506">
        <v>16</v>
      </c>
    </row>
    <row r="507" spans="1:7" x14ac:dyDescent="0.25">
      <c r="A507" s="18" t="str">
        <f t="shared" si="7"/>
        <v>2013, London + West Essex, 1, 50-59, Prostate</v>
      </c>
      <c r="B507">
        <v>2013</v>
      </c>
      <c r="C507" t="s">
        <v>2</v>
      </c>
      <c r="D507" t="s">
        <v>17</v>
      </c>
      <c r="E507">
        <v>1</v>
      </c>
      <c r="F507" t="s">
        <v>57</v>
      </c>
      <c r="G507">
        <v>213</v>
      </c>
    </row>
    <row r="508" spans="1:7" x14ac:dyDescent="0.25">
      <c r="A508" s="18" t="str">
        <f t="shared" si="7"/>
        <v>2013, London + West Essex, 2, 50-59, Prostate</v>
      </c>
      <c r="B508">
        <v>2013</v>
      </c>
      <c r="C508" t="s">
        <v>2</v>
      </c>
      <c r="D508" t="s">
        <v>17</v>
      </c>
      <c r="E508">
        <v>2</v>
      </c>
      <c r="F508" t="s">
        <v>57</v>
      </c>
      <c r="G508">
        <v>127</v>
      </c>
    </row>
    <row r="509" spans="1:7" x14ac:dyDescent="0.25">
      <c r="A509" s="18" t="str">
        <f t="shared" si="7"/>
        <v>2013, London + West Essex, 3, 50-59, Prostate</v>
      </c>
      <c r="B509">
        <v>2013</v>
      </c>
      <c r="C509" t="s">
        <v>2</v>
      </c>
      <c r="D509" t="s">
        <v>17</v>
      </c>
      <c r="E509">
        <v>3</v>
      </c>
      <c r="F509" t="s">
        <v>57</v>
      </c>
      <c r="G509">
        <v>96</v>
      </c>
    </row>
    <row r="510" spans="1:7" x14ac:dyDescent="0.25">
      <c r="A510" s="18" t="str">
        <f t="shared" si="7"/>
        <v>2013, London + West Essex, 4, 50-59, Prostate</v>
      </c>
      <c r="B510">
        <v>2013</v>
      </c>
      <c r="C510" t="s">
        <v>2</v>
      </c>
      <c r="D510" t="s">
        <v>17</v>
      </c>
      <c r="E510">
        <v>4</v>
      </c>
      <c r="F510" t="s">
        <v>57</v>
      </c>
      <c r="G510">
        <v>62</v>
      </c>
    </row>
    <row r="511" spans="1:7" x14ac:dyDescent="0.25">
      <c r="A511" s="18" t="str">
        <f t="shared" si="7"/>
        <v>2013, London + West Essex, Unk/Oth, 50-59, Prostate</v>
      </c>
      <c r="B511">
        <v>2013</v>
      </c>
      <c r="C511" t="s">
        <v>2</v>
      </c>
      <c r="D511" t="s">
        <v>17</v>
      </c>
      <c r="E511" t="s">
        <v>27</v>
      </c>
      <c r="F511" t="s">
        <v>57</v>
      </c>
      <c r="G511">
        <v>115</v>
      </c>
    </row>
    <row r="512" spans="1:7" x14ac:dyDescent="0.25">
      <c r="A512" s="18" t="str">
        <f t="shared" si="7"/>
        <v>2013, London + West Essex, 1, 60-69, Prostate</v>
      </c>
      <c r="B512">
        <v>2013</v>
      </c>
      <c r="C512" t="s">
        <v>2</v>
      </c>
      <c r="D512" t="s">
        <v>18</v>
      </c>
      <c r="E512">
        <v>1</v>
      </c>
      <c r="F512" t="s">
        <v>57</v>
      </c>
      <c r="G512">
        <v>572</v>
      </c>
    </row>
    <row r="513" spans="1:7" x14ac:dyDescent="0.25">
      <c r="A513" s="18" t="str">
        <f t="shared" si="7"/>
        <v>2013, London + West Essex, 2, 60-69, Prostate</v>
      </c>
      <c r="B513">
        <v>2013</v>
      </c>
      <c r="C513" t="s">
        <v>2</v>
      </c>
      <c r="D513" t="s">
        <v>18</v>
      </c>
      <c r="E513">
        <v>2</v>
      </c>
      <c r="F513" t="s">
        <v>57</v>
      </c>
      <c r="G513">
        <v>298</v>
      </c>
    </row>
    <row r="514" spans="1:7" x14ac:dyDescent="0.25">
      <c r="A514" s="18" t="str">
        <f t="shared" ref="A514:A577" si="8">B514&amp;", "&amp;F514&amp;", "&amp;E514&amp;", "&amp;D514&amp;", "&amp;C514</f>
        <v>2013, London + West Essex, 3, 60-69, Prostate</v>
      </c>
      <c r="B514">
        <v>2013</v>
      </c>
      <c r="C514" t="s">
        <v>2</v>
      </c>
      <c r="D514" t="s">
        <v>18</v>
      </c>
      <c r="E514">
        <v>3</v>
      </c>
      <c r="F514" t="s">
        <v>57</v>
      </c>
      <c r="G514">
        <v>264</v>
      </c>
    </row>
    <row r="515" spans="1:7" x14ac:dyDescent="0.25">
      <c r="A515" s="18" t="str">
        <f t="shared" si="8"/>
        <v>2013, London + West Essex, 4, 60-69, Prostate</v>
      </c>
      <c r="B515">
        <v>2013</v>
      </c>
      <c r="C515" t="s">
        <v>2</v>
      </c>
      <c r="D515" t="s">
        <v>18</v>
      </c>
      <c r="E515">
        <v>4</v>
      </c>
      <c r="F515" t="s">
        <v>57</v>
      </c>
      <c r="G515">
        <v>183</v>
      </c>
    </row>
    <row r="516" spans="1:7" x14ac:dyDescent="0.25">
      <c r="A516" s="18" t="str">
        <f t="shared" si="8"/>
        <v>2013, London + West Essex, Unk/Oth, 60-69, Prostate</v>
      </c>
      <c r="B516">
        <v>2013</v>
      </c>
      <c r="C516" t="s">
        <v>2</v>
      </c>
      <c r="D516" t="s">
        <v>18</v>
      </c>
      <c r="E516" t="s">
        <v>27</v>
      </c>
      <c r="F516" t="s">
        <v>57</v>
      </c>
      <c r="G516">
        <v>299</v>
      </c>
    </row>
    <row r="517" spans="1:7" x14ac:dyDescent="0.25">
      <c r="A517" s="18" t="str">
        <f t="shared" si="8"/>
        <v>2013, London + West Essex, 1, 70-79, Prostate</v>
      </c>
      <c r="B517">
        <v>2013</v>
      </c>
      <c r="C517" t="s">
        <v>2</v>
      </c>
      <c r="D517" t="s">
        <v>19</v>
      </c>
      <c r="E517">
        <v>1</v>
      </c>
      <c r="F517" t="s">
        <v>57</v>
      </c>
      <c r="G517">
        <v>500</v>
      </c>
    </row>
    <row r="518" spans="1:7" x14ac:dyDescent="0.25">
      <c r="A518" s="18" t="str">
        <f t="shared" si="8"/>
        <v>2013, London + West Essex, 2, 70-79, Prostate</v>
      </c>
      <c r="B518">
        <v>2013</v>
      </c>
      <c r="C518" t="s">
        <v>2</v>
      </c>
      <c r="D518" t="s">
        <v>19</v>
      </c>
      <c r="E518">
        <v>2</v>
      </c>
      <c r="F518" t="s">
        <v>57</v>
      </c>
      <c r="G518">
        <v>222</v>
      </c>
    </row>
    <row r="519" spans="1:7" x14ac:dyDescent="0.25">
      <c r="A519" s="18" t="str">
        <f t="shared" si="8"/>
        <v>2013, London + West Essex, 3, 70-79, Prostate</v>
      </c>
      <c r="B519">
        <v>2013</v>
      </c>
      <c r="C519" t="s">
        <v>2</v>
      </c>
      <c r="D519" t="s">
        <v>19</v>
      </c>
      <c r="E519">
        <v>3</v>
      </c>
      <c r="F519" t="s">
        <v>57</v>
      </c>
      <c r="G519">
        <v>286</v>
      </c>
    </row>
    <row r="520" spans="1:7" x14ac:dyDescent="0.25">
      <c r="A520" s="18" t="str">
        <f t="shared" si="8"/>
        <v>2013, London + West Essex, 4, 70-79, Prostate</v>
      </c>
      <c r="B520">
        <v>2013</v>
      </c>
      <c r="C520" t="s">
        <v>2</v>
      </c>
      <c r="D520" t="s">
        <v>19</v>
      </c>
      <c r="E520">
        <v>4</v>
      </c>
      <c r="F520" t="s">
        <v>57</v>
      </c>
      <c r="G520">
        <v>205</v>
      </c>
    </row>
    <row r="521" spans="1:7" x14ac:dyDescent="0.25">
      <c r="A521" s="18" t="str">
        <f t="shared" si="8"/>
        <v>2013, London + West Essex, Unk/Oth, 70-79, Prostate</v>
      </c>
      <c r="B521">
        <v>2013</v>
      </c>
      <c r="C521" t="s">
        <v>2</v>
      </c>
      <c r="D521" t="s">
        <v>19</v>
      </c>
      <c r="E521" t="s">
        <v>27</v>
      </c>
      <c r="F521" t="s">
        <v>57</v>
      </c>
      <c r="G521">
        <v>381</v>
      </c>
    </row>
    <row r="522" spans="1:7" x14ac:dyDescent="0.25">
      <c r="A522" s="18" t="str">
        <f t="shared" si="8"/>
        <v>2013, London + West Essex, 1, 80+, Prostate</v>
      </c>
      <c r="B522">
        <v>2013</v>
      </c>
      <c r="C522" t="s">
        <v>2</v>
      </c>
      <c r="D522" t="s">
        <v>20</v>
      </c>
      <c r="E522">
        <v>1</v>
      </c>
      <c r="F522" t="s">
        <v>57</v>
      </c>
      <c r="G522">
        <v>128</v>
      </c>
    </row>
    <row r="523" spans="1:7" x14ac:dyDescent="0.25">
      <c r="A523" s="18" t="str">
        <f t="shared" si="8"/>
        <v>2013, London + West Essex, 2, 80+, Prostate</v>
      </c>
      <c r="B523">
        <v>2013</v>
      </c>
      <c r="C523" t="s">
        <v>2</v>
      </c>
      <c r="D523" t="s">
        <v>20</v>
      </c>
      <c r="E523">
        <v>2</v>
      </c>
      <c r="F523" t="s">
        <v>57</v>
      </c>
      <c r="G523">
        <v>42</v>
      </c>
    </row>
    <row r="524" spans="1:7" x14ac:dyDescent="0.25">
      <c r="A524" s="18" t="str">
        <f t="shared" si="8"/>
        <v>2013, London + West Essex, 3, 80+, Prostate</v>
      </c>
      <c r="B524">
        <v>2013</v>
      </c>
      <c r="C524" t="s">
        <v>2</v>
      </c>
      <c r="D524" t="s">
        <v>20</v>
      </c>
      <c r="E524">
        <v>3</v>
      </c>
      <c r="F524" t="s">
        <v>57</v>
      </c>
      <c r="G524">
        <v>77</v>
      </c>
    </row>
    <row r="525" spans="1:7" x14ac:dyDescent="0.25">
      <c r="A525" s="18" t="str">
        <f t="shared" si="8"/>
        <v>2013, London + West Essex, 4, 80+, Prostate</v>
      </c>
      <c r="B525">
        <v>2013</v>
      </c>
      <c r="C525" t="s">
        <v>2</v>
      </c>
      <c r="D525" t="s">
        <v>20</v>
      </c>
      <c r="E525">
        <v>4</v>
      </c>
      <c r="F525" t="s">
        <v>57</v>
      </c>
      <c r="G525">
        <v>186</v>
      </c>
    </row>
    <row r="526" spans="1:7" x14ac:dyDescent="0.25">
      <c r="A526" s="18" t="str">
        <f t="shared" si="8"/>
        <v>2013, London + West Essex, Unk/Oth, 80+, Prostate</v>
      </c>
      <c r="B526">
        <v>2013</v>
      </c>
      <c r="C526" t="s">
        <v>2</v>
      </c>
      <c r="D526" t="s">
        <v>20</v>
      </c>
      <c r="E526" t="s">
        <v>27</v>
      </c>
      <c r="F526" t="s">
        <v>57</v>
      </c>
      <c r="G526">
        <v>424</v>
      </c>
    </row>
    <row r="527" spans="1:7" x14ac:dyDescent="0.25">
      <c r="A527" s="18" t="str">
        <f t="shared" si="8"/>
        <v>2013, London + West Essex, 1, 0-49, Uterine</v>
      </c>
      <c r="B527">
        <v>2013</v>
      </c>
      <c r="C527" t="s">
        <v>39</v>
      </c>
      <c r="D527" t="s">
        <v>26</v>
      </c>
      <c r="E527">
        <v>1</v>
      </c>
      <c r="F527" t="s">
        <v>57</v>
      </c>
      <c r="G527">
        <v>67</v>
      </c>
    </row>
    <row r="528" spans="1:7" x14ac:dyDescent="0.25">
      <c r="A528" s="18" t="str">
        <f t="shared" si="8"/>
        <v>2013, London + West Essex, 2, 0-49, Uterine</v>
      </c>
      <c r="B528">
        <v>2013</v>
      </c>
      <c r="C528" t="s">
        <v>39</v>
      </c>
      <c r="D528" t="s">
        <v>26</v>
      </c>
      <c r="E528">
        <v>2</v>
      </c>
      <c r="F528" t="s">
        <v>57</v>
      </c>
      <c r="G528">
        <v>7</v>
      </c>
    </row>
    <row r="529" spans="1:7" x14ac:dyDescent="0.25">
      <c r="A529" s="18" t="str">
        <f t="shared" si="8"/>
        <v>2013, London + West Essex, 3, 0-49, Uterine</v>
      </c>
      <c r="B529">
        <v>2013</v>
      </c>
      <c r="C529" t="s">
        <v>39</v>
      </c>
      <c r="D529" t="s">
        <v>26</v>
      </c>
      <c r="E529">
        <v>3</v>
      </c>
      <c r="F529" t="s">
        <v>57</v>
      </c>
      <c r="G529">
        <v>9</v>
      </c>
    </row>
    <row r="530" spans="1:7" x14ac:dyDescent="0.25">
      <c r="A530" s="18" t="str">
        <f t="shared" si="8"/>
        <v>2013, London + West Essex, 4, 0-49, Uterine</v>
      </c>
      <c r="B530">
        <v>2013</v>
      </c>
      <c r="C530" t="s">
        <v>39</v>
      </c>
      <c r="D530" t="s">
        <v>26</v>
      </c>
      <c r="E530">
        <v>4</v>
      </c>
      <c r="F530" t="s">
        <v>57</v>
      </c>
      <c r="G530">
        <v>8</v>
      </c>
    </row>
    <row r="531" spans="1:7" x14ac:dyDescent="0.25">
      <c r="A531" s="18" t="str">
        <f t="shared" si="8"/>
        <v>2013, London + West Essex, Unk/Oth, 0-49, Uterine</v>
      </c>
      <c r="B531">
        <v>2013</v>
      </c>
      <c r="C531" t="s">
        <v>39</v>
      </c>
      <c r="D531" t="s">
        <v>26</v>
      </c>
      <c r="E531" t="s">
        <v>27</v>
      </c>
      <c r="F531" t="s">
        <v>57</v>
      </c>
      <c r="G531">
        <v>8</v>
      </c>
    </row>
    <row r="532" spans="1:7" x14ac:dyDescent="0.25">
      <c r="A532" s="18" t="str">
        <f t="shared" si="8"/>
        <v>2013, London + West Essex, 1, 50-59, Uterine</v>
      </c>
      <c r="B532">
        <v>2013</v>
      </c>
      <c r="C532" t="s">
        <v>39</v>
      </c>
      <c r="D532" t="s">
        <v>17</v>
      </c>
      <c r="E532">
        <v>1</v>
      </c>
      <c r="F532" t="s">
        <v>57</v>
      </c>
      <c r="G532">
        <v>158</v>
      </c>
    </row>
    <row r="533" spans="1:7" x14ac:dyDescent="0.25">
      <c r="A533" s="18" t="str">
        <f t="shared" si="8"/>
        <v>2013, London + West Essex, 2, 50-59, Uterine</v>
      </c>
      <c r="B533">
        <v>2013</v>
      </c>
      <c r="C533" t="s">
        <v>39</v>
      </c>
      <c r="D533" t="s">
        <v>17</v>
      </c>
      <c r="E533">
        <v>2</v>
      </c>
      <c r="F533" t="s">
        <v>57</v>
      </c>
      <c r="G533">
        <v>15</v>
      </c>
    </row>
    <row r="534" spans="1:7" x14ac:dyDescent="0.25">
      <c r="A534" s="18" t="str">
        <f t="shared" si="8"/>
        <v>2013, London + West Essex, 3, 50-59, Uterine</v>
      </c>
      <c r="B534">
        <v>2013</v>
      </c>
      <c r="C534" t="s">
        <v>39</v>
      </c>
      <c r="D534" t="s">
        <v>17</v>
      </c>
      <c r="E534">
        <v>3</v>
      </c>
      <c r="F534" t="s">
        <v>57</v>
      </c>
      <c r="G534">
        <v>18</v>
      </c>
    </row>
    <row r="535" spans="1:7" x14ac:dyDescent="0.25">
      <c r="A535" s="18" t="str">
        <f t="shared" si="8"/>
        <v>2013, London + West Essex, 4, 50-59, Uterine</v>
      </c>
      <c r="B535">
        <v>2013</v>
      </c>
      <c r="C535" t="s">
        <v>39</v>
      </c>
      <c r="D535" t="s">
        <v>17</v>
      </c>
      <c r="E535">
        <v>4</v>
      </c>
      <c r="F535" t="s">
        <v>57</v>
      </c>
      <c r="G535">
        <v>15</v>
      </c>
    </row>
    <row r="536" spans="1:7" x14ac:dyDescent="0.25">
      <c r="A536" s="18" t="str">
        <f t="shared" si="8"/>
        <v>2013, London + West Essex, Unk/Oth, 50-59, Uterine</v>
      </c>
      <c r="B536">
        <v>2013</v>
      </c>
      <c r="C536" t="s">
        <v>39</v>
      </c>
      <c r="D536" t="s">
        <v>17</v>
      </c>
      <c r="E536" t="s">
        <v>27</v>
      </c>
      <c r="F536" t="s">
        <v>57</v>
      </c>
      <c r="G536">
        <v>18</v>
      </c>
    </row>
    <row r="537" spans="1:7" x14ac:dyDescent="0.25">
      <c r="A537" s="18" t="str">
        <f t="shared" si="8"/>
        <v>2013, London + West Essex, 1, 60-69, Uterine</v>
      </c>
      <c r="B537">
        <v>2013</v>
      </c>
      <c r="C537" t="s">
        <v>39</v>
      </c>
      <c r="D537" t="s">
        <v>18</v>
      </c>
      <c r="E537">
        <v>1</v>
      </c>
      <c r="F537" t="s">
        <v>57</v>
      </c>
      <c r="G537">
        <v>189</v>
      </c>
    </row>
    <row r="538" spans="1:7" x14ac:dyDescent="0.25">
      <c r="A538" s="18" t="str">
        <f t="shared" si="8"/>
        <v>2013, London + West Essex, 2, 60-69, Uterine</v>
      </c>
      <c r="B538">
        <v>2013</v>
      </c>
      <c r="C538" t="s">
        <v>39</v>
      </c>
      <c r="D538" t="s">
        <v>18</v>
      </c>
      <c r="E538">
        <v>2</v>
      </c>
      <c r="F538" t="s">
        <v>57</v>
      </c>
      <c r="G538">
        <v>21</v>
      </c>
    </row>
    <row r="539" spans="1:7" x14ac:dyDescent="0.25">
      <c r="A539" s="18" t="str">
        <f t="shared" si="8"/>
        <v>2013, London + West Essex, 3, 60-69, Uterine</v>
      </c>
      <c r="B539">
        <v>2013</v>
      </c>
      <c r="C539" t="s">
        <v>39</v>
      </c>
      <c r="D539" t="s">
        <v>18</v>
      </c>
      <c r="E539">
        <v>3</v>
      </c>
      <c r="F539" t="s">
        <v>57</v>
      </c>
      <c r="G539">
        <v>31</v>
      </c>
    </row>
    <row r="540" spans="1:7" x14ac:dyDescent="0.25">
      <c r="A540" s="18" t="str">
        <f t="shared" si="8"/>
        <v>2013, London + West Essex, 4, 60-69, Uterine</v>
      </c>
      <c r="B540">
        <v>2013</v>
      </c>
      <c r="C540" t="s">
        <v>39</v>
      </c>
      <c r="D540" t="s">
        <v>18</v>
      </c>
      <c r="E540">
        <v>4</v>
      </c>
      <c r="F540" t="s">
        <v>57</v>
      </c>
      <c r="G540">
        <v>27</v>
      </c>
    </row>
    <row r="541" spans="1:7" x14ac:dyDescent="0.25">
      <c r="A541" s="18" t="str">
        <f t="shared" si="8"/>
        <v>2013, London + West Essex, Unk/Oth, 60-69, Uterine</v>
      </c>
      <c r="B541">
        <v>2013</v>
      </c>
      <c r="C541" t="s">
        <v>39</v>
      </c>
      <c r="D541" t="s">
        <v>18</v>
      </c>
      <c r="E541" t="s">
        <v>27</v>
      </c>
      <c r="F541" t="s">
        <v>57</v>
      </c>
      <c r="G541">
        <v>25</v>
      </c>
    </row>
    <row r="542" spans="1:7" x14ac:dyDescent="0.25">
      <c r="A542" s="18" t="str">
        <f t="shared" si="8"/>
        <v>2013, London + West Essex, 1, 70-79, Uterine</v>
      </c>
      <c r="B542">
        <v>2013</v>
      </c>
      <c r="C542" t="s">
        <v>39</v>
      </c>
      <c r="D542" t="s">
        <v>19</v>
      </c>
      <c r="E542">
        <v>1</v>
      </c>
      <c r="F542" t="s">
        <v>57</v>
      </c>
      <c r="G542">
        <v>141</v>
      </c>
    </row>
    <row r="543" spans="1:7" x14ac:dyDescent="0.25">
      <c r="A543" s="18" t="str">
        <f t="shared" si="8"/>
        <v>2013, London + West Essex, 2, 70-79, Uterine</v>
      </c>
      <c r="B543">
        <v>2013</v>
      </c>
      <c r="C543" t="s">
        <v>39</v>
      </c>
      <c r="D543" t="s">
        <v>19</v>
      </c>
      <c r="E543">
        <v>2</v>
      </c>
      <c r="F543" t="s">
        <v>57</v>
      </c>
      <c r="G543">
        <v>17</v>
      </c>
    </row>
    <row r="544" spans="1:7" x14ac:dyDescent="0.25">
      <c r="A544" s="18" t="str">
        <f t="shared" si="8"/>
        <v>2013, London + West Essex, 3, 70-79, Uterine</v>
      </c>
      <c r="B544">
        <v>2013</v>
      </c>
      <c r="C544" t="s">
        <v>39</v>
      </c>
      <c r="D544" t="s">
        <v>19</v>
      </c>
      <c r="E544">
        <v>3</v>
      </c>
      <c r="F544" t="s">
        <v>57</v>
      </c>
      <c r="G544">
        <v>23</v>
      </c>
    </row>
    <row r="545" spans="1:7" x14ac:dyDescent="0.25">
      <c r="A545" s="18" t="str">
        <f t="shared" si="8"/>
        <v>2013, London + West Essex, 4, 70-79, Uterine</v>
      </c>
      <c r="B545">
        <v>2013</v>
      </c>
      <c r="C545" t="s">
        <v>39</v>
      </c>
      <c r="D545" t="s">
        <v>19</v>
      </c>
      <c r="E545">
        <v>4</v>
      </c>
      <c r="F545" t="s">
        <v>57</v>
      </c>
      <c r="G545">
        <v>25</v>
      </c>
    </row>
    <row r="546" spans="1:7" x14ac:dyDescent="0.25">
      <c r="A546" s="18" t="str">
        <f t="shared" si="8"/>
        <v>2013, London + West Essex, Unk/Oth, 70-79, Uterine</v>
      </c>
      <c r="B546">
        <v>2013</v>
      </c>
      <c r="C546" t="s">
        <v>39</v>
      </c>
      <c r="D546" t="s">
        <v>19</v>
      </c>
      <c r="E546" t="s">
        <v>27</v>
      </c>
      <c r="F546" t="s">
        <v>57</v>
      </c>
      <c r="G546">
        <v>10</v>
      </c>
    </row>
    <row r="547" spans="1:7" x14ac:dyDescent="0.25">
      <c r="A547" s="18" t="str">
        <f t="shared" si="8"/>
        <v>2013, London + West Essex, 1, 80+, Uterine</v>
      </c>
      <c r="B547">
        <v>2013</v>
      </c>
      <c r="C547" t="s">
        <v>39</v>
      </c>
      <c r="D547" t="s">
        <v>20</v>
      </c>
      <c r="E547">
        <v>1</v>
      </c>
      <c r="F547" t="s">
        <v>57</v>
      </c>
      <c r="G547">
        <v>66</v>
      </c>
    </row>
    <row r="548" spans="1:7" x14ac:dyDescent="0.25">
      <c r="A548" s="18" t="str">
        <f t="shared" si="8"/>
        <v>2013, London + West Essex, 2, 80+, Uterine</v>
      </c>
      <c r="B548">
        <v>2013</v>
      </c>
      <c r="C548" t="s">
        <v>39</v>
      </c>
      <c r="D548" t="s">
        <v>20</v>
      </c>
      <c r="E548">
        <v>2</v>
      </c>
      <c r="F548" t="s">
        <v>57</v>
      </c>
      <c r="G548">
        <v>12</v>
      </c>
    </row>
    <row r="549" spans="1:7" x14ac:dyDescent="0.25">
      <c r="A549" s="18" t="str">
        <f t="shared" si="8"/>
        <v>2013, London + West Essex, 3, 80+, Uterine</v>
      </c>
      <c r="B549">
        <v>2013</v>
      </c>
      <c r="C549" t="s">
        <v>39</v>
      </c>
      <c r="D549" t="s">
        <v>20</v>
      </c>
      <c r="E549">
        <v>3</v>
      </c>
      <c r="F549" t="s">
        <v>57</v>
      </c>
      <c r="G549">
        <v>12</v>
      </c>
    </row>
    <row r="550" spans="1:7" x14ac:dyDescent="0.25">
      <c r="A550" s="18" t="str">
        <f t="shared" si="8"/>
        <v>2013, London + West Essex, 4, 80+, Uterine</v>
      </c>
      <c r="B550">
        <v>2013</v>
      </c>
      <c r="C550" t="s">
        <v>39</v>
      </c>
      <c r="D550" t="s">
        <v>20</v>
      </c>
      <c r="E550">
        <v>4</v>
      </c>
      <c r="F550" t="s">
        <v>57</v>
      </c>
      <c r="G550">
        <v>9</v>
      </c>
    </row>
    <row r="551" spans="1:7" x14ac:dyDescent="0.25">
      <c r="A551" s="18" t="str">
        <f t="shared" si="8"/>
        <v>2013, London + West Essex, Unk/Oth, 80+, Uterine</v>
      </c>
      <c r="B551">
        <v>2013</v>
      </c>
      <c r="C551" t="s">
        <v>39</v>
      </c>
      <c r="D551" t="s">
        <v>20</v>
      </c>
      <c r="E551" t="s">
        <v>27</v>
      </c>
      <c r="F551" t="s">
        <v>57</v>
      </c>
      <c r="G551">
        <v>29</v>
      </c>
    </row>
    <row r="552" spans="1:7" x14ac:dyDescent="0.25">
      <c r="A552" s="18" t="str">
        <f t="shared" si="8"/>
        <v>2014, London + West Essex, 1, 0-49, Bladder</v>
      </c>
      <c r="B552">
        <v>2014</v>
      </c>
      <c r="C552" t="s">
        <v>1</v>
      </c>
      <c r="D552" t="s">
        <v>26</v>
      </c>
      <c r="E552">
        <v>1</v>
      </c>
      <c r="F552" t="s">
        <v>57</v>
      </c>
      <c r="G552">
        <v>14</v>
      </c>
    </row>
    <row r="553" spans="1:7" x14ac:dyDescent="0.25">
      <c r="A553" s="18" t="str">
        <f t="shared" si="8"/>
        <v>2014, London + West Essex, 2, 0-49, Bladder</v>
      </c>
      <c r="B553">
        <v>2014</v>
      </c>
      <c r="C553" t="s">
        <v>1</v>
      </c>
      <c r="D553" t="s">
        <v>26</v>
      </c>
      <c r="E553">
        <v>2</v>
      </c>
      <c r="F553" t="s">
        <v>57</v>
      </c>
      <c r="G553">
        <v>7</v>
      </c>
    </row>
    <row r="554" spans="1:7" x14ac:dyDescent="0.25">
      <c r="A554" s="18" t="str">
        <f t="shared" si="8"/>
        <v>2014, London + West Essex, 3, 0-49, Bladder</v>
      </c>
      <c r="B554">
        <v>2014</v>
      </c>
      <c r="C554" t="s">
        <v>1</v>
      </c>
      <c r="D554" t="s">
        <v>26</v>
      </c>
      <c r="E554">
        <v>3</v>
      </c>
      <c r="F554" t="s">
        <v>57</v>
      </c>
      <c r="G554" t="s">
        <v>36</v>
      </c>
    </row>
    <row r="555" spans="1:7" x14ac:dyDescent="0.25">
      <c r="A555" s="18" t="str">
        <f t="shared" si="8"/>
        <v>2014, London + West Essex, 4, 0-49, Bladder</v>
      </c>
      <c r="B555">
        <v>2014</v>
      </c>
      <c r="C555" t="s">
        <v>1</v>
      </c>
      <c r="D555" t="s">
        <v>26</v>
      </c>
      <c r="E555">
        <v>4</v>
      </c>
      <c r="F555" t="s">
        <v>57</v>
      </c>
      <c r="G555">
        <v>8</v>
      </c>
    </row>
    <row r="556" spans="1:7" x14ac:dyDescent="0.25">
      <c r="A556" s="18" t="str">
        <f t="shared" si="8"/>
        <v>2014, London + West Essex, Unk/Oth, 0-49, Bladder</v>
      </c>
      <c r="B556">
        <v>2014</v>
      </c>
      <c r="C556" t="s">
        <v>1</v>
      </c>
      <c r="D556" t="s">
        <v>26</v>
      </c>
      <c r="E556" t="s">
        <v>27</v>
      </c>
      <c r="F556" t="s">
        <v>57</v>
      </c>
      <c r="G556">
        <v>10</v>
      </c>
    </row>
    <row r="557" spans="1:7" x14ac:dyDescent="0.25">
      <c r="A557" s="18" t="str">
        <f t="shared" si="8"/>
        <v>2014, London + West Essex, 1, 50-59, Bladder</v>
      </c>
      <c r="B557">
        <v>2014</v>
      </c>
      <c r="C557" t="s">
        <v>1</v>
      </c>
      <c r="D557" t="s">
        <v>17</v>
      </c>
      <c r="E557">
        <v>1</v>
      </c>
      <c r="F557" t="s">
        <v>57</v>
      </c>
      <c r="G557">
        <v>33</v>
      </c>
    </row>
    <row r="558" spans="1:7" x14ac:dyDescent="0.25">
      <c r="A558" s="18" t="str">
        <f t="shared" si="8"/>
        <v>2014, London + West Essex, 2, 50-59, Bladder</v>
      </c>
      <c r="B558">
        <v>2014</v>
      </c>
      <c r="C558" t="s">
        <v>1</v>
      </c>
      <c r="D558" t="s">
        <v>17</v>
      </c>
      <c r="E558">
        <v>2</v>
      </c>
      <c r="F558" t="s">
        <v>57</v>
      </c>
      <c r="G558">
        <v>17</v>
      </c>
    </row>
    <row r="559" spans="1:7" x14ac:dyDescent="0.25">
      <c r="A559" s="18" t="str">
        <f t="shared" si="8"/>
        <v>2014, London + West Essex, 3, 50-59, Bladder</v>
      </c>
      <c r="B559">
        <v>2014</v>
      </c>
      <c r="C559" t="s">
        <v>1</v>
      </c>
      <c r="D559" t="s">
        <v>17</v>
      </c>
      <c r="E559">
        <v>3</v>
      </c>
      <c r="F559" t="s">
        <v>57</v>
      </c>
      <c r="G559" t="s">
        <v>36</v>
      </c>
    </row>
    <row r="560" spans="1:7" x14ac:dyDescent="0.25">
      <c r="A560" s="18" t="str">
        <f t="shared" si="8"/>
        <v>2014, London + West Essex, 4, 50-59, Bladder</v>
      </c>
      <c r="B560">
        <v>2014</v>
      </c>
      <c r="C560" t="s">
        <v>1</v>
      </c>
      <c r="D560" t="s">
        <v>17</v>
      </c>
      <c r="E560">
        <v>4</v>
      </c>
      <c r="F560" t="s">
        <v>57</v>
      </c>
      <c r="G560">
        <v>11</v>
      </c>
    </row>
    <row r="561" spans="1:7" x14ac:dyDescent="0.25">
      <c r="A561" s="18" t="str">
        <f t="shared" si="8"/>
        <v>2014, London + West Essex, Unk/Oth, 50-59, Bladder</v>
      </c>
      <c r="B561">
        <v>2014</v>
      </c>
      <c r="C561" t="s">
        <v>1</v>
      </c>
      <c r="D561" t="s">
        <v>17</v>
      </c>
      <c r="E561" t="s">
        <v>27</v>
      </c>
      <c r="F561" t="s">
        <v>57</v>
      </c>
      <c r="G561">
        <v>7</v>
      </c>
    </row>
    <row r="562" spans="1:7" x14ac:dyDescent="0.25">
      <c r="A562" s="18" t="str">
        <f t="shared" si="8"/>
        <v>2014, London + West Essex, 1, 60-69, Bladder</v>
      </c>
      <c r="B562">
        <v>2014</v>
      </c>
      <c r="C562" t="s">
        <v>1</v>
      </c>
      <c r="D562" t="s">
        <v>18</v>
      </c>
      <c r="E562">
        <v>1</v>
      </c>
      <c r="F562" t="s">
        <v>57</v>
      </c>
      <c r="G562">
        <v>70</v>
      </c>
    </row>
    <row r="563" spans="1:7" x14ac:dyDescent="0.25">
      <c r="A563" s="18" t="str">
        <f t="shared" si="8"/>
        <v>2014, London + West Essex, 2, 60-69, Bladder</v>
      </c>
      <c r="B563">
        <v>2014</v>
      </c>
      <c r="C563" t="s">
        <v>1</v>
      </c>
      <c r="D563" t="s">
        <v>18</v>
      </c>
      <c r="E563">
        <v>2</v>
      </c>
      <c r="F563" t="s">
        <v>57</v>
      </c>
      <c r="G563">
        <v>33</v>
      </c>
    </row>
    <row r="564" spans="1:7" x14ac:dyDescent="0.25">
      <c r="A564" s="18" t="str">
        <f t="shared" si="8"/>
        <v>2014, London + West Essex, 3, 60-69, Bladder</v>
      </c>
      <c r="B564">
        <v>2014</v>
      </c>
      <c r="C564" t="s">
        <v>1</v>
      </c>
      <c r="D564" t="s">
        <v>18</v>
      </c>
      <c r="E564">
        <v>3</v>
      </c>
      <c r="F564" t="s">
        <v>57</v>
      </c>
      <c r="G564">
        <v>10</v>
      </c>
    </row>
    <row r="565" spans="1:7" x14ac:dyDescent="0.25">
      <c r="A565" s="18" t="str">
        <f t="shared" si="8"/>
        <v>2014, London + West Essex, 4, 60-69, Bladder</v>
      </c>
      <c r="B565">
        <v>2014</v>
      </c>
      <c r="C565" t="s">
        <v>1</v>
      </c>
      <c r="D565" t="s">
        <v>18</v>
      </c>
      <c r="E565">
        <v>4</v>
      </c>
      <c r="F565" t="s">
        <v>57</v>
      </c>
      <c r="G565">
        <v>34</v>
      </c>
    </row>
    <row r="566" spans="1:7" x14ac:dyDescent="0.25">
      <c r="A566" s="18" t="str">
        <f t="shared" si="8"/>
        <v>2014, London + West Essex, Unk/Oth, 60-69, Bladder</v>
      </c>
      <c r="B566">
        <v>2014</v>
      </c>
      <c r="C566" t="s">
        <v>1</v>
      </c>
      <c r="D566" t="s">
        <v>18</v>
      </c>
      <c r="E566" t="s">
        <v>27</v>
      </c>
      <c r="F566" t="s">
        <v>57</v>
      </c>
      <c r="G566">
        <v>27</v>
      </c>
    </row>
    <row r="567" spans="1:7" x14ac:dyDescent="0.25">
      <c r="A567" s="18" t="str">
        <f t="shared" si="8"/>
        <v>2014, London + West Essex, 1, 70-79, Bladder</v>
      </c>
      <c r="B567">
        <v>2014</v>
      </c>
      <c r="C567" t="s">
        <v>1</v>
      </c>
      <c r="D567" t="s">
        <v>19</v>
      </c>
      <c r="E567">
        <v>1</v>
      </c>
      <c r="F567" t="s">
        <v>57</v>
      </c>
      <c r="G567">
        <v>117</v>
      </c>
    </row>
    <row r="568" spans="1:7" x14ac:dyDescent="0.25">
      <c r="A568" s="18" t="str">
        <f t="shared" si="8"/>
        <v>2014, London + West Essex, 2, 70-79, Bladder</v>
      </c>
      <c r="B568">
        <v>2014</v>
      </c>
      <c r="C568" t="s">
        <v>1</v>
      </c>
      <c r="D568" t="s">
        <v>19</v>
      </c>
      <c r="E568">
        <v>2</v>
      </c>
      <c r="F568" t="s">
        <v>57</v>
      </c>
      <c r="G568">
        <v>51</v>
      </c>
    </row>
    <row r="569" spans="1:7" x14ac:dyDescent="0.25">
      <c r="A569" s="18" t="str">
        <f t="shared" si="8"/>
        <v>2014, London + West Essex, 3, 70-79, Bladder</v>
      </c>
      <c r="B569">
        <v>2014</v>
      </c>
      <c r="C569" t="s">
        <v>1</v>
      </c>
      <c r="D569" t="s">
        <v>19</v>
      </c>
      <c r="E569">
        <v>3</v>
      </c>
      <c r="F569" t="s">
        <v>57</v>
      </c>
      <c r="G569">
        <v>19</v>
      </c>
    </row>
    <row r="570" spans="1:7" x14ac:dyDescent="0.25">
      <c r="A570" s="18" t="str">
        <f t="shared" si="8"/>
        <v>2014, London + West Essex, 4, 70-79, Bladder</v>
      </c>
      <c r="B570">
        <v>2014</v>
      </c>
      <c r="C570" t="s">
        <v>1</v>
      </c>
      <c r="D570" t="s">
        <v>19</v>
      </c>
      <c r="E570">
        <v>4</v>
      </c>
      <c r="F570" t="s">
        <v>57</v>
      </c>
      <c r="G570">
        <v>47</v>
      </c>
    </row>
    <row r="571" spans="1:7" x14ac:dyDescent="0.25">
      <c r="A571" s="18" t="str">
        <f t="shared" si="8"/>
        <v>2014, London + West Essex, Unk/Oth, 70-79, Bladder</v>
      </c>
      <c r="B571">
        <v>2014</v>
      </c>
      <c r="C571" t="s">
        <v>1</v>
      </c>
      <c r="D571" t="s">
        <v>19</v>
      </c>
      <c r="E571" t="s">
        <v>27</v>
      </c>
      <c r="F571" t="s">
        <v>57</v>
      </c>
      <c r="G571">
        <v>38</v>
      </c>
    </row>
    <row r="572" spans="1:7" x14ac:dyDescent="0.25">
      <c r="A572" s="18" t="str">
        <f t="shared" si="8"/>
        <v>2014, London + West Essex, 1, 80+, Bladder</v>
      </c>
      <c r="B572">
        <v>2014</v>
      </c>
      <c r="C572" t="s">
        <v>1</v>
      </c>
      <c r="D572" t="s">
        <v>20</v>
      </c>
      <c r="E572">
        <v>1</v>
      </c>
      <c r="F572" t="s">
        <v>57</v>
      </c>
      <c r="G572">
        <v>133</v>
      </c>
    </row>
    <row r="573" spans="1:7" x14ac:dyDescent="0.25">
      <c r="A573" s="18" t="str">
        <f t="shared" si="8"/>
        <v>2014, London + West Essex, 2, 80+, Bladder</v>
      </c>
      <c r="B573">
        <v>2014</v>
      </c>
      <c r="C573" t="s">
        <v>1</v>
      </c>
      <c r="D573" t="s">
        <v>20</v>
      </c>
      <c r="E573">
        <v>2</v>
      </c>
      <c r="F573" t="s">
        <v>57</v>
      </c>
      <c r="G573">
        <v>79</v>
      </c>
    </row>
    <row r="574" spans="1:7" x14ac:dyDescent="0.25">
      <c r="A574" s="18" t="str">
        <f t="shared" si="8"/>
        <v>2014, London + West Essex, 3, 80+, Bladder</v>
      </c>
      <c r="B574">
        <v>2014</v>
      </c>
      <c r="C574" t="s">
        <v>1</v>
      </c>
      <c r="D574" t="s">
        <v>20</v>
      </c>
      <c r="E574">
        <v>3</v>
      </c>
      <c r="F574" t="s">
        <v>57</v>
      </c>
      <c r="G574">
        <v>14</v>
      </c>
    </row>
    <row r="575" spans="1:7" x14ac:dyDescent="0.25">
      <c r="A575" s="18" t="str">
        <f t="shared" si="8"/>
        <v>2014, London + West Essex, 4, 80+, Bladder</v>
      </c>
      <c r="B575">
        <v>2014</v>
      </c>
      <c r="C575" t="s">
        <v>1</v>
      </c>
      <c r="D575" t="s">
        <v>20</v>
      </c>
      <c r="E575">
        <v>4</v>
      </c>
      <c r="F575" t="s">
        <v>57</v>
      </c>
      <c r="G575">
        <v>39</v>
      </c>
    </row>
    <row r="576" spans="1:7" x14ac:dyDescent="0.25">
      <c r="A576" s="18" t="str">
        <f t="shared" si="8"/>
        <v>2014, London + West Essex, Unk/Oth, 80+, Bladder</v>
      </c>
      <c r="B576">
        <v>2014</v>
      </c>
      <c r="C576" t="s">
        <v>1</v>
      </c>
      <c r="D576" t="s">
        <v>20</v>
      </c>
      <c r="E576" t="s">
        <v>27</v>
      </c>
      <c r="F576" t="s">
        <v>57</v>
      </c>
      <c r="G576">
        <v>98</v>
      </c>
    </row>
    <row r="577" spans="1:7" x14ac:dyDescent="0.25">
      <c r="A577" s="18" t="str">
        <f t="shared" si="8"/>
        <v>2014, London + West Essex, 1, 0-49, Breast</v>
      </c>
      <c r="B577">
        <v>2014</v>
      </c>
      <c r="C577" t="s">
        <v>0</v>
      </c>
      <c r="D577" t="s">
        <v>26</v>
      </c>
      <c r="E577">
        <v>1</v>
      </c>
      <c r="F577" t="s">
        <v>57</v>
      </c>
      <c r="G577">
        <v>384</v>
      </c>
    </row>
    <row r="578" spans="1:7" x14ac:dyDescent="0.25">
      <c r="A578" s="18" t="str">
        <f t="shared" ref="A578:A641" si="9">B578&amp;", "&amp;F578&amp;", "&amp;E578&amp;", "&amp;D578&amp;", "&amp;C578</f>
        <v>2014, London + West Essex, 2, 0-49, Breast</v>
      </c>
      <c r="B578">
        <v>2014</v>
      </c>
      <c r="C578" t="s">
        <v>0</v>
      </c>
      <c r="D578" t="s">
        <v>26</v>
      </c>
      <c r="E578">
        <v>2</v>
      </c>
      <c r="F578" t="s">
        <v>57</v>
      </c>
      <c r="G578">
        <v>615</v>
      </c>
    </row>
    <row r="579" spans="1:7" x14ac:dyDescent="0.25">
      <c r="A579" s="18" t="str">
        <f t="shared" si="9"/>
        <v>2014, London + West Essex, 3, 0-49, Breast</v>
      </c>
      <c r="B579">
        <v>2014</v>
      </c>
      <c r="C579" t="s">
        <v>0</v>
      </c>
      <c r="D579" t="s">
        <v>26</v>
      </c>
      <c r="E579">
        <v>3</v>
      </c>
      <c r="F579" t="s">
        <v>57</v>
      </c>
      <c r="G579">
        <v>184</v>
      </c>
    </row>
    <row r="580" spans="1:7" x14ac:dyDescent="0.25">
      <c r="A580" s="18" t="str">
        <f t="shared" si="9"/>
        <v>2014, London + West Essex, 4, 0-49, Breast</v>
      </c>
      <c r="B580">
        <v>2014</v>
      </c>
      <c r="C580" t="s">
        <v>0</v>
      </c>
      <c r="D580" t="s">
        <v>26</v>
      </c>
      <c r="E580">
        <v>4</v>
      </c>
      <c r="F580" t="s">
        <v>57</v>
      </c>
      <c r="G580">
        <v>74</v>
      </c>
    </row>
    <row r="581" spans="1:7" x14ac:dyDescent="0.25">
      <c r="A581" s="18" t="str">
        <f t="shared" si="9"/>
        <v>2014, London + West Essex, Unk/Oth, 0-49, Breast</v>
      </c>
      <c r="B581">
        <v>2014</v>
      </c>
      <c r="C581" t="s">
        <v>0</v>
      </c>
      <c r="D581" t="s">
        <v>26</v>
      </c>
      <c r="E581" t="s">
        <v>27</v>
      </c>
      <c r="F581" t="s">
        <v>57</v>
      </c>
      <c r="G581">
        <v>172</v>
      </c>
    </row>
    <row r="582" spans="1:7" x14ac:dyDescent="0.25">
      <c r="A582" s="18" t="str">
        <f t="shared" si="9"/>
        <v>2014, London + West Essex, 1, 50-59, Breast</v>
      </c>
      <c r="B582">
        <v>2014</v>
      </c>
      <c r="C582" t="s">
        <v>0</v>
      </c>
      <c r="D582" t="s">
        <v>17</v>
      </c>
      <c r="E582">
        <v>1</v>
      </c>
      <c r="F582" t="s">
        <v>57</v>
      </c>
      <c r="G582">
        <v>584</v>
      </c>
    </row>
    <row r="583" spans="1:7" x14ac:dyDescent="0.25">
      <c r="A583" s="18" t="str">
        <f t="shared" si="9"/>
        <v>2014, London + West Essex, 2, 50-59, Breast</v>
      </c>
      <c r="B583">
        <v>2014</v>
      </c>
      <c r="C583" t="s">
        <v>0</v>
      </c>
      <c r="D583" t="s">
        <v>17</v>
      </c>
      <c r="E583">
        <v>2</v>
      </c>
      <c r="F583" t="s">
        <v>57</v>
      </c>
      <c r="G583">
        <v>447</v>
      </c>
    </row>
    <row r="584" spans="1:7" x14ac:dyDescent="0.25">
      <c r="A584" s="18" t="str">
        <f t="shared" si="9"/>
        <v>2014, London + West Essex, 3, 50-59, Breast</v>
      </c>
      <c r="B584">
        <v>2014</v>
      </c>
      <c r="C584" t="s">
        <v>0</v>
      </c>
      <c r="D584" t="s">
        <v>17</v>
      </c>
      <c r="E584">
        <v>3</v>
      </c>
      <c r="F584" t="s">
        <v>57</v>
      </c>
      <c r="G584">
        <v>130</v>
      </c>
    </row>
    <row r="585" spans="1:7" x14ac:dyDescent="0.25">
      <c r="A585" s="18" t="str">
        <f t="shared" si="9"/>
        <v>2014, London + West Essex, 4, 50-59, Breast</v>
      </c>
      <c r="B585">
        <v>2014</v>
      </c>
      <c r="C585" t="s">
        <v>0</v>
      </c>
      <c r="D585" t="s">
        <v>17</v>
      </c>
      <c r="E585">
        <v>4</v>
      </c>
      <c r="F585" t="s">
        <v>57</v>
      </c>
      <c r="G585">
        <v>53</v>
      </c>
    </row>
    <row r="586" spans="1:7" x14ac:dyDescent="0.25">
      <c r="A586" s="18" t="str">
        <f t="shared" si="9"/>
        <v>2014, London + West Essex, Unk/Oth, 50-59, Breast</v>
      </c>
      <c r="B586">
        <v>2014</v>
      </c>
      <c r="C586" t="s">
        <v>0</v>
      </c>
      <c r="D586" t="s">
        <v>17</v>
      </c>
      <c r="E586" t="s">
        <v>27</v>
      </c>
      <c r="F586" t="s">
        <v>57</v>
      </c>
      <c r="G586">
        <v>175</v>
      </c>
    </row>
    <row r="587" spans="1:7" x14ac:dyDescent="0.25">
      <c r="A587" s="18" t="str">
        <f t="shared" si="9"/>
        <v>2014, London + West Essex, 1, 60-69, Breast</v>
      </c>
      <c r="B587">
        <v>2014</v>
      </c>
      <c r="C587" t="s">
        <v>0</v>
      </c>
      <c r="D587" t="s">
        <v>18</v>
      </c>
      <c r="E587">
        <v>1</v>
      </c>
      <c r="F587" t="s">
        <v>57</v>
      </c>
      <c r="G587">
        <v>648</v>
      </c>
    </row>
    <row r="588" spans="1:7" x14ac:dyDescent="0.25">
      <c r="A588" s="18" t="str">
        <f t="shared" si="9"/>
        <v>2014, London + West Essex, 2, 60-69, Breast</v>
      </c>
      <c r="B588">
        <v>2014</v>
      </c>
      <c r="C588" t="s">
        <v>0</v>
      </c>
      <c r="D588" t="s">
        <v>18</v>
      </c>
      <c r="E588">
        <v>2</v>
      </c>
      <c r="F588" t="s">
        <v>57</v>
      </c>
      <c r="G588">
        <v>421</v>
      </c>
    </row>
    <row r="589" spans="1:7" x14ac:dyDescent="0.25">
      <c r="A589" s="18" t="str">
        <f t="shared" si="9"/>
        <v>2014, London + West Essex, 3, 60-69, Breast</v>
      </c>
      <c r="B589">
        <v>2014</v>
      </c>
      <c r="C589" t="s">
        <v>0</v>
      </c>
      <c r="D589" t="s">
        <v>18</v>
      </c>
      <c r="E589">
        <v>3</v>
      </c>
      <c r="F589" t="s">
        <v>57</v>
      </c>
      <c r="G589">
        <v>85</v>
      </c>
    </row>
    <row r="590" spans="1:7" x14ac:dyDescent="0.25">
      <c r="A590" s="18" t="str">
        <f t="shared" si="9"/>
        <v>2014, London + West Essex, 4, 60-69, Breast</v>
      </c>
      <c r="B590">
        <v>2014</v>
      </c>
      <c r="C590" t="s">
        <v>0</v>
      </c>
      <c r="D590" t="s">
        <v>18</v>
      </c>
      <c r="E590">
        <v>4</v>
      </c>
      <c r="F590" t="s">
        <v>57</v>
      </c>
      <c r="G590">
        <v>59</v>
      </c>
    </row>
    <row r="591" spans="1:7" x14ac:dyDescent="0.25">
      <c r="A591" s="18" t="str">
        <f t="shared" si="9"/>
        <v>2014, London + West Essex, Unk/Oth, 60-69, Breast</v>
      </c>
      <c r="B591">
        <v>2014</v>
      </c>
      <c r="C591" t="s">
        <v>0</v>
      </c>
      <c r="D591" t="s">
        <v>18</v>
      </c>
      <c r="E591" t="s">
        <v>27</v>
      </c>
      <c r="F591" t="s">
        <v>57</v>
      </c>
      <c r="G591">
        <v>125</v>
      </c>
    </row>
    <row r="592" spans="1:7" x14ac:dyDescent="0.25">
      <c r="A592" s="18" t="str">
        <f t="shared" si="9"/>
        <v>2014, London + West Essex, 1, 70-79, Breast</v>
      </c>
      <c r="B592">
        <v>2014</v>
      </c>
      <c r="C592" t="s">
        <v>0</v>
      </c>
      <c r="D592" t="s">
        <v>19</v>
      </c>
      <c r="E592">
        <v>1</v>
      </c>
      <c r="F592" t="s">
        <v>57</v>
      </c>
      <c r="G592">
        <v>345</v>
      </c>
    </row>
    <row r="593" spans="1:7" x14ac:dyDescent="0.25">
      <c r="A593" s="18" t="str">
        <f t="shared" si="9"/>
        <v>2014, London + West Essex, 2, 70-79, Breast</v>
      </c>
      <c r="B593">
        <v>2014</v>
      </c>
      <c r="C593" t="s">
        <v>0</v>
      </c>
      <c r="D593" t="s">
        <v>19</v>
      </c>
      <c r="E593">
        <v>2</v>
      </c>
      <c r="F593" t="s">
        <v>57</v>
      </c>
      <c r="G593">
        <v>325</v>
      </c>
    </row>
    <row r="594" spans="1:7" x14ac:dyDescent="0.25">
      <c r="A594" s="18" t="str">
        <f t="shared" si="9"/>
        <v>2014, London + West Essex, 3, 70-79, Breast</v>
      </c>
      <c r="B594">
        <v>2014</v>
      </c>
      <c r="C594" t="s">
        <v>0</v>
      </c>
      <c r="D594" t="s">
        <v>19</v>
      </c>
      <c r="E594">
        <v>3</v>
      </c>
      <c r="F594" t="s">
        <v>57</v>
      </c>
      <c r="G594">
        <v>81</v>
      </c>
    </row>
    <row r="595" spans="1:7" x14ac:dyDescent="0.25">
      <c r="A595" s="18" t="str">
        <f t="shared" si="9"/>
        <v>2014, London + West Essex, 4, 70-79, Breast</v>
      </c>
      <c r="B595">
        <v>2014</v>
      </c>
      <c r="C595" t="s">
        <v>0</v>
      </c>
      <c r="D595" t="s">
        <v>19</v>
      </c>
      <c r="E595">
        <v>4</v>
      </c>
      <c r="F595" t="s">
        <v>57</v>
      </c>
      <c r="G595">
        <v>60</v>
      </c>
    </row>
    <row r="596" spans="1:7" x14ac:dyDescent="0.25">
      <c r="A596" s="18" t="str">
        <f t="shared" si="9"/>
        <v>2014, London + West Essex, Unk/Oth, 70-79, Breast</v>
      </c>
      <c r="B596">
        <v>2014</v>
      </c>
      <c r="C596" t="s">
        <v>0</v>
      </c>
      <c r="D596" t="s">
        <v>19</v>
      </c>
      <c r="E596" t="s">
        <v>27</v>
      </c>
      <c r="F596" t="s">
        <v>57</v>
      </c>
      <c r="G596">
        <v>117</v>
      </c>
    </row>
    <row r="597" spans="1:7" x14ac:dyDescent="0.25">
      <c r="A597" s="18" t="str">
        <f t="shared" si="9"/>
        <v>2014, London + West Essex, 1, 80+, Breast</v>
      </c>
      <c r="B597">
        <v>2014</v>
      </c>
      <c r="C597" t="s">
        <v>0</v>
      </c>
      <c r="D597" t="s">
        <v>20</v>
      </c>
      <c r="E597">
        <v>1</v>
      </c>
      <c r="F597" t="s">
        <v>57</v>
      </c>
      <c r="G597">
        <v>180</v>
      </c>
    </row>
    <row r="598" spans="1:7" x14ac:dyDescent="0.25">
      <c r="A598" s="18" t="str">
        <f t="shared" si="9"/>
        <v>2014, London + West Essex, 2, 80+, Breast</v>
      </c>
      <c r="B598">
        <v>2014</v>
      </c>
      <c r="C598" t="s">
        <v>0</v>
      </c>
      <c r="D598" t="s">
        <v>20</v>
      </c>
      <c r="E598">
        <v>2</v>
      </c>
      <c r="F598" t="s">
        <v>57</v>
      </c>
      <c r="G598">
        <v>321</v>
      </c>
    </row>
    <row r="599" spans="1:7" x14ac:dyDescent="0.25">
      <c r="A599" s="18" t="str">
        <f t="shared" si="9"/>
        <v>2014, London + West Essex, 3, 80+, Breast</v>
      </c>
      <c r="B599">
        <v>2014</v>
      </c>
      <c r="C599" t="s">
        <v>0</v>
      </c>
      <c r="D599" t="s">
        <v>20</v>
      </c>
      <c r="E599">
        <v>3</v>
      </c>
      <c r="F599" t="s">
        <v>57</v>
      </c>
      <c r="G599">
        <v>75</v>
      </c>
    </row>
    <row r="600" spans="1:7" x14ac:dyDescent="0.25">
      <c r="A600" s="18" t="str">
        <f t="shared" si="9"/>
        <v>2014, London + West Essex, 4, 80+, Breast</v>
      </c>
      <c r="B600">
        <v>2014</v>
      </c>
      <c r="C600" t="s">
        <v>0</v>
      </c>
      <c r="D600" t="s">
        <v>20</v>
      </c>
      <c r="E600">
        <v>4</v>
      </c>
      <c r="F600" t="s">
        <v>57</v>
      </c>
      <c r="G600">
        <v>76</v>
      </c>
    </row>
    <row r="601" spans="1:7" x14ac:dyDescent="0.25">
      <c r="A601" s="18" t="str">
        <f t="shared" si="9"/>
        <v>2014, London + West Essex, Unk/Oth, 80+, Breast</v>
      </c>
      <c r="B601">
        <v>2014</v>
      </c>
      <c r="C601" t="s">
        <v>0</v>
      </c>
      <c r="D601" t="s">
        <v>20</v>
      </c>
      <c r="E601" t="s">
        <v>27</v>
      </c>
      <c r="F601" t="s">
        <v>57</v>
      </c>
      <c r="G601">
        <v>183</v>
      </c>
    </row>
    <row r="602" spans="1:7" x14ac:dyDescent="0.25">
      <c r="A602" s="18" t="str">
        <f t="shared" si="9"/>
        <v>2014, London + West Essex, 1, 0-49, Colorectal</v>
      </c>
      <c r="B602">
        <v>2014</v>
      </c>
      <c r="C602" t="s">
        <v>69</v>
      </c>
      <c r="D602" t="s">
        <v>26</v>
      </c>
      <c r="E602">
        <v>1</v>
      </c>
      <c r="F602" t="s">
        <v>57</v>
      </c>
      <c r="G602">
        <v>52</v>
      </c>
    </row>
    <row r="603" spans="1:7" x14ac:dyDescent="0.25">
      <c r="A603" s="18" t="str">
        <f t="shared" si="9"/>
        <v>2014, London + West Essex, 2, 0-49, Colorectal</v>
      </c>
      <c r="B603">
        <v>2014</v>
      </c>
      <c r="C603" t="s">
        <v>69</v>
      </c>
      <c r="D603" t="s">
        <v>26</v>
      </c>
      <c r="E603">
        <v>2</v>
      </c>
      <c r="F603" t="s">
        <v>57</v>
      </c>
      <c r="G603">
        <v>53</v>
      </c>
    </row>
    <row r="604" spans="1:7" x14ac:dyDescent="0.25">
      <c r="A604" s="18" t="str">
        <f t="shared" si="9"/>
        <v>2014, London + West Essex, 3, 0-49, Colorectal</v>
      </c>
      <c r="B604">
        <v>2014</v>
      </c>
      <c r="C604" t="s">
        <v>69</v>
      </c>
      <c r="D604" t="s">
        <v>26</v>
      </c>
      <c r="E604">
        <v>3</v>
      </c>
      <c r="F604" t="s">
        <v>57</v>
      </c>
      <c r="G604">
        <v>88</v>
      </c>
    </row>
    <row r="605" spans="1:7" x14ac:dyDescent="0.25">
      <c r="A605" s="18" t="str">
        <f t="shared" si="9"/>
        <v>2014, London + West Essex, 4, 0-49, Colorectal</v>
      </c>
      <c r="B605">
        <v>2014</v>
      </c>
      <c r="C605" t="s">
        <v>69</v>
      </c>
      <c r="D605" t="s">
        <v>26</v>
      </c>
      <c r="E605">
        <v>4</v>
      </c>
      <c r="F605" t="s">
        <v>57</v>
      </c>
      <c r="G605">
        <v>95</v>
      </c>
    </row>
    <row r="606" spans="1:7" x14ac:dyDescent="0.25">
      <c r="A606" s="18" t="str">
        <f t="shared" si="9"/>
        <v>2014, London + West Essex, Unk/Oth, 0-49, Colorectal</v>
      </c>
      <c r="B606">
        <v>2014</v>
      </c>
      <c r="C606" t="s">
        <v>69</v>
      </c>
      <c r="D606" t="s">
        <v>26</v>
      </c>
      <c r="E606" t="s">
        <v>27</v>
      </c>
      <c r="F606" t="s">
        <v>57</v>
      </c>
      <c r="G606">
        <v>51</v>
      </c>
    </row>
    <row r="607" spans="1:7" x14ac:dyDescent="0.25">
      <c r="A607" s="18" t="str">
        <f t="shared" si="9"/>
        <v>2014, London + West Essex, 1, 50-59, Colorectal</v>
      </c>
      <c r="B607">
        <v>2014</v>
      </c>
      <c r="C607" t="s">
        <v>69</v>
      </c>
      <c r="D607" t="s">
        <v>17</v>
      </c>
      <c r="E607">
        <v>1</v>
      </c>
      <c r="F607" t="s">
        <v>57</v>
      </c>
      <c r="G607">
        <v>65</v>
      </c>
    </row>
    <row r="608" spans="1:7" x14ac:dyDescent="0.25">
      <c r="A608" s="18" t="str">
        <f t="shared" si="9"/>
        <v>2014, London + West Essex, 2, 50-59, Colorectal</v>
      </c>
      <c r="B608">
        <v>2014</v>
      </c>
      <c r="C608" t="s">
        <v>69</v>
      </c>
      <c r="D608" t="s">
        <v>17</v>
      </c>
      <c r="E608">
        <v>2</v>
      </c>
      <c r="F608" t="s">
        <v>57</v>
      </c>
      <c r="G608">
        <v>85</v>
      </c>
    </row>
    <row r="609" spans="1:7" x14ac:dyDescent="0.25">
      <c r="A609" s="18" t="str">
        <f t="shared" si="9"/>
        <v>2014, London + West Essex, 3, 50-59, Colorectal</v>
      </c>
      <c r="B609">
        <v>2014</v>
      </c>
      <c r="C609" t="s">
        <v>69</v>
      </c>
      <c r="D609" t="s">
        <v>17</v>
      </c>
      <c r="E609">
        <v>3</v>
      </c>
      <c r="F609" t="s">
        <v>57</v>
      </c>
      <c r="G609">
        <v>148</v>
      </c>
    </row>
    <row r="610" spans="1:7" x14ac:dyDescent="0.25">
      <c r="A610" s="18" t="str">
        <f t="shared" si="9"/>
        <v>2014, London + West Essex, 4, 50-59, Colorectal</v>
      </c>
      <c r="B610">
        <v>2014</v>
      </c>
      <c r="C610" t="s">
        <v>69</v>
      </c>
      <c r="D610" t="s">
        <v>17</v>
      </c>
      <c r="E610">
        <v>4</v>
      </c>
      <c r="F610" t="s">
        <v>57</v>
      </c>
      <c r="G610">
        <v>114</v>
      </c>
    </row>
    <row r="611" spans="1:7" x14ac:dyDescent="0.25">
      <c r="A611" s="18" t="str">
        <f t="shared" si="9"/>
        <v>2014, London + West Essex, Unk/Oth, 50-59, Colorectal</v>
      </c>
      <c r="B611">
        <v>2014</v>
      </c>
      <c r="C611" t="s">
        <v>69</v>
      </c>
      <c r="D611" t="s">
        <v>17</v>
      </c>
      <c r="E611" t="s">
        <v>27</v>
      </c>
      <c r="F611" t="s">
        <v>57</v>
      </c>
      <c r="G611">
        <v>65</v>
      </c>
    </row>
    <row r="612" spans="1:7" x14ac:dyDescent="0.25">
      <c r="A612" s="18" t="str">
        <f t="shared" si="9"/>
        <v>2014, London + West Essex, 1, 60-69, Colorectal</v>
      </c>
      <c r="B612">
        <v>2014</v>
      </c>
      <c r="C612" t="s">
        <v>69</v>
      </c>
      <c r="D612" t="s">
        <v>18</v>
      </c>
      <c r="E612">
        <v>1</v>
      </c>
      <c r="F612" t="s">
        <v>57</v>
      </c>
      <c r="G612">
        <v>142</v>
      </c>
    </row>
    <row r="613" spans="1:7" x14ac:dyDescent="0.25">
      <c r="A613" s="18" t="str">
        <f t="shared" si="9"/>
        <v>2014, London + West Essex, 2, 60-69, Colorectal</v>
      </c>
      <c r="B613">
        <v>2014</v>
      </c>
      <c r="C613" t="s">
        <v>69</v>
      </c>
      <c r="D613" t="s">
        <v>18</v>
      </c>
      <c r="E613">
        <v>2</v>
      </c>
      <c r="F613" t="s">
        <v>57</v>
      </c>
      <c r="G613">
        <v>167</v>
      </c>
    </row>
    <row r="614" spans="1:7" x14ac:dyDescent="0.25">
      <c r="A614" s="18" t="str">
        <f t="shared" si="9"/>
        <v>2014, London + West Essex, 3, 60-69, Colorectal</v>
      </c>
      <c r="B614">
        <v>2014</v>
      </c>
      <c r="C614" t="s">
        <v>69</v>
      </c>
      <c r="D614" t="s">
        <v>18</v>
      </c>
      <c r="E614">
        <v>3</v>
      </c>
      <c r="F614" t="s">
        <v>57</v>
      </c>
      <c r="G614">
        <v>251</v>
      </c>
    </row>
    <row r="615" spans="1:7" x14ac:dyDescent="0.25">
      <c r="A615" s="18" t="str">
        <f t="shared" si="9"/>
        <v>2014, London + West Essex, 4, 60-69, Colorectal</v>
      </c>
      <c r="B615">
        <v>2014</v>
      </c>
      <c r="C615" t="s">
        <v>69</v>
      </c>
      <c r="D615" t="s">
        <v>18</v>
      </c>
      <c r="E615">
        <v>4</v>
      </c>
      <c r="F615" t="s">
        <v>57</v>
      </c>
      <c r="G615">
        <v>175</v>
      </c>
    </row>
    <row r="616" spans="1:7" x14ac:dyDescent="0.25">
      <c r="A616" s="18" t="str">
        <f t="shared" si="9"/>
        <v>2014, London + West Essex, Unk/Oth, 60-69, Colorectal</v>
      </c>
      <c r="B616">
        <v>2014</v>
      </c>
      <c r="C616" t="s">
        <v>69</v>
      </c>
      <c r="D616" t="s">
        <v>18</v>
      </c>
      <c r="E616" t="s">
        <v>27</v>
      </c>
      <c r="F616" t="s">
        <v>57</v>
      </c>
      <c r="G616">
        <v>78</v>
      </c>
    </row>
    <row r="617" spans="1:7" x14ac:dyDescent="0.25">
      <c r="A617" s="18" t="str">
        <f t="shared" si="9"/>
        <v>2014, London + West Essex, 1, 70-79, Colorectal</v>
      </c>
      <c r="B617">
        <v>2014</v>
      </c>
      <c r="C617" t="s">
        <v>69</v>
      </c>
      <c r="D617" t="s">
        <v>19</v>
      </c>
      <c r="E617">
        <v>1</v>
      </c>
      <c r="F617" t="s">
        <v>57</v>
      </c>
      <c r="G617">
        <v>157</v>
      </c>
    </row>
    <row r="618" spans="1:7" x14ac:dyDescent="0.25">
      <c r="A618" s="18" t="str">
        <f t="shared" si="9"/>
        <v>2014, London + West Essex, 2, 70-79, Colorectal</v>
      </c>
      <c r="B618">
        <v>2014</v>
      </c>
      <c r="C618" t="s">
        <v>69</v>
      </c>
      <c r="D618" t="s">
        <v>19</v>
      </c>
      <c r="E618">
        <v>2</v>
      </c>
      <c r="F618" t="s">
        <v>57</v>
      </c>
      <c r="G618">
        <v>256</v>
      </c>
    </row>
    <row r="619" spans="1:7" x14ac:dyDescent="0.25">
      <c r="A619" s="18" t="str">
        <f t="shared" si="9"/>
        <v>2014, London + West Essex, 3, 70-79, Colorectal</v>
      </c>
      <c r="B619">
        <v>2014</v>
      </c>
      <c r="C619" t="s">
        <v>69</v>
      </c>
      <c r="D619" t="s">
        <v>19</v>
      </c>
      <c r="E619">
        <v>3</v>
      </c>
      <c r="F619" t="s">
        <v>57</v>
      </c>
      <c r="G619">
        <v>263</v>
      </c>
    </row>
    <row r="620" spans="1:7" x14ac:dyDescent="0.25">
      <c r="A620" s="18" t="str">
        <f t="shared" si="9"/>
        <v>2014, London + West Essex, 4, 70-79, Colorectal</v>
      </c>
      <c r="B620">
        <v>2014</v>
      </c>
      <c r="C620" t="s">
        <v>69</v>
      </c>
      <c r="D620" t="s">
        <v>19</v>
      </c>
      <c r="E620">
        <v>4</v>
      </c>
      <c r="F620" t="s">
        <v>57</v>
      </c>
      <c r="G620">
        <v>206</v>
      </c>
    </row>
    <row r="621" spans="1:7" x14ac:dyDescent="0.25">
      <c r="A621" s="18" t="str">
        <f t="shared" si="9"/>
        <v>2014, London + West Essex, Unk/Oth, 70-79, Colorectal</v>
      </c>
      <c r="B621">
        <v>2014</v>
      </c>
      <c r="C621" t="s">
        <v>69</v>
      </c>
      <c r="D621" t="s">
        <v>19</v>
      </c>
      <c r="E621" t="s">
        <v>27</v>
      </c>
      <c r="F621" t="s">
        <v>57</v>
      </c>
      <c r="G621">
        <v>123</v>
      </c>
    </row>
    <row r="622" spans="1:7" x14ac:dyDescent="0.25">
      <c r="A622" s="18" t="str">
        <f t="shared" si="9"/>
        <v>2014, London + West Essex, 1, 80+, Colorectal</v>
      </c>
      <c r="B622">
        <v>2014</v>
      </c>
      <c r="C622" t="s">
        <v>69</v>
      </c>
      <c r="D622" t="s">
        <v>20</v>
      </c>
      <c r="E622">
        <v>1</v>
      </c>
      <c r="F622" t="s">
        <v>57</v>
      </c>
      <c r="G622">
        <v>144</v>
      </c>
    </row>
    <row r="623" spans="1:7" x14ac:dyDescent="0.25">
      <c r="A623" s="18" t="str">
        <f t="shared" si="9"/>
        <v>2014, London + West Essex, 2, 80+, Colorectal</v>
      </c>
      <c r="B623">
        <v>2014</v>
      </c>
      <c r="C623" t="s">
        <v>69</v>
      </c>
      <c r="D623" t="s">
        <v>20</v>
      </c>
      <c r="E623">
        <v>2</v>
      </c>
      <c r="F623" t="s">
        <v>57</v>
      </c>
      <c r="G623">
        <v>257</v>
      </c>
    </row>
    <row r="624" spans="1:7" x14ac:dyDescent="0.25">
      <c r="A624" s="18" t="str">
        <f t="shared" si="9"/>
        <v>2014, London + West Essex, 3, 80+, Colorectal</v>
      </c>
      <c r="B624">
        <v>2014</v>
      </c>
      <c r="C624" t="s">
        <v>69</v>
      </c>
      <c r="D624" t="s">
        <v>20</v>
      </c>
      <c r="E624">
        <v>3</v>
      </c>
      <c r="F624" t="s">
        <v>57</v>
      </c>
      <c r="G624">
        <v>231</v>
      </c>
    </row>
    <row r="625" spans="1:7" x14ac:dyDescent="0.25">
      <c r="A625" s="18" t="str">
        <f t="shared" si="9"/>
        <v>2014, London + West Essex, 4, 80+, Colorectal</v>
      </c>
      <c r="B625">
        <v>2014</v>
      </c>
      <c r="C625" t="s">
        <v>69</v>
      </c>
      <c r="D625" t="s">
        <v>20</v>
      </c>
      <c r="E625">
        <v>4</v>
      </c>
      <c r="F625" t="s">
        <v>57</v>
      </c>
      <c r="G625">
        <v>226</v>
      </c>
    </row>
    <row r="626" spans="1:7" x14ac:dyDescent="0.25">
      <c r="A626" s="18" t="str">
        <f t="shared" si="9"/>
        <v>2014, London + West Essex, Unk/Oth, 80+, Colorectal</v>
      </c>
      <c r="B626">
        <v>2014</v>
      </c>
      <c r="C626" t="s">
        <v>69</v>
      </c>
      <c r="D626" t="s">
        <v>20</v>
      </c>
      <c r="E626" t="s">
        <v>27</v>
      </c>
      <c r="F626" t="s">
        <v>57</v>
      </c>
      <c r="G626">
        <v>236</v>
      </c>
    </row>
    <row r="627" spans="1:7" x14ac:dyDescent="0.25">
      <c r="A627" s="18" t="str">
        <f t="shared" si="9"/>
        <v>2014, London + West Essex, 1, 0-49, Kidney</v>
      </c>
      <c r="B627">
        <v>2014</v>
      </c>
      <c r="C627" t="s">
        <v>71</v>
      </c>
      <c r="D627" t="s">
        <v>26</v>
      </c>
      <c r="E627">
        <v>1</v>
      </c>
      <c r="F627" t="s">
        <v>57</v>
      </c>
      <c r="G627">
        <v>72</v>
      </c>
    </row>
    <row r="628" spans="1:7" x14ac:dyDescent="0.25">
      <c r="A628" s="18" t="str">
        <f t="shared" si="9"/>
        <v>2014, London + West Essex, 2, 0-49, Kidney</v>
      </c>
      <c r="B628">
        <v>2014</v>
      </c>
      <c r="C628" t="s">
        <v>71</v>
      </c>
      <c r="D628" t="s">
        <v>26</v>
      </c>
      <c r="E628">
        <v>2</v>
      </c>
      <c r="F628" t="s">
        <v>57</v>
      </c>
      <c r="G628">
        <v>12</v>
      </c>
    </row>
    <row r="629" spans="1:7" x14ac:dyDescent="0.25">
      <c r="A629" s="18" t="str">
        <f t="shared" si="9"/>
        <v>2014, London + West Essex, 3, 0-49, Kidney</v>
      </c>
      <c r="B629">
        <v>2014</v>
      </c>
      <c r="C629" t="s">
        <v>71</v>
      </c>
      <c r="D629" t="s">
        <v>26</v>
      </c>
      <c r="E629">
        <v>3</v>
      </c>
      <c r="F629" t="s">
        <v>57</v>
      </c>
      <c r="G629">
        <v>20</v>
      </c>
    </row>
    <row r="630" spans="1:7" x14ac:dyDescent="0.25">
      <c r="A630" s="18" t="str">
        <f t="shared" si="9"/>
        <v>2014, London + West Essex, 4, 0-49, Kidney</v>
      </c>
      <c r="B630">
        <v>2014</v>
      </c>
      <c r="C630" t="s">
        <v>71</v>
      </c>
      <c r="D630" t="s">
        <v>26</v>
      </c>
      <c r="E630">
        <v>4</v>
      </c>
      <c r="F630" t="s">
        <v>57</v>
      </c>
      <c r="G630">
        <v>12</v>
      </c>
    </row>
    <row r="631" spans="1:7" x14ac:dyDescent="0.25">
      <c r="A631" s="18" t="str">
        <f t="shared" si="9"/>
        <v>2014, London + West Essex, Unk/Oth, 0-49, Kidney</v>
      </c>
      <c r="B631">
        <v>2014</v>
      </c>
      <c r="C631" t="s">
        <v>71</v>
      </c>
      <c r="D631" t="s">
        <v>26</v>
      </c>
      <c r="E631" t="s">
        <v>27</v>
      </c>
      <c r="F631" t="s">
        <v>57</v>
      </c>
      <c r="G631">
        <v>35</v>
      </c>
    </row>
    <row r="632" spans="1:7" x14ac:dyDescent="0.25">
      <c r="A632" s="18" t="str">
        <f t="shared" si="9"/>
        <v>2014, London + West Essex, 1, 50-59, Kidney</v>
      </c>
      <c r="B632">
        <v>2014</v>
      </c>
      <c r="C632" t="s">
        <v>71</v>
      </c>
      <c r="D632" t="s">
        <v>17</v>
      </c>
      <c r="E632">
        <v>1</v>
      </c>
      <c r="F632" t="s">
        <v>57</v>
      </c>
      <c r="G632">
        <v>88</v>
      </c>
    </row>
    <row r="633" spans="1:7" x14ac:dyDescent="0.25">
      <c r="A633" s="18" t="str">
        <f t="shared" si="9"/>
        <v>2014, London + West Essex, 2, 50-59, Kidney</v>
      </c>
      <c r="B633">
        <v>2014</v>
      </c>
      <c r="C633" t="s">
        <v>71</v>
      </c>
      <c r="D633" t="s">
        <v>17</v>
      </c>
      <c r="E633">
        <v>2</v>
      </c>
      <c r="F633" t="s">
        <v>57</v>
      </c>
      <c r="G633">
        <v>18</v>
      </c>
    </row>
    <row r="634" spans="1:7" x14ac:dyDescent="0.25">
      <c r="A634" s="18" t="str">
        <f t="shared" si="9"/>
        <v>2014, London + West Essex, 3, 50-59, Kidney</v>
      </c>
      <c r="B634">
        <v>2014</v>
      </c>
      <c r="C634" t="s">
        <v>71</v>
      </c>
      <c r="D634" t="s">
        <v>17</v>
      </c>
      <c r="E634">
        <v>3</v>
      </c>
      <c r="F634" t="s">
        <v>57</v>
      </c>
      <c r="G634">
        <v>38</v>
      </c>
    </row>
    <row r="635" spans="1:7" x14ac:dyDescent="0.25">
      <c r="A635" s="18" t="str">
        <f t="shared" si="9"/>
        <v>2014, London + West Essex, 4, 50-59, Kidney</v>
      </c>
      <c r="B635">
        <v>2014</v>
      </c>
      <c r="C635" t="s">
        <v>71</v>
      </c>
      <c r="D635" t="s">
        <v>17</v>
      </c>
      <c r="E635">
        <v>4</v>
      </c>
      <c r="F635" t="s">
        <v>57</v>
      </c>
      <c r="G635">
        <v>19</v>
      </c>
    </row>
    <row r="636" spans="1:7" x14ac:dyDescent="0.25">
      <c r="A636" s="18" t="str">
        <f t="shared" si="9"/>
        <v>2014, London + West Essex, Unk/Oth, 50-59, Kidney</v>
      </c>
      <c r="B636">
        <v>2014</v>
      </c>
      <c r="C636" t="s">
        <v>71</v>
      </c>
      <c r="D636" t="s">
        <v>17</v>
      </c>
      <c r="E636" t="s">
        <v>27</v>
      </c>
      <c r="F636" t="s">
        <v>57</v>
      </c>
      <c r="G636">
        <v>34</v>
      </c>
    </row>
    <row r="637" spans="1:7" x14ac:dyDescent="0.25">
      <c r="A637" s="18" t="str">
        <f t="shared" si="9"/>
        <v>2014, London + West Essex, 1, 60-69, Kidney</v>
      </c>
      <c r="B637">
        <v>2014</v>
      </c>
      <c r="C637" t="s">
        <v>71</v>
      </c>
      <c r="D637" t="s">
        <v>18</v>
      </c>
      <c r="E637">
        <v>1</v>
      </c>
      <c r="F637" t="s">
        <v>57</v>
      </c>
      <c r="G637">
        <v>127</v>
      </c>
    </row>
    <row r="638" spans="1:7" x14ac:dyDescent="0.25">
      <c r="A638" s="18" t="str">
        <f t="shared" si="9"/>
        <v>2014, London + West Essex, 2, 60-69, Kidney</v>
      </c>
      <c r="B638">
        <v>2014</v>
      </c>
      <c r="C638" t="s">
        <v>71</v>
      </c>
      <c r="D638" t="s">
        <v>18</v>
      </c>
      <c r="E638">
        <v>2</v>
      </c>
      <c r="F638" t="s">
        <v>57</v>
      </c>
      <c r="G638">
        <v>17</v>
      </c>
    </row>
    <row r="639" spans="1:7" x14ac:dyDescent="0.25">
      <c r="A639" s="18" t="str">
        <f t="shared" si="9"/>
        <v>2014, London + West Essex, 3, 60-69, Kidney</v>
      </c>
      <c r="B639">
        <v>2014</v>
      </c>
      <c r="C639" t="s">
        <v>71</v>
      </c>
      <c r="D639" t="s">
        <v>18</v>
      </c>
      <c r="E639">
        <v>3</v>
      </c>
      <c r="F639" t="s">
        <v>57</v>
      </c>
      <c r="G639">
        <v>49</v>
      </c>
    </row>
    <row r="640" spans="1:7" x14ac:dyDescent="0.25">
      <c r="A640" s="18" t="str">
        <f t="shared" si="9"/>
        <v>2014, London + West Essex, 4, 60-69, Kidney</v>
      </c>
      <c r="B640">
        <v>2014</v>
      </c>
      <c r="C640" t="s">
        <v>71</v>
      </c>
      <c r="D640" t="s">
        <v>18</v>
      </c>
      <c r="E640">
        <v>4</v>
      </c>
      <c r="F640" t="s">
        <v>57</v>
      </c>
      <c r="G640">
        <v>60</v>
      </c>
    </row>
    <row r="641" spans="1:7" x14ac:dyDescent="0.25">
      <c r="A641" s="18" t="str">
        <f t="shared" si="9"/>
        <v>2014, London + West Essex, Unk/Oth, 60-69, Kidney</v>
      </c>
      <c r="B641">
        <v>2014</v>
      </c>
      <c r="C641" t="s">
        <v>71</v>
      </c>
      <c r="D641" t="s">
        <v>18</v>
      </c>
      <c r="E641" t="s">
        <v>27</v>
      </c>
      <c r="F641" t="s">
        <v>57</v>
      </c>
      <c r="G641">
        <v>38</v>
      </c>
    </row>
    <row r="642" spans="1:7" x14ac:dyDescent="0.25">
      <c r="A642" s="18" t="str">
        <f t="shared" ref="A642:A705" si="10">B642&amp;", "&amp;F642&amp;", "&amp;E642&amp;", "&amp;D642&amp;", "&amp;C642</f>
        <v>2014, London + West Essex, 1, 70-79, Kidney</v>
      </c>
      <c r="B642">
        <v>2014</v>
      </c>
      <c r="C642" t="s">
        <v>71</v>
      </c>
      <c r="D642" t="s">
        <v>19</v>
      </c>
      <c r="E642">
        <v>1</v>
      </c>
      <c r="F642" t="s">
        <v>57</v>
      </c>
      <c r="G642">
        <v>119</v>
      </c>
    </row>
    <row r="643" spans="1:7" x14ac:dyDescent="0.25">
      <c r="A643" s="18" t="str">
        <f t="shared" si="10"/>
        <v>2014, London + West Essex, 2, 70-79, Kidney</v>
      </c>
      <c r="B643">
        <v>2014</v>
      </c>
      <c r="C643" t="s">
        <v>71</v>
      </c>
      <c r="D643" t="s">
        <v>19</v>
      </c>
      <c r="E643">
        <v>2</v>
      </c>
      <c r="F643" t="s">
        <v>57</v>
      </c>
      <c r="G643">
        <v>21</v>
      </c>
    </row>
    <row r="644" spans="1:7" x14ac:dyDescent="0.25">
      <c r="A644" s="18" t="str">
        <f t="shared" si="10"/>
        <v>2014, London + West Essex, 3, 70-79, Kidney</v>
      </c>
      <c r="B644">
        <v>2014</v>
      </c>
      <c r="C644" t="s">
        <v>71</v>
      </c>
      <c r="D644" t="s">
        <v>19</v>
      </c>
      <c r="E644">
        <v>3</v>
      </c>
      <c r="F644" t="s">
        <v>57</v>
      </c>
      <c r="G644">
        <v>50</v>
      </c>
    </row>
    <row r="645" spans="1:7" x14ac:dyDescent="0.25">
      <c r="A645" s="18" t="str">
        <f t="shared" si="10"/>
        <v>2014, London + West Essex, 4, 70-79, Kidney</v>
      </c>
      <c r="B645">
        <v>2014</v>
      </c>
      <c r="C645" t="s">
        <v>71</v>
      </c>
      <c r="D645" t="s">
        <v>19</v>
      </c>
      <c r="E645">
        <v>4</v>
      </c>
      <c r="F645" t="s">
        <v>57</v>
      </c>
      <c r="G645">
        <v>47</v>
      </c>
    </row>
    <row r="646" spans="1:7" x14ac:dyDescent="0.25">
      <c r="A646" s="18" t="str">
        <f t="shared" si="10"/>
        <v>2014, London + West Essex, Unk/Oth, 70-79, Kidney</v>
      </c>
      <c r="B646">
        <v>2014</v>
      </c>
      <c r="C646" t="s">
        <v>71</v>
      </c>
      <c r="D646" t="s">
        <v>19</v>
      </c>
      <c r="E646" t="s">
        <v>27</v>
      </c>
      <c r="F646" t="s">
        <v>57</v>
      </c>
      <c r="G646">
        <v>40</v>
      </c>
    </row>
    <row r="647" spans="1:7" x14ac:dyDescent="0.25">
      <c r="A647" s="18" t="str">
        <f t="shared" si="10"/>
        <v>2014, London + West Essex, 1, 80+, Kidney</v>
      </c>
      <c r="B647">
        <v>2014</v>
      </c>
      <c r="C647" t="s">
        <v>71</v>
      </c>
      <c r="D647" t="s">
        <v>20</v>
      </c>
      <c r="E647">
        <v>1</v>
      </c>
      <c r="F647" t="s">
        <v>57</v>
      </c>
      <c r="G647">
        <v>63</v>
      </c>
    </row>
    <row r="648" spans="1:7" x14ac:dyDescent="0.25">
      <c r="A648" s="18" t="str">
        <f t="shared" si="10"/>
        <v>2014, London + West Essex, 2, 80+, Kidney</v>
      </c>
      <c r="B648">
        <v>2014</v>
      </c>
      <c r="C648" t="s">
        <v>71</v>
      </c>
      <c r="D648" t="s">
        <v>20</v>
      </c>
      <c r="E648">
        <v>2</v>
      </c>
      <c r="F648" t="s">
        <v>57</v>
      </c>
      <c r="G648">
        <v>10</v>
      </c>
    </row>
    <row r="649" spans="1:7" x14ac:dyDescent="0.25">
      <c r="A649" s="18" t="str">
        <f t="shared" si="10"/>
        <v>2014, London + West Essex, 3, 80+, Kidney</v>
      </c>
      <c r="B649">
        <v>2014</v>
      </c>
      <c r="C649" t="s">
        <v>71</v>
      </c>
      <c r="D649" t="s">
        <v>20</v>
      </c>
      <c r="E649">
        <v>3</v>
      </c>
      <c r="F649" t="s">
        <v>57</v>
      </c>
      <c r="G649">
        <v>17</v>
      </c>
    </row>
    <row r="650" spans="1:7" x14ac:dyDescent="0.25">
      <c r="A650" s="18" t="str">
        <f t="shared" si="10"/>
        <v>2014, London + West Essex, 4, 80+, Kidney</v>
      </c>
      <c r="B650">
        <v>2014</v>
      </c>
      <c r="C650" t="s">
        <v>71</v>
      </c>
      <c r="D650" t="s">
        <v>20</v>
      </c>
      <c r="E650">
        <v>4</v>
      </c>
      <c r="F650" t="s">
        <v>57</v>
      </c>
      <c r="G650">
        <v>42</v>
      </c>
    </row>
    <row r="651" spans="1:7" x14ac:dyDescent="0.25">
      <c r="A651" s="18" t="str">
        <f t="shared" si="10"/>
        <v>2014, London + West Essex, Unk/Oth, 80+, Kidney</v>
      </c>
      <c r="B651">
        <v>2014</v>
      </c>
      <c r="C651" t="s">
        <v>71</v>
      </c>
      <c r="D651" t="s">
        <v>20</v>
      </c>
      <c r="E651" t="s">
        <v>27</v>
      </c>
      <c r="F651" t="s">
        <v>57</v>
      </c>
      <c r="G651">
        <v>59</v>
      </c>
    </row>
    <row r="652" spans="1:7" x14ac:dyDescent="0.25">
      <c r="A652" s="18" t="str">
        <f t="shared" si="10"/>
        <v>2014, London + West Essex, 1, 0-49, Lung</v>
      </c>
      <c r="B652">
        <v>2014</v>
      </c>
      <c r="C652" t="s">
        <v>73</v>
      </c>
      <c r="D652" t="s">
        <v>26</v>
      </c>
      <c r="E652">
        <v>1</v>
      </c>
      <c r="F652" t="s">
        <v>57</v>
      </c>
      <c r="G652">
        <v>16</v>
      </c>
    </row>
    <row r="653" spans="1:7" x14ac:dyDescent="0.25">
      <c r="A653" s="18" t="str">
        <f t="shared" si="10"/>
        <v>2014, London + West Essex, 2, 0-49, Lung</v>
      </c>
      <c r="B653">
        <v>2014</v>
      </c>
      <c r="C653" t="s">
        <v>73</v>
      </c>
      <c r="D653" t="s">
        <v>26</v>
      </c>
      <c r="E653">
        <v>2</v>
      </c>
      <c r="F653" t="s">
        <v>57</v>
      </c>
      <c r="G653">
        <v>8</v>
      </c>
    </row>
    <row r="654" spans="1:7" x14ac:dyDescent="0.25">
      <c r="A654" s="18" t="str">
        <f t="shared" si="10"/>
        <v>2014, London + West Essex, 3, 0-49, Lung</v>
      </c>
      <c r="B654">
        <v>2014</v>
      </c>
      <c r="C654" t="s">
        <v>73</v>
      </c>
      <c r="D654" t="s">
        <v>26</v>
      </c>
      <c r="E654">
        <v>3</v>
      </c>
      <c r="F654" t="s">
        <v>57</v>
      </c>
      <c r="G654">
        <v>26</v>
      </c>
    </row>
    <row r="655" spans="1:7" x14ac:dyDescent="0.25">
      <c r="A655" s="18" t="str">
        <f t="shared" si="10"/>
        <v>2014, London + West Essex, 4, 0-49, Lung</v>
      </c>
      <c r="B655">
        <v>2014</v>
      </c>
      <c r="C655" t="s">
        <v>73</v>
      </c>
      <c r="D655" t="s">
        <v>26</v>
      </c>
      <c r="E655">
        <v>4</v>
      </c>
      <c r="F655" t="s">
        <v>57</v>
      </c>
      <c r="G655">
        <v>91</v>
      </c>
    </row>
    <row r="656" spans="1:7" x14ac:dyDescent="0.25">
      <c r="A656" s="18" t="str">
        <f t="shared" si="10"/>
        <v>2014, London + West Essex, Unk/Oth, 0-49, Lung</v>
      </c>
      <c r="B656">
        <v>2014</v>
      </c>
      <c r="C656" t="s">
        <v>73</v>
      </c>
      <c r="D656" t="s">
        <v>26</v>
      </c>
      <c r="E656" t="s">
        <v>27</v>
      </c>
      <c r="F656" t="s">
        <v>57</v>
      </c>
      <c r="G656">
        <v>30</v>
      </c>
    </row>
    <row r="657" spans="1:7" x14ac:dyDescent="0.25">
      <c r="A657" s="18" t="str">
        <f t="shared" si="10"/>
        <v>2014, London + West Essex, 1, 50-59, Lung</v>
      </c>
      <c r="B657">
        <v>2014</v>
      </c>
      <c r="C657" t="s">
        <v>73</v>
      </c>
      <c r="D657" t="s">
        <v>17</v>
      </c>
      <c r="E657">
        <v>1</v>
      </c>
      <c r="F657" t="s">
        <v>57</v>
      </c>
      <c r="G657">
        <v>61</v>
      </c>
    </row>
    <row r="658" spans="1:7" x14ac:dyDescent="0.25">
      <c r="A658" s="18" t="str">
        <f t="shared" si="10"/>
        <v>2014, London + West Essex, 2, 50-59, Lung</v>
      </c>
      <c r="B658">
        <v>2014</v>
      </c>
      <c r="C658" t="s">
        <v>73</v>
      </c>
      <c r="D658" t="s">
        <v>17</v>
      </c>
      <c r="E658">
        <v>2</v>
      </c>
      <c r="F658" t="s">
        <v>57</v>
      </c>
      <c r="G658">
        <v>28</v>
      </c>
    </row>
    <row r="659" spans="1:7" x14ac:dyDescent="0.25">
      <c r="A659" s="18" t="str">
        <f t="shared" si="10"/>
        <v>2014, London + West Essex, 3, 50-59, Lung</v>
      </c>
      <c r="B659">
        <v>2014</v>
      </c>
      <c r="C659" t="s">
        <v>73</v>
      </c>
      <c r="D659" t="s">
        <v>17</v>
      </c>
      <c r="E659">
        <v>3</v>
      </c>
      <c r="F659" t="s">
        <v>57</v>
      </c>
      <c r="G659">
        <v>79</v>
      </c>
    </row>
    <row r="660" spans="1:7" x14ac:dyDescent="0.25">
      <c r="A660" s="18" t="str">
        <f t="shared" si="10"/>
        <v>2014, London + West Essex, 4, 50-59, Lung</v>
      </c>
      <c r="B660">
        <v>2014</v>
      </c>
      <c r="C660" t="s">
        <v>73</v>
      </c>
      <c r="D660" t="s">
        <v>17</v>
      </c>
      <c r="E660">
        <v>4</v>
      </c>
      <c r="F660" t="s">
        <v>57</v>
      </c>
      <c r="G660">
        <v>233</v>
      </c>
    </row>
    <row r="661" spans="1:7" x14ac:dyDescent="0.25">
      <c r="A661" s="18" t="str">
        <f t="shared" si="10"/>
        <v>2014, London + West Essex, Unk/Oth, 50-59, Lung</v>
      </c>
      <c r="B661">
        <v>2014</v>
      </c>
      <c r="C661" t="s">
        <v>73</v>
      </c>
      <c r="D661" t="s">
        <v>17</v>
      </c>
      <c r="E661" t="s">
        <v>27</v>
      </c>
      <c r="F661" t="s">
        <v>57</v>
      </c>
      <c r="G661">
        <v>62</v>
      </c>
    </row>
    <row r="662" spans="1:7" x14ac:dyDescent="0.25">
      <c r="A662" s="18" t="str">
        <f t="shared" si="10"/>
        <v>2014, London + West Essex, 1, 60-69, Lung</v>
      </c>
      <c r="B662">
        <v>2014</v>
      </c>
      <c r="C662" t="s">
        <v>73</v>
      </c>
      <c r="D662" t="s">
        <v>18</v>
      </c>
      <c r="E662">
        <v>1</v>
      </c>
      <c r="F662" t="s">
        <v>57</v>
      </c>
      <c r="G662">
        <v>159</v>
      </c>
    </row>
    <row r="663" spans="1:7" x14ac:dyDescent="0.25">
      <c r="A663" s="18" t="str">
        <f t="shared" si="10"/>
        <v>2014, London + West Essex, 2, 60-69, Lung</v>
      </c>
      <c r="B663">
        <v>2014</v>
      </c>
      <c r="C663" t="s">
        <v>73</v>
      </c>
      <c r="D663" t="s">
        <v>18</v>
      </c>
      <c r="E663">
        <v>2</v>
      </c>
      <c r="F663" t="s">
        <v>57</v>
      </c>
      <c r="G663">
        <v>57</v>
      </c>
    </row>
    <row r="664" spans="1:7" x14ac:dyDescent="0.25">
      <c r="A664" s="18" t="str">
        <f t="shared" si="10"/>
        <v>2014, London + West Essex, 3, 60-69, Lung</v>
      </c>
      <c r="B664">
        <v>2014</v>
      </c>
      <c r="C664" t="s">
        <v>73</v>
      </c>
      <c r="D664" t="s">
        <v>18</v>
      </c>
      <c r="E664">
        <v>3</v>
      </c>
      <c r="F664" t="s">
        <v>57</v>
      </c>
      <c r="G664">
        <v>195</v>
      </c>
    </row>
    <row r="665" spans="1:7" x14ac:dyDescent="0.25">
      <c r="A665" s="18" t="str">
        <f t="shared" si="10"/>
        <v>2014, London + West Essex, 4, 60-69, Lung</v>
      </c>
      <c r="B665">
        <v>2014</v>
      </c>
      <c r="C665" t="s">
        <v>73</v>
      </c>
      <c r="D665" t="s">
        <v>18</v>
      </c>
      <c r="E665">
        <v>4</v>
      </c>
      <c r="F665" t="s">
        <v>57</v>
      </c>
      <c r="G665">
        <v>528</v>
      </c>
    </row>
    <row r="666" spans="1:7" x14ac:dyDescent="0.25">
      <c r="A666" s="18" t="str">
        <f t="shared" si="10"/>
        <v>2014, London + West Essex, Unk/Oth, 60-69, Lung</v>
      </c>
      <c r="B666">
        <v>2014</v>
      </c>
      <c r="C666" t="s">
        <v>73</v>
      </c>
      <c r="D666" t="s">
        <v>18</v>
      </c>
      <c r="E666" t="s">
        <v>27</v>
      </c>
      <c r="F666" t="s">
        <v>57</v>
      </c>
      <c r="G666">
        <v>109</v>
      </c>
    </row>
    <row r="667" spans="1:7" x14ac:dyDescent="0.25">
      <c r="A667" s="18" t="str">
        <f t="shared" si="10"/>
        <v>2014, London + West Essex, 1, 70-79, Lung</v>
      </c>
      <c r="B667">
        <v>2014</v>
      </c>
      <c r="C667" t="s">
        <v>73</v>
      </c>
      <c r="D667" t="s">
        <v>19</v>
      </c>
      <c r="E667">
        <v>1</v>
      </c>
      <c r="F667" t="s">
        <v>57</v>
      </c>
      <c r="G667">
        <v>216</v>
      </c>
    </row>
    <row r="668" spans="1:7" x14ac:dyDescent="0.25">
      <c r="A668" s="18" t="str">
        <f t="shared" si="10"/>
        <v>2014, London + West Essex, 2, 70-79, Lung</v>
      </c>
      <c r="B668">
        <v>2014</v>
      </c>
      <c r="C668" t="s">
        <v>73</v>
      </c>
      <c r="D668" t="s">
        <v>19</v>
      </c>
      <c r="E668">
        <v>2</v>
      </c>
      <c r="F668" t="s">
        <v>57</v>
      </c>
      <c r="G668">
        <v>95</v>
      </c>
    </row>
    <row r="669" spans="1:7" x14ac:dyDescent="0.25">
      <c r="A669" s="18" t="str">
        <f t="shared" si="10"/>
        <v>2014, London + West Essex, 3, 70-79, Lung</v>
      </c>
      <c r="B669">
        <v>2014</v>
      </c>
      <c r="C669" t="s">
        <v>73</v>
      </c>
      <c r="D669" t="s">
        <v>19</v>
      </c>
      <c r="E669">
        <v>3</v>
      </c>
      <c r="F669" t="s">
        <v>57</v>
      </c>
      <c r="G669">
        <v>219</v>
      </c>
    </row>
    <row r="670" spans="1:7" x14ac:dyDescent="0.25">
      <c r="A670" s="18" t="str">
        <f t="shared" si="10"/>
        <v>2014, London + West Essex, 4, 70-79, Lung</v>
      </c>
      <c r="B670">
        <v>2014</v>
      </c>
      <c r="C670" t="s">
        <v>73</v>
      </c>
      <c r="D670" t="s">
        <v>19</v>
      </c>
      <c r="E670">
        <v>4</v>
      </c>
      <c r="F670" t="s">
        <v>57</v>
      </c>
      <c r="G670">
        <v>615</v>
      </c>
    </row>
    <row r="671" spans="1:7" x14ac:dyDescent="0.25">
      <c r="A671" s="18" t="str">
        <f t="shared" si="10"/>
        <v>2014, London + West Essex, Unk/Oth, 70-79, Lung</v>
      </c>
      <c r="B671">
        <v>2014</v>
      </c>
      <c r="C671" t="s">
        <v>73</v>
      </c>
      <c r="D671" t="s">
        <v>19</v>
      </c>
      <c r="E671" t="s">
        <v>27</v>
      </c>
      <c r="F671" t="s">
        <v>57</v>
      </c>
      <c r="G671">
        <v>211</v>
      </c>
    </row>
    <row r="672" spans="1:7" x14ac:dyDescent="0.25">
      <c r="A672" s="18" t="str">
        <f t="shared" si="10"/>
        <v>2014, London + West Essex, 1, 80+, Lung</v>
      </c>
      <c r="B672">
        <v>2014</v>
      </c>
      <c r="C672" t="s">
        <v>73</v>
      </c>
      <c r="D672" t="s">
        <v>20</v>
      </c>
      <c r="E672">
        <v>1</v>
      </c>
      <c r="F672" t="s">
        <v>57</v>
      </c>
      <c r="G672">
        <v>144</v>
      </c>
    </row>
    <row r="673" spans="1:7" x14ac:dyDescent="0.25">
      <c r="A673" s="18" t="str">
        <f t="shared" si="10"/>
        <v>2014, London + West Essex, 2, 80+, Lung</v>
      </c>
      <c r="B673">
        <v>2014</v>
      </c>
      <c r="C673" t="s">
        <v>73</v>
      </c>
      <c r="D673" t="s">
        <v>20</v>
      </c>
      <c r="E673">
        <v>2</v>
      </c>
      <c r="F673" t="s">
        <v>57</v>
      </c>
      <c r="G673">
        <v>72</v>
      </c>
    </row>
    <row r="674" spans="1:7" x14ac:dyDescent="0.25">
      <c r="A674" s="18" t="str">
        <f t="shared" si="10"/>
        <v>2014, London + West Essex, 3, 80+, Lung</v>
      </c>
      <c r="B674">
        <v>2014</v>
      </c>
      <c r="C674" t="s">
        <v>73</v>
      </c>
      <c r="D674" t="s">
        <v>20</v>
      </c>
      <c r="E674">
        <v>3</v>
      </c>
      <c r="F674" t="s">
        <v>57</v>
      </c>
      <c r="G674">
        <v>180</v>
      </c>
    </row>
    <row r="675" spans="1:7" x14ac:dyDescent="0.25">
      <c r="A675" s="18" t="str">
        <f t="shared" si="10"/>
        <v>2014, London + West Essex, 4, 80+, Lung</v>
      </c>
      <c r="B675">
        <v>2014</v>
      </c>
      <c r="C675" t="s">
        <v>73</v>
      </c>
      <c r="D675" t="s">
        <v>20</v>
      </c>
      <c r="E675">
        <v>4</v>
      </c>
      <c r="F675" t="s">
        <v>57</v>
      </c>
      <c r="G675">
        <v>512</v>
      </c>
    </row>
    <row r="676" spans="1:7" x14ac:dyDescent="0.25">
      <c r="A676" s="18" t="str">
        <f t="shared" si="10"/>
        <v>2014, London + West Essex, Unk/Oth, 80+, Lung</v>
      </c>
      <c r="B676">
        <v>2014</v>
      </c>
      <c r="C676" t="s">
        <v>73</v>
      </c>
      <c r="D676" t="s">
        <v>20</v>
      </c>
      <c r="E676" t="s">
        <v>27</v>
      </c>
      <c r="F676" t="s">
        <v>57</v>
      </c>
      <c r="G676">
        <v>225</v>
      </c>
    </row>
    <row r="677" spans="1:7" x14ac:dyDescent="0.25">
      <c r="A677" s="18" t="str">
        <f t="shared" si="10"/>
        <v>2014, London + West Essex, 1, 0-49, Melanoma</v>
      </c>
      <c r="B677">
        <v>2014</v>
      </c>
      <c r="C677" t="s">
        <v>74</v>
      </c>
      <c r="D677" t="s">
        <v>26</v>
      </c>
      <c r="E677">
        <v>1</v>
      </c>
      <c r="F677" t="s">
        <v>57</v>
      </c>
      <c r="G677">
        <v>295</v>
      </c>
    </row>
    <row r="678" spans="1:7" x14ac:dyDescent="0.25">
      <c r="A678" s="18" t="str">
        <f t="shared" si="10"/>
        <v>2014, London + West Essex, 2, 0-49, Melanoma</v>
      </c>
      <c r="B678">
        <v>2014</v>
      </c>
      <c r="C678" t="s">
        <v>74</v>
      </c>
      <c r="D678" t="s">
        <v>26</v>
      </c>
      <c r="E678">
        <v>2</v>
      </c>
      <c r="F678" t="s">
        <v>57</v>
      </c>
      <c r="G678">
        <v>42</v>
      </c>
    </row>
    <row r="679" spans="1:7" x14ac:dyDescent="0.25">
      <c r="A679" s="18" t="str">
        <f t="shared" si="10"/>
        <v>2014, London + West Essex, 3, 0-49, Melanoma</v>
      </c>
      <c r="B679">
        <v>2014</v>
      </c>
      <c r="C679" t="s">
        <v>74</v>
      </c>
      <c r="D679" t="s">
        <v>26</v>
      </c>
      <c r="E679">
        <v>3</v>
      </c>
      <c r="F679" t="s">
        <v>57</v>
      </c>
      <c r="G679">
        <v>18</v>
      </c>
    </row>
    <row r="680" spans="1:7" x14ac:dyDescent="0.25">
      <c r="A680" s="18" t="str">
        <f t="shared" si="10"/>
        <v>2014, London + West Essex, 4, 0-49, Melanoma</v>
      </c>
      <c r="B680">
        <v>2014</v>
      </c>
      <c r="C680" t="s">
        <v>74</v>
      </c>
      <c r="D680" t="s">
        <v>26</v>
      </c>
      <c r="E680">
        <v>4</v>
      </c>
      <c r="F680" t="s">
        <v>57</v>
      </c>
      <c r="G680" t="s">
        <v>36</v>
      </c>
    </row>
    <row r="681" spans="1:7" x14ac:dyDescent="0.25">
      <c r="A681" s="18" t="str">
        <f t="shared" si="10"/>
        <v>2014, London + West Essex, Unk/Oth, 0-49, Melanoma</v>
      </c>
      <c r="B681">
        <v>2014</v>
      </c>
      <c r="C681" t="s">
        <v>74</v>
      </c>
      <c r="D681" t="s">
        <v>26</v>
      </c>
      <c r="E681" t="s">
        <v>27</v>
      </c>
      <c r="F681" t="s">
        <v>57</v>
      </c>
      <c r="G681">
        <v>36</v>
      </c>
    </row>
    <row r="682" spans="1:7" x14ac:dyDescent="0.25">
      <c r="A682" s="18" t="str">
        <f t="shared" si="10"/>
        <v>2014, London + West Essex, 1, 50-59, Melanoma</v>
      </c>
      <c r="B682">
        <v>2014</v>
      </c>
      <c r="C682" t="s">
        <v>74</v>
      </c>
      <c r="D682" t="s">
        <v>17</v>
      </c>
      <c r="E682">
        <v>1</v>
      </c>
      <c r="F682" t="s">
        <v>57</v>
      </c>
      <c r="G682">
        <v>139</v>
      </c>
    </row>
    <row r="683" spans="1:7" x14ac:dyDescent="0.25">
      <c r="A683" s="18" t="str">
        <f t="shared" si="10"/>
        <v>2014, London + West Essex, 2, 50-59, Melanoma</v>
      </c>
      <c r="B683">
        <v>2014</v>
      </c>
      <c r="C683" t="s">
        <v>74</v>
      </c>
      <c r="D683" t="s">
        <v>17</v>
      </c>
      <c r="E683">
        <v>2</v>
      </c>
      <c r="F683" t="s">
        <v>57</v>
      </c>
      <c r="G683">
        <v>23</v>
      </c>
    </row>
    <row r="684" spans="1:7" x14ac:dyDescent="0.25">
      <c r="A684" s="18" t="str">
        <f t="shared" si="10"/>
        <v>2014, London + West Essex, 3, 50-59, Melanoma</v>
      </c>
      <c r="B684">
        <v>2014</v>
      </c>
      <c r="C684" t="s">
        <v>74</v>
      </c>
      <c r="D684" t="s">
        <v>17</v>
      </c>
      <c r="E684">
        <v>3</v>
      </c>
      <c r="F684" t="s">
        <v>57</v>
      </c>
      <c r="G684">
        <v>12</v>
      </c>
    </row>
    <row r="685" spans="1:7" x14ac:dyDescent="0.25">
      <c r="A685" s="18" t="str">
        <f t="shared" si="10"/>
        <v>2014, London + West Essex, 4, 50-59, Melanoma</v>
      </c>
      <c r="B685">
        <v>2014</v>
      </c>
      <c r="C685" t="s">
        <v>74</v>
      </c>
      <c r="D685" t="s">
        <v>17</v>
      </c>
      <c r="E685">
        <v>4</v>
      </c>
      <c r="F685" t="s">
        <v>57</v>
      </c>
      <c r="G685">
        <v>8</v>
      </c>
    </row>
    <row r="686" spans="1:7" x14ac:dyDescent="0.25">
      <c r="A686" s="18" t="str">
        <f t="shared" si="10"/>
        <v>2014, London + West Essex, Unk/Oth, 50-59, Melanoma</v>
      </c>
      <c r="B686">
        <v>2014</v>
      </c>
      <c r="C686" t="s">
        <v>74</v>
      </c>
      <c r="D686" t="s">
        <v>17</v>
      </c>
      <c r="E686" t="s">
        <v>27</v>
      </c>
      <c r="F686" t="s">
        <v>57</v>
      </c>
      <c r="G686">
        <v>18</v>
      </c>
    </row>
    <row r="687" spans="1:7" x14ac:dyDescent="0.25">
      <c r="A687" s="18" t="str">
        <f t="shared" si="10"/>
        <v>2014, London + West Essex, 1, 60-69, Melanoma</v>
      </c>
      <c r="B687">
        <v>2014</v>
      </c>
      <c r="C687" t="s">
        <v>74</v>
      </c>
      <c r="D687" t="s">
        <v>18</v>
      </c>
      <c r="E687">
        <v>1</v>
      </c>
      <c r="F687" t="s">
        <v>57</v>
      </c>
      <c r="G687">
        <v>143</v>
      </c>
    </row>
    <row r="688" spans="1:7" x14ac:dyDescent="0.25">
      <c r="A688" s="18" t="str">
        <f t="shared" si="10"/>
        <v>2014, London + West Essex, 2, 60-69, Melanoma</v>
      </c>
      <c r="B688">
        <v>2014</v>
      </c>
      <c r="C688" t="s">
        <v>74</v>
      </c>
      <c r="D688" t="s">
        <v>18</v>
      </c>
      <c r="E688">
        <v>2</v>
      </c>
      <c r="F688" t="s">
        <v>57</v>
      </c>
      <c r="G688">
        <v>32</v>
      </c>
    </row>
    <row r="689" spans="1:7" x14ac:dyDescent="0.25">
      <c r="A689" s="18" t="str">
        <f t="shared" si="10"/>
        <v>2014, London + West Essex, 3, 60-69, Melanoma</v>
      </c>
      <c r="B689">
        <v>2014</v>
      </c>
      <c r="C689" t="s">
        <v>74</v>
      </c>
      <c r="D689" t="s">
        <v>18</v>
      </c>
      <c r="E689">
        <v>3</v>
      </c>
      <c r="F689" t="s">
        <v>57</v>
      </c>
      <c r="G689">
        <v>14</v>
      </c>
    </row>
    <row r="690" spans="1:7" x14ac:dyDescent="0.25">
      <c r="A690" s="18" t="str">
        <f t="shared" si="10"/>
        <v>2014, London + West Essex, 4, 60-69, Melanoma</v>
      </c>
      <c r="B690">
        <v>2014</v>
      </c>
      <c r="C690" t="s">
        <v>74</v>
      </c>
      <c r="D690" t="s">
        <v>18</v>
      </c>
      <c r="E690">
        <v>4</v>
      </c>
      <c r="F690" t="s">
        <v>57</v>
      </c>
      <c r="G690">
        <v>5</v>
      </c>
    </row>
    <row r="691" spans="1:7" x14ac:dyDescent="0.25">
      <c r="A691" s="18" t="str">
        <f t="shared" si="10"/>
        <v>2014, London + West Essex, Unk/Oth, 60-69, Melanoma</v>
      </c>
      <c r="B691">
        <v>2014</v>
      </c>
      <c r="C691" t="s">
        <v>74</v>
      </c>
      <c r="D691" t="s">
        <v>18</v>
      </c>
      <c r="E691" t="s">
        <v>27</v>
      </c>
      <c r="F691" t="s">
        <v>57</v>
      </c>
      <c r="G691">
        <v>25</v>
      </c>
    </row>
    <row r="692" spans="1:7" x14ac:dyDescent="0.25">
      <c r="A692" s="18" t="str">
        <f t="shared" si="10"/>
        <v>2014, London + West Essex, 1, 70-79, Melanoma</v>
      </c>
      <c r="B692">
        <v>2014</v>
      </c>
      <c r="C692" t="s">
        <v>74</v>
      </c>
      <c r="D692" t="s">
        <v>19</v>
      </c>
      <c r="E692">
        <v>1</v>
      </c>
      <c r="F692" t="s">
        <v>57</v>
      </c>
      <c r="G692">
        <v>111</v>
      </c>
    </row>
    <row r="693" spans="1:7" x14ac:dyDescent="0.25">
      <c r="A693" s="18" t="str">
        <f t="shared" si="10"/>
        <v>2014, London + West Essex, 2, 70-79, Melanoma</v>
      </c>
      <c r="B693">
        <v>2014</v>
      </c>
      <c r="C693" t="s">
        <v>74</v>
      </c>
      <c r="D693" t="s">
        <v>19</v>
      </c>
      <c r="E693">
        <v>2</v>
      </c>
      <c r="F693" t="s">
        <v>57</v>
      </c>
      <c r="G693">
        <v>49</v>
      </c>
    </row>
    <row r="694" spans="1:7" x14ac:dyDescent="0.25">
      <c r="A694" s="18" t="str">
        <f t="shared" si="10"/>
        <v>2014, London + West Essex, 3, 70-79, Melanoma</v>
      </c>
      <c r="B694">
        <v>2014</v>
      </c>
      <c r="C694" t="s">
        <v>74</v>
      </c>
      <c r="D694" t="s">
        <v>19</v>
      </c>
      <c r="E694">
        <v>3</v>
      </c>
      <c r="F694" t="s">
        <v>57</v>
      </c>
      <c r="G694">
        <v>23</v>
      </c>
    </row>
    <row r="695" spans="1:7" x14ac:dyDescent="0.25">
      <c r="A695" s="18" t="str">
        <f t="shared" si="10"/>
        <v>2014, London + West Essex, 4, 70-79, Melanoma</v>
      </c>
      <c r="B695">
        <v>2014</v>
      </c>
      <c r="C695" t="s">
        <v>74</v>
      </c>
      <c r="D695" t="s">
        <v>19</v>
      </c>
      <c r="E695">
        <v>4</v>
      </c>
      <c r="F695" t="s">
        <v>57</v>
      </c>
      <c r="G695">
        <v>5</v>
      </c>
    </row>
    <row r="696" spans="1:7" x14ac:dyDescent="0.25">
      <c r="A696" s="18" t="str">
        <f t="shared" si="10"/>
        <v>2014, London + West Essex, Unk/Oth, 70-79, Melanoma</v>
      </c>
      <c r="B696">
        <v>2014</v>
      </c>
      <c r="C696" t="s">
        <v>74</v>
      </c>
      <c r="D696" t="s">
        <v>19</v>
      </c>
      <c r="E696" t="s">
        <v>27</v>
      </c>
      <c r="F696" t="s">
        <v>57</v>
      </c>
      <c r="G696">
        <v>25</v>
      </c>
    </row>
    <row r="697" spans="1:7" x14ac:dyDescent="0.25">
      <c r="A697" s="18" t="str">
        <f t="shared" si="10"/>
        <v>2014, London + West Essex, 1, 80+, Melanoma</v>
      </c>
      <c r="B697">
        <v>2014</v>
      </c>
      <c r="C697" t="s">
        <v>74</v>
      </c>
      <c r="D697" t="s">
        <v>20</v>
      </c>
      <c r="E697">
        <v>1</v>
      </c>
      <c r="F697" t="s">
        <v>57</v>
      </c>
      <c r="G697">
        <v>72</v>
      </c>
    </row>
    <row r="698" spans="1:7" x14ac:dyDescent="0.25">
      <c r="A698" s="18" t="str">
        <f t="shared" si="10"/>
        <v>2014, London + West Essex, 2, 80+, Melanoma</v>
      </c>
      <c r="B698">
        <v>2014</v>
      </c>
      <c r="C698" t="s">
        <v>74</v>
      </c>
      <c r="D698" t="s">
        <v>20</v>
      </c>
      <c r="E698">
        <v>2</v>
      </c>
      <c r="F698" t="s">
        <v>57</v>
      </c>
      <c r="G698">
        <v>60</v>
      </c>
    </row>
    <row r="699" spans="1:7" x14ac:dyDescent="0.25">
      <c r="A699" s="18" t="str">
        <f t="shared" si="10"/>
        <v>2014, London + West Essex, 3, 80+, Melanoma</v>
      </c>
      <c r="B699">
        <v>2014</v>
      </c>
      <c r="C699" t="s">
        <v>74</v>
      </c>
      <c r="D699" t="s">
        <v>20</v>
      </c>
      <c r="E699">
        <v>3</v>
      </c>
      <c r="F699" t="s">
        <v>57</v>
      </c>
      <c r="G699">
        <v>13</v>
      </c>
    </row>
    <row r="700" spans="1:7" x14ac:dyDescent="0.25">
      <c r="A700" s="18" t="str">
        <f t="shared" si="10"/>
        <v>2014, London + West Essex, 4, 80+, Melanoma</v>
      </c>
      <c r="B700">
        <v>2014</v>
      </c>
      <c r="C700" t="s">
        <v>74</v>
      </c>
      <c r="D700" t="s">
        <v>20</v>
      </c>
      <c r="E700">
        <v>4</v>
      </c>
      <c r="F700" t="s">
        <v>57</v>
      </c>
      <c r="G700">
        <v>8</v>
      </c>
    </row>
    <row r="701" spans="1:7" x14ac:dyDescent="0.25">
      <c r="A701" s="18" t="str">
        <f t="shared" si="10"/>
        <v>2014, London + West Essex, Unk/Oth, 80+, Melanoma</v>
      </c>
      <c r="B701">
        <v>2014</v>
      </c>
      <c r="C701" t="s">
        <v>74</v>
      </c>
      <c r="D701" t="s">
        <v>20</v>
      </c>
      <c r="E701" t="s">
        <v>27</v>
      </c>
      <c r="F701" t="s">
        <v>57</v>
      </c>
      <c r="G701">
        <v>47</v>
      </c>
    </row>
    <row r="702" spans="1:7" x14ac:dyDescent="0.25">
      <c r="A702" s="18" t="str">
        <f t="shared" si="10"/>
        <v xml:space="preserve">2014, London + West Essex, 1, 0-49, Non-Hodgkin lymphoma </v>
      </c>
      <c r="B702">
        <v>2014</v>
      </c>
      <c r="C702" s="7" t="s">
        <v>50</v>
      </c>
      <c r="D702" t="s">
        <v>26</v>
      </c>
      <c r="E702">
        <v>1</v>
      </c>
      <c r="F702" t="s">
        <v>57</v>
      </c>
      <c r="G702">
        <v>48</v>
      </c>
    </row>
    <row r="703" spans="1:7" x14ac:dyDescent="0.25">
      <c r="A703" s="18" t="str">
        <f t="shared" si="10"/>
        <v xml:space="preserve">2014, London + West Essex, 2, 0-49, Non-Hodgkin lymphoma </v>
      </c>
      <c r="B703">
        <v>2014</v>
      </c>
      <c r="C703" s="7" t="s">
        <v>50</v>
      </c>
      <c r="D703" t="s">
        <v>26</v>
      </c>
      <c r="E703">
        <v>2</v>
      </c>
      <c r="F703" t="s">
        <v>57</v>
      </c>
      <c r="G703">
        <v>33</v>
      </c>
    </row>
    <row r="704" spans="1:7" x14ac:dyDescent="0.25">
      <c r="A704" s="18" t="str">
        <f t="shared" si="10"/>
        <v xml:space="preserve">2014, London + West Essex, 3, 0-49, Non-Hodgkin lymphoma </v>
      </c>
      <c r="B704">
        <v>2014</v>
      </c>
      <c r="C704" s="7" t="s">
        <v>50</v>
      </c>
      <c r="D704" t="s">
        <v>26</v>
      </c>
      <c r="E704">
        <v>3</v>
      </c>
      <c r="F704" t="s">
        <v>57</v>
      </c>
      <c r="G704">
        <v>26</v>
      </c>
    </row>
    <row r="705" spans="1:7" x14ac:dyDescent="0.25">
      <c r="A705" s="18" t="str">
        <f t="shared" si="10"/>
        <v xml:space="preserve">2014, London + West Essex, 4, 0-49, Non-Hodgkin lymphoma </v>
      </c>
      <c r="B705">
        <v>2014</v>
      </c>
      <c r="C705" s="7" t="s">
        <v>50</v>
      </c>
      <c r="D705" t="s">
        <v>26</v>
      </c>
      <c r="E705">
        <v>4</v>
      </c>
      <c r="F705" t="s">
        <v>57</v>
      </c>
      <c r="G705">
        <v>97</v>
      </c>
    </row>
    <row r="706" spans="1:7" x14ac:dyDescent="0.25">
      <c r="A706" s="18" t="str">
        <f t="shared" ref="A706:A769" si="11">B706&amp;", "&amp;F706&amp;", "&amp;E706&amp;", "&amp;D706&amp;", "&amp;C706</f>
        <v xml:space="preserve">2014, London + West Essex, Unk/Oth, 0-49, Non-Hodgkin lymphoma </v>
      </c>
      <c r="B706">
        <v>2014</v>
      </c>
      <c r="C706" s="7" t="s">
        <v>50</v>
      </c>
      <c r="D706" t="s">
        <v>26</v>
      </c>
      <c r="E706" t="s">
        <v>27</v>
      </c>
      <c r="F706" t="s">
        <v>57</v>
      </c>
      <c r="G706">
        <v>79</v>
      </c>
    </row>
    <row r="707" spans="1:7" x14ac:dyDescent="0.25">
      <c r="A707" s="18" t="str">
        <f t="shared" si="11"/>
        <v xml:space="preserve">2014, London + West Essex, 1, 50-59, Non-Hodgkin lymphoma </v>
      </c>
      <c r="B707">
        <v>2014</v>
      </c>
      <c r="C707" s="7" t="s">
        <v>50</v>
      </c>
      <c r="D707" t="s">
        <v>17</v>
      </c>
      <c r="E707">
        <v>1</v>
      </c>
      <c r="F707" t="s">
        <v>57</v>
      </c>
      <c r="G707">
        <v>19</v>
      </c>
    </row>
    <row r="708" spans="1:7" x14ac:dyDescent="0.25">
      <c r="A708" s="18" t="str">
        <f t="shared" si="11"/>
        <v xml:space="preserve">2014, London + West Essex, 2, 50-59, Non-Hodgkin lymphoma </v>
      </c>
      <c r="B708">
        <v>2014</v>
      </c>
      <c r="C708" s="7" t="s">
        <v>50</v>
      </c>
      <c r="D708" t="s">
        <v>17</v>
      </c>
      <c r="E708">
        <v>2</v>
      </c>
      <c r="F708" t="s">
        <v>57</v>
      </c>
      <c r="G708">
        <v>20</v>
      </c>
    </row>
    <row r="709" spans="1:7" x14ac:dyDescent="0.25">
      <c r="A709" s="18" t="str">
        <f t="shared" si="11"/>
        <v xml:space="preserve">2014, London + West Essex, 3, 50-59, Non-Hodgkin lymphoma </v>
      </c>
      <c r="B709">
        <v>2014</v>
      </c>
      <c r="C709" s="7" t="s">
        <v>50</v>
      </c>
      <c r="D709" t="s">
        <v>17</v>
      </c>
      <c r="E709">
        <v>3</v>
      </c>
      <c r="F709" t="s">
        <v>57</v>
      </c>
      <c r="G709">
        <v>31</v>
      </c>
    </row>
    <row r="710" spans="1:7" x14ac:dyDescent="0.25">
      <c r="A710" s="18" t="str">
        <f t="shared" si="11"/>
        <v xml:space="preserve">2014, London + West Essex, 4, 50-59, Non-Hodgkin lymphoma </v>
      </c>
      <c r="B710">
        <v>2014</v>
      </c>
      <c r="C710" s="7" t="s">
        <v>50</v>
      </c>
      <c r="D710" t="s">
        <v>17</v>
      </c>
      <c r="E710">
        <v>4</v>
      </c>
      <c r="F710" t="s">
        <v>57</v>
      </c>
      <c r="G710">
        <v>89</v>
      </c>
    </row>
    <row r="711" spans="1:7" x14ac:dyDescent="0.25">
      <c r="A711" s="18" t="str">
        <f t="shared" si="11"/>
        <v xml:space="preserve">2014, London + West Essex, Unk/Oth, 50-59, Non-Hodgkin lymphoma </v>
      </c>
      <c r="B711">
        <v>2014</v>
      </c>
      <c r="C711" s="7" t="s">
        <v>50</v>
      </c>
      <c r="D711" t="s">
        <v>17</v>
      </c>
      <c r="E711" t="s">
        <v>27</v>
      </c>
      <c r="F711" t="s">
        <v>57</v>
      </c>
      <c r="G711">
        <v>59</v>
      </c>
    </row>
    <row r="712" spans="1:7" x14ac:dyDescent="0.25">
      <c r="A712" s="18" t="str">
        <f t="shared" si="11"/>
        <v xml:space="preserve">2014, London + West Essex, 1, 60-69, Non-Hodgkin lymphoma </v>
      </c>
      <c r="B712">
        <v>2014</v>
      </c>
      <c r="C712" s="7" t="s">
        <v>50</v>
      </c>
      <c r="D712" t="s">
        <v>18</v>
      </c>
      <c r="E712">
        <v>1</v>
      </c>
      <c r="F712" t="s">
        <v>57</v>
      </c>
      <c r="G712">
        <v>36</v>
      </c>
    </row>
    <row r="713" spans="1:7" x14ac:dyDescent="0.25">
      <c r="A713" s="18" t="str">
        <f t="shared" si="11"/>
        <v xml:space="preserve">2014, London + West Essex, 2, 60-69, Non-Hodgkin lymphoma </v>
      </c>
      <c r="B713">
        <v>2014</v>
      </c>
      <c r="C713" s="7" t="s">
        <v>50</v>
      </c>
      <c r="D713" t="s">
        <v>18</v>
      </c>
      <c r="E713">
        <v>2</v>
      </c>
      <c r="F713" t="s">
        <v>57</v>
      </c>
      <c r="G713">
        <v>32</v>
      </c>
    </row>
    <row r="714" spans="1:7" x14ac:dyDescent="0.25">
      <c r="A714" s="18" t="str">
        <f t="shared" si="11"/>
        <v xml:space="preserve">2014, London + West Essex, 3, 60-69, Non-Hodgkin lymphoma </v>
      </c>
      <c r="B714">
        <v>2014</v>
      </c>
      <c r="C714" s="7" t="s">
        <v>50</v>
      </c>
      <c r="D714" t="s">
        <v>18</v>
      </c>
      <c r="E714">
        <v>3</v>
      </c>
      <c r="F714" t="s">
        <v>57</v>
      </c>
      <c r="G714">
        <v>39</v>
      </c>
    </row>
    <row r="715" spans="1:7" x14ac:dyDescent="0.25">
      <c r="A715" s="18" t="str">
        <f t="shared" si="11"/>
        <v xml:space="preserve">2014, London + West Essex, 4, 60-69, Non-Hodgkin lymphoma </v>
      </c>
      <c r="B715">
        <v>2014</v>
      </c>
      <c r="C715" s="7" t="s">
        <v>50</v>
      </c>
      <c r="D715" t="s">
        <v>18</v>
      </c>
      <c r="E715">
        <v>4</v>
      </c>
      <c r="F715" t="s">
        <v>57</v>
      </c>
      <c r="G715">
        <v>119</v>
      </c>
    </row>
    <row r="716" spans="1:7" x14ac:dyDescent="0.25">
      <c r="A716" s="18" t="str">
        <f t="shared" si="11"/>
        <v xml:space="preserve">2014, London + West Essex, Unk/Oth, 60-69, Non-Hodgkin lymphoma </v>
      </c>
      <c r="B716">
        <v>2014</v>
      </c>
      <c r="C716" s="7" t="s">
        <v>50</v>
      </c>
      <c r="D716" t="s">
        <v>18</v>
      </c>
      <c r="E716" t="s">
        <v>27</v>
      </c>
      <c r="F716" t="s">
        <v>57</v>
      </c>
      <c r="G716">
        <v>84</v>
      </c>
    </row>
    <row r="717" spans="1:7" x14ac:dyDescent="0.25">
      <c r="A717" s="18" t="str">
        <f t="shared" si="11"/>
        <v xml:space="preserve">2014, London + West Essex, 1, 70-79, Non-Hodgkin lymphoma </v>
      </c>
      <c r="B717">
        <v>2014</v>
      </c>
      <c r="C717" s="7" t="s">
        <v>50</v>
      </c>
      <c r="D717" t="s">
        <v>19</v>
      </c>
      <c r="E717">
        <v>1</v>
      </c>
      <c r="F717" t="s">
        <v>57</v>
      </c>
      <c r="G717">
        <v>42</v>
      </c>
    </row>
    <row r="718" spans="1:7" x14ac:dyDescent="0.25">
      <c r="A718" s="18" t="str">
        <f t="shared" si="11"/>
        <v xml:space="preserve">2014, London + West Essex, 2, 70-79, Non-Hodgkin lymphoma </v>
      </c>
      <c r="B718">
        <v>2014</v>
      </c>
      <c r="C718" s="7" t="s">
        <v>50</v>
      </c>
      <c r="D718" t="s">
        <v>19</v>
      </c>
      <c r="E718">
        <v>2</v>
      </c>
      <c r="F718" t="s">
        <v>57</v>
      </c>
      <c r="G718">
        <v>27</v>
      </c>
    </row>
    <row r="719" spans="1:7" x14ac:dyDescent="0.25">
      <c r="A719" s="18" t="str">
        <f t="shared" si="11"/>
        <v xml:space="preserve">2014, London + West Essex, 3, 70-79, Non-Hodgkin lymphoma </v>
      </c>
      <c r="B719">
        <v>2014</v>
      </c>
      <c r="C719" s="7" t="s">
        <v>50</v>
      </c>
      <c r="D719" t="s">
        <v>19</v>
      </c>
      <c r="E719">
        <v>3</v>
      </c>
      <c r="F719" t="s">
        <v>57</v>
      </c>
      <c r="G719">
        <v>47</v>
      </c>
    </row>
    <row r="720" spans="1:7" x14ac:dyDescent="0.25">
      <c r="A720" s="18" t="str">
        <f t="shared" si="11"/>
        <v xml:space="preserve">2014, London + West Essex, 4, 70-79, Non-Hodgkin lymphoma </v>
      </c>
      <c r="B720">
        <v>2014</v>
      </c>
      <c r="C720" s="7" t="s">
        <v>50</v>
      </c>
      <c r="D720" t="s">
        <v>19</v>
      </c>
      <c r="E720">
        <v>4</v>
      </c>
      <c r="F720" t="s">
        <v>57</v>
      </c>
      <c r="G720">
        <v>140</v>
      </c>
    </row>
    <row r="721" spans="1:7" x14ac:dyDescent="0.25">
      <c r="A721" s="18" t="str">
        <f t="shared" si="11"/>
        <v xml:space="preserve">2014, London + West Essex, Unk/Oth, 70-79, Non-Hodgkin lymphoma </v>
      </c>
      <c r="B721">
        <v>2014</v>
      </c>
      <c r="C721" s="7" t="s">
        <v>50</v>
      </c>
      <c r="D721" t="s">
        <v>19</v>
      </c>
      <c r="E721" t="s">
        <v>27</v>
      </c>
      <c r="F721" t="s">
        <v>57</v>
      </c>
      <c r="G721">
        <v>78</v>
      </c>
    </row>
    <row r="722" spans="1:7" x14ac:dyDescent="0.25">
      <c r="A722" s="18" t="str">
        <f t="shared" si="11"/>
        <v xml:space="preserve">2014, London + West Essex, 1, 80+, Non-Hodgkin lymphoma </v>
      </c>
      <c r="B722">
        <v>2014</v>
      </c>
      <c r="C722" s="7" t="s">
        <v>50</v>
      </c>
      <c r="D722" t="s">
        <v>20</v>
      </c>
      <c r="E722">
        <v>1</v>
      </c>
      <c r="F722" t="s">
        <v>57</v>
      </c>
      <c r="G722">
        <v>34</v>
      </c>
    </row>
    <row r="723" spans="1:7" x14ac:dyDescent="0.25">
      <c r="A723" s="18" t="str">
        <f t="shared" si="11"/>
        <v xml:space="preserve">2014, London + West Essex, 2, 80+, Non-Hodgkin lymphoma </v>
      </c>
      <c r="B723">
        <v>2014</v>
      </c>
      <c r="C723" s="7" t="s">
        <v>50</v>
      </c>
      <c r="D723" t="s">
        <v>20</v>
      </c>
      <c r="E723">
        <v>2</v>
      </c>
      <c r="F723" t="s">
        <v>57</v>
      </c>
      <c r="G723">
        <v>20</v>
      </c>
    </row>
    <row r="724" spans="1:7" x14ac:dyDescent="0.25">
      <c r="A724" s="18" t="str">
        <f t="shared" si="11"/>
        <v xml:space="preserve">2014, London + West Essex, 3, 80+, Non-Hodgkin lymphoma </v>
      </c>
      <c r="B724">
        <v>2014</v>
      </c>
      <c r="C724" s="7" t="s">
        <v>50</v>
      </c>
      <c r="D724" t="s">
        <v>20</v>
      </c>
      <c r="E724">
        <v>3</v>
      </c>
      <c r="F724" t="s">
        <v>57</v>
      </c>
      <c r="G724">
        <v>36</v>
      </c>
    </row>
    <row r="725" spans="1:7" x14ac:dyDescent="0.25">
      <c r="A725" s="18" t="str">
        <f t="shared" si="11"/>
        <v xml:space="preserve">2014, London + West Essex, 4, 80+, Non-Hodgkin lymphoma </v>
      </c>
      <c r="B725">
        <v>2014</v>
      </c>
      <c r="C725" s="7" t="s">
        <v>50</v>
      </c>
      <c r="D725" t="s">
        <v>20</v>
      </c>
      <c r="E725">
        <v>4</v>
      </c>
      <c r="F725" t="s">
        <v>57</v>
      </c>
      <c r="G725">
        <v>110</v>
      </c>
    </row>
    <row r="726" spans="1:7" x14ac:dyDescent="0.25">
      <c r="A726" s="18" t="str">
        <f t="shared" si="11"/>
        <v xml:space="preserve">2014, London + West Essex, Unk/Oth, 80+, Non-Hodgkin lymphoma </v>
      </c>
      <c r="B726">
        <v>2014</v>
      </c>
      <c r="C726" s="7" t="s">
        <v>50</v>
      </c>
      <c r="D726" t="s">
        <v>20</v>
      </c>
      <c r="E726" t="s">
        <v>27</v>
      </c>
      <c r="F726" t="s">
        <v>57</v>
      </c>
      <c r="G726">
        <v>112</v>
      </c>
    </row>
    <row r="727" spans="1:7" x14ac:dyDescent="0.25">
      <c r="A727" s="18" t="str">
        <f t="shared" si="11"/>
        <v>2014, London + West Essex, 1, 0-49, Other</v>
      </c>
      <c r="B727">
        <v>2014</v>
      </c>
      <c r="C727" t="s">
        <v>77</v>
      </c>
      <c r="D727" t="s">
        <v>26</v>
      </c>
      <c r="E727">
        <v>1</v>
      </c>
      <c r="F727" t="s">
        <v>57</v>
      </c>
      <c r="G727">
        <v>502</v>
      </c>
    </row>
    <row r="728" spans="1:7" x14ac:dyDescent="0.25">
      <c r="A728" s="18" t="str">
        <f t="shared" si="11"/>
        <v>2014, London + West Essex, 2, 0-49, Other</v>
      </c>
      <c r="B728">
        <v>2014</v>
      </c>
      <c r="C728" t="s">
        <v>77</v>
      </c>
      <c r="D728" t="s">
        <v>26</v>
      </c>
      <c r="E728">
        <v>2</v>
      </c>
      <c r="F728" t="s">
        <v>57</v>
      </c>
      <c r="G728">
        <v>193</v>
      </c>
    </row>
    <row r="729" spans="1:7" x14ac:dyDescent="0.25">
      <c r="A729" s="18" t="str">
        <f t="shared" si="11"/>
        <v>2014, London + West Essex, 3, 0-49, Other</v>
      </c>
      <c r="B729">
        <v>2014</v>
      </c>
      <c r="C729" t="s">
        <v>77</v>
      </c>
      <c r="D729" t="s">
        <v>26</v>
      </c>
      <c r="E729">
        <v>3</v>
      </c>
      <c r="F729" t="s">
        <v>57</v>
      </c>
      <c r="G729">
        <v>132</v>
      </c>
    </row>
    <row r="730" spans="1:7" x14ac:dyDescent="0.25">
      <c r="A730" s="18" t="str">
        <f t="shared" si="11"/>
        <v>2014, London + West Essex, 4, 0-49, Other</v>
      </c>
      <c r="B730">
        <v>2014</v>
      </c>
      <c r="C730" t="s">
        <v>77</v>
      </c>
      <c r="D730" t="s">
        <v>26</v>
      </c>
      <c r="E730">
        <v>4</v>
      </c>
      <c r="F730" t="s">
        <v>57</v>
      </c>
      <c r="G730">
        <v>280</v>
      </c>
    </row>
    <row r="731" spans="1:7" x14ac:dyDescent="0.25">
      <c r="A731" s="18" t="str">
        <f t="shared" si="11"/>
        <v>2014, London + West Essex, Unk/Oth, 0-49, Other</v>
      </c>
      <c r="B731">
        <v>2014</v>
      </c>
      <c r="C731" t="s">
        <v>77</v>
      </c>
      <c r="D731" t="s">
        <v>26</v>
      </c>
      <c r="E731" t="s">
        <v>27</v>
      </c>
      <c r="F731" t="s">
        <v>57</v>
      </c>
      <c r="G731">
        <v>1215</v>
      </c>
    </row>
    <row r="732" spans="1:7" x14ac:dyDescent="0.25">
      <c r="A732" s="18" t="str">
        <f t="shared" si="11"/>
        <v>2014, London + West Essex, 1, 50-59, Other</v>
      </c>
      <c r="B732">
        <v>2014</v>
      </c>
      <c r="C732" t="s">
        <v>77</v>
      </c>
      <c r="D732" t="s">
        <v>17</v>
      </c>
      <c r="E732">
        <v>1</v>
      </c>
      <c r="F732" t="s">
        <v>57</v>
      </c>
      <c r="G732">
        <v>180</v>
      </c>
    </row>
    <row r="733" spans="1:7" x14ac:dyDescent="0.25">
      <c r="A733" s="18" t="str">
        <f t="shared" si="11"/>
        <v>2014, London + West Essex, 2, 50-59, Other</v>
      </c>
      <c r="B733">
        <v>2014</v>
      </c>
      <c r="C733" t="s">
        <v>77</v>
      </c>
      <c r="D733" t="s">
        <v>17</v>
      </c>
      <c r="E733">
        <v>2</v>
      </c>
      <c r="F733" t="s">
        <v>57</v>
      </c>
      <c r="G733">
        <v>146</v>
      </c>
    </row>
    <row r="734" spans="1:7" x14ac:dyDescent="0.25">
      <c r="A734" s="18" t="str">
        <f t="shared" si="11"/>
        <v>2014, London + West Essex, 3, 50-59, Other</v>
      </c>
      <c r="B734">
        <v>2014</v>
      </c>
      <c r="C734" t="s">
        <v>77</v>
      </c>
      <c r="D734" t="s">
        <v>17</v>
      </c>
      <c r="E734">
        <v>3</v>
      </c>
      <c r="F734" t="s">
        <v>57</v>
      </c>
      <c r="G734">
        <v>147</v>
      </c>
    </row>
    <row r="735" spans="1:7" x14ac:dyDescent="0.25">
      <c r="A735" s="18" t="str">
        <f t="shared" si="11"/>
        <v>2014, London + West Essex, 4, 50-59, Other</v>
      </c>
      <c r="B735">
        <v>2014</v>
      </c>
      <c r="C735" t="s">
        <v>77</v>
      </c>
      <c r="D735" t="s">
        <v>17</v>
      </c>
      <c r="E735">
        <v>4</v>
      </c>
      <c r="F735" t="s">
        <v>57</v>
      </c>
      <c r="G735">
        <v>396</v>
      </c>
    </row>
    <row r="736" spans="1:7" x14ac:dyDescent="0.25">
      <c r="A736" s="18" t="str">
        <f t="shared" si="11"/>
        <v>2014, London + West Essex, Unk/Oth, 50-59, Other</v>
      </c>
      <c r="B736">
        <v>2014</v>
      </c>
      <c r="C736" t="s">
        <v>77</v>
      </c>
      <c r="D736" t="s">
        <v>17</v>
      </c>
      <c r="E736" t="s">
        <v>27</v>
      </c>
      <c r="F736" t="s">
        <v>57</v>
      </c>
      <c r="G736">
        <v>680</v>
      </c>
    </row>
    <row r="737" spans="1:7" x14ac:dyDescent="0.25">
      <c r="A737" s="18" t="str">
        <f t="shared" si="11"/>
        <v>2014, London + West Essex, 1, 60-69, Other</v>
      </c>
      <c r="B737">
        <v>2014</v>
      </c>
      <c r="C737" t="s">
        <v>77</v>
      </c>
      <c r="D737" t="s">
        <v>18</v>
      </c>
      <c r="E737">
        <v>1</v>
      </c>
      <c r="F737" t="s">
        <v>57</v>
      </c>
      <c r="G737">
        <v>204</v>
      </c>
    </row>
    <row r="738" spans="1:7" x14ac:dyDescent="0.25">
      <c r="A738" s="18" t="str">
        <f t="shared" si="11"/>
        <v>2014, London + West Essex, 2, 60-69, Other</v>
      </c>
      <c r="B738">
        <v>2014</v>
      </c>
      <c r="C738" t="s">
        <v>77</v>
      </c>
      <c r="D738" t="s">
        <v>18</v>
      </c>
      <c r="E738">
        <v>2</v>
      </c>
      <c r="F738" t="s">
        <v>57</v>
      </c>
      <c r="G738">
        <v>184</v>
      </c>
    </row>
    <row r="739" spans="1:7" x14ac:dyDescent="0.25">
      <c r="A739" s="18" t="str">
        <f t="shared" si="11"/>
        <v>2014, London + West Essex, 3, 60-69, Other</v>
      </c>
      <c r="B739">
        <v>2014</v>
      </c>
      <c r="C739" t="s">
        <v>77</v>
      </c>
      <c r="D739" t="s">
        <v>18</v>
      </c>
      <c r="E739">
        <v>3</v>
      </c>
      <c r="F739" t="s">
        <v>57</v>
      </c>
      <c r="G739">
        <v>225</v>
      </c>
    </row>
    <row r="740" spans="1:7" x14ac:dyDescent="0.25">
      <c r="A740" s="18" t="str">
        <f t="shared" si="11"/>
        <v>2014, London + West Essex, 4, 60-69, Other</v>
      </c>
      <c r="B740">
        <v>2014</v>
      </c>
      <c r="C740" t="s">
        <v>77</v>
      </c>
      <c r="D740" t="s">
        <v>18</v>
      </c>
      <c r="E740">
        <v>4</v>
      </c>
      <c r="F740" t="s">
        <v>57</v>
      </c>
      <c r="G740">
        <v>529</v>
      </c>
    </row>
    <row r="741" spans="1:7" x14ac:dyDescent="0.25">
      <c r="A741" s="18" t="str">
        <f t="shared" si="11"/>
        <v>2014, London + West Essex, Unk/Oth, 60-69, Other</v>
      </c>
      <c r="B741">
        <v>2014</v>
      </c>
      <c r="C741" t="s">
        <v>77</v>
      </c>
      <c r="D741" t="s">
        <v>18</v>
      </c>
      <c r="E741" t="s">
        <v>27</v>
      </c>
      <c r="F741" t="s">
        <v>57</v>
      </c>
      <c r="G741">
        <v>966</v>
      </c>
    </row>
    <row r="742" spans="1:7" x14ac:dyDescent="0.25">
      <c r="A742" s="18" t="str">
        <f t="shared" si="11"/>
        <v>2014, London + West Essex, 1, 70-79, Other</v>
      </c>
      <c r="B742">
        <v>2014</v>
      </c>
      <c r="C742" t="s">
        <v>77</v>
      </c>
      <c r="D742" t="s">
        <v>19</v>
      </c>
      <c r="E742">
        <v>1</v>
      </c>
      <c r="F742" t="s">
        <v>57</v>
      </c>
      <c r="G742">
        <v>161</v>
      </c>
    </row>
    <row r="743" spans="1:7" x14ac:dyDescent="0.25">
      <c r="A743" s="18" t="str">
        <f t="shared" si="11"/>
        <v>2014, London + West Essex, 2, 70-79, Other</v>
      </c>
      <c r="B743">
        <v>2014</v>
      </c>
      <c r="C743" t="s">
        <v>77</v>
      </c>
      <c r="D743" t="s">
        <v>19</v>
      </c>
      <c r="E743">
        <v>2</v>
      </c>
      <c r="F743" t="s">
        <v>57</v>
      </c>
      <c r="G743">
        <v>190</v>
      </c>
    </row>
    <row r="744" spans="1:7" x14ac:dyDescent="0.25">
      <c r="A744" s="18" t="str">
        <f t="shared" si="11"/>
        <v>2014, London + West Essex, 3, 70-79, Other</v>
      </c>
      <c r="B744">
        <v>2014</v>
      </c>
      <c r="C744" t="s">
        <v>77</v>
      </c>
      <c r="D744" t="s">
        <v>19</v>
      </c>
      <c r="E744">
        <v>3</v>
      </c>
      <c r="F744" t="s">
        <v>57</v>
      </c>
      <c r="G744">
        <v>239</v>
      </c>
    </row>
    <row r="745" spans="1:7" x14ac:dyDescent="0.25">
      <c r="A745" s="18" t="str">
        <f t="shared" si="11"/>
        <v>2014, London + West Essex, 4, 70-79, Other</v>
      </c>
      <c r="B745">
        <v>2014</v>
      </c>
      <c r="C745" t="s">
        <v>77</v>
      </c>
      <c r="D745" t="s">
        <v>19</v>
      </c>
      <c r="E745">
        <v>4</v>
      </c>
      <c r="F745" t="s">
        <v>57</v>
      </c>
      <c r="G745">
        <v>522</v>
      </c>
    </row>
    <row r="746" spans="1:7" x14ac:dyDescent="0.25">
      <c r="A746" s="18" t="str">
        <f t="shared" si="11"/>
        <v>2014, London + West Essex, Unk/Oth, 70-79, Other</v>
      </c>
      <c r="B746">
        <v>2014</v>
      </c>
      <c r="C746" t="s">
        <v>77</v>
      </c>
      <c r="D746" t="s">
        <v>19</v>
      </c>
      <c r="E746" t="s">
        <v>27</v>
      </c>
      <c r="F746" t="s">
        <v>57</v>
      </c>
      <c r="G746">
        <v>1136</v>
      </c>
    </row>
    <row r="747" spans="1:7" x14ac:dyDescent="0.25">
      <c r="A747" s="18" t="str">
        <f t="shared" si="11"/>
        <v>2014, London + West Essex, 1, 80+, Other</v>
      </c>
      <c r="B747">
        <v>2014</v>
      </c>
      <c r="C747" t="s">
        <v>77</v>
      </c>
      <c r="D747" t="s">
        <v>20</v>
      </c>
      <c r="E747">
        <v>1</v>
      </c>
      <c r="F747" t="s">
        <v>57</v>
      </c>
      <c r="G747">
        <v>133</v>
      </c>
    </row>
    <row r="748" spans="1:7" x14ac:dyDescent="0.25">
      <c r="A748" s="18" t="str">
        <f t="shared" si="11"/>
        <v>2014, London + West Essex, 2, 80+, Other</v>
      </c>
      <c r="B748">
        <v>2014</v>
      </c>
      <c r="C748" t="s">
        <v>77</v>
      </c>
      <c r="D748" t="s">
        <v>20</v>
      </c>
      <c r="E748">
        <v>2</v>
      </c>
      <c r="F748" t="s">
        <v>57</v>
      </c>
      <c r="G748">
        <v>111</v>
      </c>
    </row>
    <row r="749" spans="1:7" x14ac:dyDescent="0.25">
      <c r="A749" s="18" t="str">
        <f t="shared" si="11"/>
        <v>2014, London + West Essex, 3, 80+, Other</v>
      </c>
      <c r="B749">
        <v>2014</v>
      </c>
      <c r="C749" t="s">
        <v>77</v>
      </c>
      <c r="D749" t="s">
        <v>20</v>
      </c>
      <c r="E749">
        <v>3</v>
      </c>
      <c r="F749" t="s">
        <v>57</v>
      </c>
      <c r="G749">
        <v>174</v>
      </c>
    </row>
    <row r="750" spans="1:7" x14ac:dyDescent="0.25">
      <c r="A750" s="18" t="str">
        <f t="shared" si="11"/>
        <v>2014, London + West Essex, 4, 80+, Other</v>
      </c>
      <c r="B750">
        <v>2014</v>
      </c>
      <c r="C750" t="s">
        <v>77</v>
      </c>
      <c r="D750" t="s">
        <v>20</v>
      </c>
      <c r="E750">
        <v>4</v>
      </c>
      <c r="F750" t="s">
        <v>57</v>
      </c>
      <c r="G750">
        <v>399</v>
      </c>
    </row>
    <row r="751" spans="1:7" x14ac:dyDescent="0.25">
      <c r="A751" s="18" t="str">
        <f t="shared" si="11"/>
        <v>2014, London + West Essex, Unk/Oth, 80+, Other</v>
      </c>
      <c r="B751">
        <v>2014</v>
      </c>
      <c r="C751" t="s">
        <v>77</v>
      </c>
      <c r="D751" t="s">
        <v>20</v>
      </c>
      <c r="E751" t="s">
        <v>27</v>
      </c>
      <c r="F751" t="s">
        <v>57</v>
      </c>
      <c r="G751">
        <v>1321</v>
      </c>
    </row>
    <row r="752" spans="1:7" x14ac:dyDescent="0.25">
      <c r="A752" s="18" t="str">
        <f t="shared" si="11"/>
        <v>2014, London + West Essex, 1, 0-49, Ovarian</v>
      </c>
      <c r="B752">
        <v>2014</v>
      </c>
      <c r="C752" t="s">
        <v>76</v>
      </c>
      <c r="D752" t="s">
        <v>26</v>
      </c>
      <c r="E752">
        <v>1</v>
      </c>
      <c r="F752" t="s">
        <v>57</v>
      </c>
      <c r="G752">
        <v>93</v>
      </c>
    </row>
    <row r="753" spans="1:7" x14ac:dyDescent="0.25">
      <c r="A753" s="18" t="str">
        <f t="shared" si="11"/>
        <v>2014, London + West Essex, 2, 0-49, Ovarian</v>
      </c>
      <c r="B753">
        <v>2014</v>
      </c>
      <c r="C753" t="s">
        <v>76</v>
      </c>
      <c r="D753" t="s">
        <v>26</v>
      </c>
      <c r="E753">
        <v>2</v>
      </c>
      <c r="F753" t="s">
        <v>57</v>
      </c>
      <c r="G753">
        <v>9</v>
      </c>
    </row>
    <row r="754" spans="1:7" x14ac:dyDescent="0.25">
      <c r="A754" s="18" t="str">
        <f t="shared" si="11"/>
        <v>2014, London + West Essex, 3, 0-49, Ovarian</v>
      </c>
      <c r="B754">
        <v>2014</v>
      </c>
      <c r="C754" t="s">
        <v>76</v>
      </c>
      <c r="D754" t="s">
        <v>26</v>
      </c>
      <c r="E754">
        <v>3</v>
      </c>
      <c r="F754" t="s">
        <v>57</v>
      </c>
      <c r="G754">
        <v>47</v>
      </c>
    </row>
    <row r="755" spans="1:7" x14ac:dyDescent="0.25">
      <c r="A755" s="18" t="str">
        <f t="shared" si="11"/>
        <v>2014, London + West Essex, 4, 0-49, Ovarian</v>
      </c>
      <c r="B755">
        <v>2014</v>
      </c>
      <c r="C755" t="s">
        <v>76</v>
      </c>
      <c r="D755" t="s">
        <v>26</v>
      </c>
      <c r="E755">
        <v>4</v>
      </c>
      <c r="F755" t="s">
        <v>57</v>
      </c>
      <c r="G755">
        <v>16</v>
      </c>
    </row>
    <row r="756" spans="1:7" x14ac:dyDescent="0.25">
      <c r="A756" s="18" t="str">
        <f t="shared" si="11"/>
        <v>2014, London + West Essex, Unk/Oth, 0-49, Ovarian</v>
      </c>
      <c r="B756">
        <v>2014</v>
      </c>
      <c r="C756" t="s">
        <v>76</v>
      </c>
      <c r="D756" t="s">
        <v>26</v>
      </c>
      <c r="E756" t="s">
        <v>27</v>
      </c>
      <c r="F756" t="s">
        <v>57</v>
      </c>
      <c r="G756">
        <v>33</v>
      </c>
    </row>
    <row r="757" spans="1:7" x14ac:dyDescent="0.25">
      <c r="A757" s="18" t="str">
        <f t="shared" si="11"/>
        <v>2014, London + West Essex, 1, 50-59, Ovarian</v>
      </c>
      <c r="B757">
        <v>2014</v>
      </c>
      <c r="C757" t="s">
        <v>76</v>
      </c>
      <c r="D757" t="s">
        <v>17</v>
      </c>
      <c r="E757">
        <v>1</v>
      </c>
      <c r="F757" t="s">
        <v>57</v>
      </c>
      <c r="G757">
        <v>48</v>
      </c>
    </row>
    <row r="758" spans="1:7" x14ac:dyDescent="0.25">
      <c r="A758" s="18" t="str">
        <f t="shared" si="11"/>
        <v>2014, London + West Essex, 2, 50-59, Ovarian</v>
      </c>
      <c r="B758">
        <v>2014</v>
      </c>
      <c r="C758" t="s">
        <v>76</v>
      </c>
      <c r="D758" t="s">
        <v>17</v>
      </c>
      <c r="E758">
        <v>2</v>
      </c>
      <c r="F758" t="s">
        <v>57</v>
      </c>
      <c r="G758">
        <v>10</v>
      </c>
    </row>
    <row r="759" spans="1:7" x14ac:dyDescent="0.25">
      <c r="A759" s="18" t="str">
        <f t="shared" si="11"/>
        <v>2014, London + West Essex, 3, 50-59, Ovarian</v>
      </c>
      <c r="B759">
        <v>2014</v>
      </c>
      <c r="C759" t="s">
        <v>76</v>
      </c>
      <c r="D759" t="s">
        <v>17</v>
      </c>
      <c r="E759">
        <v>3</v>
      </c>
      <c r="F759" t="s">
        <v>57</v>
      </c>
      <c r="G759">
        <v>33</v>
      </c>
    </row>
    <row r="760" spans="1:7" x14ac:dyDescent="0.25">
      <c r="A760" s="18" t="str">
        <f t="shared" si="11"/>
        <v>2014, London + West Essex, 4, 50-59, Ovarian</v>
      </c>
      <c r="B760">
        <v>2014</v>
      </c>
      <c r="C760" t="s">
        <v>76</v>
      </c>
      <c r="D760" t="s">
        <v>17</v>
      </c>
      <c r="E760">
        <v>4</v>
      </c>
      <c r="F760" t="s">
        <v>57</v>
      </c>
      <c r="G760">
        <v>17</v>
      </c>
    </row>
    <row r="761" spans="1:7" x14ac:dyDescent="0.25">
      <c r="A761" s="18" t="str">
        <f t="shared" si="11"/>
        <v>2014, London + West Essex, Unk/Oth, 50-59, Ovarian</v>
      </c>
      <c r="B761">
        <v>2014</v>
      </c>
      <c r="C761" t="s">
        <v>76</v>
      </c>
      <c r="D761" t="s">
        <v>17</v>
      </c>
      <c r="E761" t="s">
        <v>27</v>
      </c>
      <c r="F761" t="s">
        <v>57</v>
      </c>
      <c r="G761">
        <v>20</v>
      </c>
    </row>
    <row r="762" spans="1:7" x14ac:dyDescent="0.25">
      <c r="A762" s="18" t="str">
        <f t="shared" si="11"/>
        <v>2014, London + West Essex, 1, 60-69, Ovarian</v>
      </c>
      <c r="B762">
        <v>2014</v>
      </c>
      <c r="C762" t="s">
        <v>76</v>
      </c>
      <c r="D762" t="s">
        <v>18</v>
      </c>
      <c r="E762">
        <v>1</v>
      </c>
      <c r="F762" t="s">
        <v>57</v>
      </c>
      <c r="G762">
        <v>39</v>
      </c>
    </row>
    <row r="763" spans="1:7" x14ac:dyDescent="0.25">
      <c r="A763" s="18" t="str">
        <f t="shared" si="11"/>
        <v>2014, London + West Essex, 2, 60-69, Ovarian</v>
      </c>
      <c r="B763">
        <v>2014</v>
      </c>
      <c r="C763" t="s">
        <v>76</v>
      </c>
      <c r="D763" t="s">
        <v>18</v>
      </c>
      <c r="E763">
        <v>2</v>
      </c>
      <c r="F763" t="s">
        <v>57</v>
      </c>
      <c r="G763">
        <v>10</v>
      </c>
    </row>
    <row r="764" spans="1:7" x14ac:dyDescent="0.25">
      <c r="A764" s="18" t="str">
        <f t="shared" si="11"/>
        <v>2014, London + West Essex, 3, 60-69, Ovarian</v>
      </c>
      <c r="B764">
        <v>2014</v>
      </c>
      <c r="C764" t="s">
        <v>76</v>
      </c>
      <c r="D764" t="s">
        <v>18</v>
      </c>
      <c r="E764">
        <v>3</v>
      </c>
      <c r="F764" t="s">
        <v>57</v>
      </c>
      <c r="G764">
        <v>65</v>
      </c>
    </row>
    <row r="765" spans="1:7" x14ac:dyDescent="0.25">
      <c r="A765" s="18" t="str">
        <f t="shared" si="11"/>
        <v>2014, London + West Essex, 4, 60-69, Ovarian</v>
      </c>
      <c r="B765">
        <v>2014</v>
      </c>
      <c r="C765" t="s">
        <v>76</v>
      </c>
      <c r="D765" t="s">
        <v>18</v>
      </c>
      <c r="E765">
        <v>4</v>
      </c>
      <c r="F765" t="s">
        <v>57</v>
      </c>
      <c r="G765">
        <v>35</v>
      </c>
    </row>
    <row r="766" spans="1:7" x14ac:dyDescent="0.25">
      <c r="A766" s="18" t="str">
        <f t="shared" si="11"/>
        <v>2014, London + West Essex, Unk/Oth, 60-69, Ovarian</v>
      </c>
      <c r="B766">
        <v>2014</v>
      </c>
      <c r="C766" t="s">
        <v>76</v>
      </c>
      <c r="D766" t="s">
        <v>18</v>
      </c>
      <c r="E766" t="s">
        <v>27</v>
      </c>
      <c r="F766" t="s">
        <v>57</v>
      </c>
      <c r="G766">
        <v>13</v>
      </c>
    </row>
    <row r="767" spans="1:7" x14ac:dyDescent="0.25">
      <c r="A767" s="18" t="str">
        <f t="shared" si="11"/>
        <v>2014, London + West Essex, 1, 70-79, Ovarian</v>
      </c>
      <c r="B767">
        <v>2014</v>
      </c>
      <c r="C767" t="s">
        <v>76</v>
      </c>
      <c r="D767" t="s">
        <v>19</v>
      </c>
      <c r="E767">
        <v>1</v>
      </c>
      <c r="F767" t="s">
        <v>57</v>
      </c>
      <c r="G767">
        <v>26</v>
      </c>
    </row>
    <row r="768" spans="1:7" x14ac:dyDescent="0.25">
      <c r="A768" s="18" t="str">
        <f t="shared" si="11"/>
        <v>2014, London + West Essex, 2, 70-79, Ovarian</v>
      </c>
      <c r="B768">
        <v>2014</v>
      </c>
      <c r="C768" t="s">
        <v>76</v>
      </c>
      <c r="D768" t="s">
        <v>19</v>
      </c>
      <c r="E768">
        <v>2</v>
      </c>
      <c r="F768" t="s">
        <v>57</v>
      </c>
      <c r="G768">
        <v>15</v>
      </c>
    </row>
    <row r="769" spans="1:7" x14ac:dyDescent="0.25">
      <c r="A769" s="18" t="str">
        <f t="shared" si="11"/>
        <v>2014, London + West Essex, 3, 70-79, Ovarian</v>
      </c>
      <c r="B769">
        <v>2014</v>
      </c>
      <c r="C769" t="s">
        <v>76</v>
      </c>
      <c r="D769" t="s">
        <v>19</v>
      </c>
      <c r="E769">
        <v>3</v>
      </c>
      <c r="F769" t="s">
        <v>57</v>
      </c>
      <c r="G769">
        <v>56</v>
      </c>
    </row>
    <row r="770" spans="1:7" x14ac:dyDescent="0.25">
      <c r="A770" s="18" t="str">
        <f t="shared" ref="A770:A826" si="12">B770&amp;", "&amp;F770&amp;", "&amp;E770&amp;", "&amp;D770&amp;", "&amp;C770</f>
        <v>2014, London + West Essex, 4, 70-79, Ovarian</v>
      </c>
      <c r="B770">
        <v>2014</v>
      </c>
      <c r="C770" t="s">
        <v>76</v>
      </c>
      <c r="D770" t="s">
        <v>19</v>
      </c>
      <c r="E770">
        <v>4</v>
      </c>
      <c r="F770" t="s">
        <v>57</v>
      </c>
      <c r="G770">
        <v>43</v>
      </c>
    </row>
    <row r="771" spans="1:7" x14ac:dyDescent="0.25">
      <c r="A771" s="18" t="str">
        <f t="shared" si="12"/>
        <v>2014, London + West Essex, Unk/Oth, 70-79, Ovarian</v>
      </c>
      <c r="B771">
        <v>2014</v>
      </c>
      <c r="C771" t="s">
        <v>76</v>
      </c>
      <c r="D771" t="s">
        <v>19</v>
      </c>
      <c r="E771" t="s">
        <v>27</v>
      </c>
      <c r="F771" t="s">
        <v>57</v>
      </c>
      <c r="G771">
        <v>18</v>
      </c>
    </row>
    <row r="772" spans="1:7" x14ac:dyDescent="0.25">
      <c r="A772" s="18" t="str">
        <f t="shared" si="12"/>
        <v>2014, London + West Essex, 1, 80+, Ovarian</v>
      </c>
      <c r="B772">
        <v>2014</v>
      </c>
      <c r="C772" t="s">
        <v>76</v>
      </c>
      <c r="D772" t="s">
        <v>20</v>
      </c>
      <c r="E772">
        <v>1</v>
      </c>
      <c r="F772" t="s">
        <v>57</v>
      </c>
      <c r="G772">
        <v>11</v>
      </c>
    </row>
    <row r="773" spans="1:7" x14ac:dyDescent="0.25">
      <c r="A773" s="18" t="str">
        <f t="shared" si="12"/>
        <v>2014, London + West Essex, 2, 80+, Ovarian</v>
      </c>
      <c r="B773">
        <v>2014</v>
      </c>
      <c r="C773" t="s">
        <v>76</v>
      </c>
      <c r="D773" t="s">
        <v>20</v>
      </c>
      <c r="E773">
        <v>2</v>
      </c>
      <c r="F773" t="s">
        <v>57</v>
      </c>
      <c r="G773" t="s">
        <v>36</v>
      </c>
    </row>
    <row r="774" spans="1:7" x14ac:dyDescent="0.25">
      <c r="A774" s="18" t="str">
        <f t="shared" si="12"/>
        <v>2014, London + West Essex, 3, 80+, Ovarian</v>
      </c>
      <c r="B774">
        <v>2014</v>
      </c>
      <c r="C774" t="s">
        <v>76</v>
      </c>
      <c r="D774" t="s">
        <v>20</v>
      </c>
      <c r="E774">
        <v>3</v>
      </c>
      <c r="F774" t="s">
        <v>57</v>
      </c>
      <c r="G774">
        <v>28</v>
      </c>
    </row>
    <row r="775" spans="1:7" x14ac:dyDescent="0.25">
      <c r="A775" s="18" t="str">
        <f t="shared" si="12"/>
        <v>2014, London + West Essex, 4, 80+, Ovarian</v>
      </c>
      <c r="B775">
        <v>2014</v>
      </c>
      <c r="C775" t="s">
        <v>76</v>
      </c>
      <c r="D775" t="s">
        <v>20</v>
      </c>
      <c r="E775">
        <v>4</v>
      </c>
      <c r="F775" t="s">
        <v>57</v>
      </c>
      <c r="G775">
        <v>23</v>
      </c>
    </row>
    <row r="776" spans="1:7" x14ac:dyDescent="0.25">
      <c r="A776" s="18" t="str">
        <f t="shared" si="12"/>
        <v>2014, London + West Essex, Unk/Oth, 80+, Ovarian</v>
      </c>
      <c r="B776">
        <v>2014</v>
      </c>
      <c r="C776" t="s">
        <v>76</v>
      </c>
      <c r="D776" t="s">
        <v>20</v>
      </c>
      <c r="E776" t="s">
        <v>27</v>
      </c>
      <c r="F776" t="s">
        <v>57</v>
      </c>
      <c r="G776">
        <v>31</v>
      </c>
    </row>
    <row r="777" spans="1:7" x14ac:dyDescent="0.25">
      <c r="A777" s="18" t="str">
        <f t="shared" si="12"/>
        <v>2014, London + West Essex, 1, 0-49, Prostate</v>
      </c>
      <c r="B777">
        <v>2014</v>
      </c>
      <c r="C777" t="s">
        <v>2</v>
      </c>
      <c r="D777" t="s">
        <v>26</v>
      </c>
      <c r="E777">
        <v>1</v>
      </c>
      <c r="F777" t="s">
        <v>57</v>
      </c>
      <c r="G777">
        <v>43</v>
      </c>
    </row>
    <row r="778" spans="1:7" x14ac:dyDescent="0.25">
      <c r="A778" s="18" t="str">
        <f t="shared" si="12"/>
        <v>2014, London + West Essex, 2, 0-49, Prostate</v>
      </c>
      <c r="B778">
        <v>2014</v>
      </c>
      <c r="C778" t="s">
        <v>2</v>
      </c>
      <c r="D778" t="s">
        <v>26</v>
      </c>
      <c r="E778">
        <v>2</v>
      </c>
      <c r="F778" t="s">
        <v>57</v>
      </c>
      <c r="G778">
        <v>24</v>
      </c>
    </row>
    <row r="779" spans="1:7" x14ac:dyDescent="0.25">
      <c r="A779" s="18" t="str">
        <f t="shared" si="12"/>
        <v>2014, London + West Essex, 3, 0-49, Prostate</v>
      </c>
      <c r="B779">
        <v>2014</v>
      </c>
      <c r="C779" t="s">
        <v>2</v>
      </c>
      <c r="D779" t="s">
        <v>26</v>
      </c>
      <c r="E779">
        <v>3</v>
      </c>
      <c r="F779" t="s">
        <v>57</v>
      </c>
      <c r="G779">
        <v>12</v>
      </c>
    </row>
    <row r="780" spans="1:7" x14ac:dyDescent="0.25">
      <c r="A780" s="18" t="str">
        <f t="shared" si="12"/>
        <v>2014, London + West Essex, 4, 0-49, Prostate</v>
      </c>
      <c r="B780">
        <v>2014</v>
      </c>
      <c r="C780" t="s">
        <v>2</v>
      </c>
      <c r="D780" t="s">
        <v>26</v>
      </c>
      <c r="E780">
        <v>4</v>
      </c>
      <c r="F780" t="s">
        <v>57</v>
      </c>
      <c r="G780">
        <v>8</v>
      </c>
    </row>
    <row r="781" spans="1:7" x14ac:dyDescent="0.25">
      <c r="A781" s="18" t="str">
        <f t="shared" si="12"/>
        <v>2014, London + West Essex, Unk/Oth, 0-49, Prostate</v>
      </c>
      <c r="B781">
        <v>2014</v>
      </c>
      <c r="C781" t="s">
        <v>2</v>
      </c>
      <c r="D781" t="s">
        <v>26</v>
      </c>
      <c r="E781" t="s">
        <v>27</v>
      </c>
      <c r="F781" t="s">
        <v>57</v>
      </c>
      <c r="G781">
        <v>11</v>
      </c>
    </row>
    <row r="782" spans="1:7" x14ac:dyDescent="0.25">
      <c r="A782" s="18" t="str">
        <f t="shared" si="12"/>
        <v>2014, London + West Essex, 1, 50-59, Prostate</v>
      </c>
      <c r="B782">
        <v>2014</v>
      </c>
      <c r="C782" t="s">
        <v>2</v>
      </c>
      <c r="D782" t="s">
        <v>17</v>
      </c>
      <c r="E782">
        <v>1</v>
      </c>
      <c r="F782" t="s">
        <v>57</v>
      </c>
      <c r="G782">
        <v>272</v>
      </c>
    </row>
    <row r="783" spans="1:7" x14ac:dyDescent="0.25">
      <c r="A783" s="18" t="str">
        <f t="shared" si="12"/>
        <v>2014, London + West Essex, 2, 50-59, Prostate</v>
      </c>
      <c r="B783">
        <v>2014</v>
      </c>
      <c r="C783" t="s">
        <v>2</v>
      </c>
      <c r="D783" t="s">
        <v>17</v>
      </c>
      <c r="E783">
        <v>2</v>
      </c>
      <c r="F783" t="s">
        <v>57</v>
      </c>
      <c r="G783">
        <v>177</v>
      </c>
    </row>
    <row r="784" spans="1:7" x14ac:dyDescent="0.25">
      <c r="A784" s="18" t="str">
        <f t="shared" si="12"/>
        <v>2014, London + West Essex, 3, 50-59, Prostate</v>
      </c>
      <c r="B784">
        <v>2014</v>
      </c>
      <c r="C784" t="s">
        <v>2</v>
      </c>
      <c r="D784" t="s">
        <v>17</v>
      </c>
      <c r="E784">
        <v>3</v>
      </c>
      <c r="F784" t="s">
        <v>57</v>
      </c>
      <c r="G784">
        <v>110</v>
      </c>
    </row>
    <row r="785" spans="1:7" x14ac:dyDescent="0.25">
      <c r="A785" s="18" t="str">
        <f t="shared" si="12"/>
        <v>2014, London + West Essex, 4, 50-59, Prostate</v>
      </c>
      <c r="B785">
        <v>2014</v>
      </c>
      <c r="C785" t="s">
        <v>2</v>
      </c>
      <c r="D785" t="s">
        <v>17</v>
      </c>
      <c r="E785">
        <v>4</v>
      </c>
      <c r="F785" t="s">
        <v>57</v>
      </c>
      <c r="G785">
        <v>54</v>
      </c>
    </row>
    <row r="786" spans="1:7" x14ac:dyDescent="0.25">
      <c r="A786" s="18" t="str">
        <f t="shared" si="12"/>
        <v>2014, London + West Essex, Unk/Oth, 50-59, Prostate</v>
      </c>
      <c r="B786">
        <v>2014</v>
      </c>
      <c r="C786" t="s">
        <v>2</v>
      </c>
      <c r="D786" t="s">
        <v>17</v>
      </c>
      <c r="E786" t="s">
        <v>27</v>
      </c>
      <c r="F786" t="s">
        <v>57</v>
      </c>
      <c r="G786">
        <v>104</v>
      </c>
    </row>
    <row r="787" spans="1:7" x14ac:dyDescent="0.25">
      <c r="A787" s="18" t="str">
        <f t="shared" si="12"/>
        <v>2014, London + West Essex, 1, 60-69, Prostate</v>
      </c>
      <c r="B787">
        <v>2014</v>
      </c>
      <c r="C787" t="s">
        <v>2</v>
      </c>
      <c r="D787" t="s">
        <v>18</v>
      </c>
      <c r="E787">
        <v>1</v>
      </c>
      <c r="F787" t="s">
        <v>57</v>
      </c>
      <c r="G787">
        <v>572</v>
      </c>
    </row>
    <row r="788" spans="1:7" x14ac:dyDescent="0.25">
      <c r="A788" s="18" t="str">
        <f t="shared" si="12"/>
        <v>2014, London + West Essex, 2, 60-69, Prostate</v>
      </c>
      <c r="B788">
        <v>2014</v>
      </c>
      <c r="C788" t="s">
        <v>2</v>
      </c>
      <c r="D788" t="s">
        <v>18</v>
      </c>
      <c r="E788">
        <v>2</v>
      </c>
      <c r="F788" t="s">
        <v>57</v>
      </c>
      <c r="G788">
        <v>346</v>
      </c>
    </row>
    <row r="789" spans="1:7" x14ac:dyDescent="0.25">
      <c r="A789" s="18" t="str">
        <f t="shared" si="12"/>
        <v>2014, London + West Essex, 3, 60-69, Prostate</v>
      </c>
      <c r="B789">
        <v>2014</v>
      </c>
      <c r="C789" t="s">
        <v>2</v>
      </c>
      <c r="D789" t="s">
        <v>18</v>
      </c>
      <c r="E789">
        <v>3</v>
      </c>
      <c r="F789" t="s">
        <v>57</v>
      </c>
      <c r="G789">
        <v>293</v>
      </c>
    </row>
    <row r="790" spans="1:7" x14ac:dyDescent="0.25">
      <c r="A790" s="18" t="str">
        <f t="shared" si="12"/>
        <v>2014, London + West Essex, 4, 60-69, Prostate</v>
      </c>
      <c r="B790">
        <v>2014</v>
      </c>
      <c r="C790" t="s">
        <v>2</v>
      </c>
      <c r="D790" t="s">
        <v>18</v>
      </c>
      <c r="E790">
        <v>4</v>
      </c>
      <c r="F790" t="s">
        <v>57</v>
      </c>
      <c r="G790">
        <v>158</v>
      </c>
    </row>
    <row r="791" spans="1:7" x14ac:dyDescent="0.25">
      <c r="A791" s="18" t="str">
        <f t="shared" si="12"/>
        <v>2014, London + West Essex, Unk/Oth, 60-69, Prostate</v>
      </c>
      <c r="B791">
        <v>2014</v>
      </c>
      <c r="C791" t="s">
        <v>2</v>
      </c>
      <c r="D791" t="s">
        <v>18</v>
      </c>
      <c r="E791" t="s">
        <v>27</v>
      </c>
      <c r="F791" t="s">
        <v>57</v>
      </c>
      <c r="G791">
        <v>253</v>
      </c>
    </row>
    <row r="792" spans="1:7" x14ac:dyDescent="0.25">
      <c r="A792" s="18" t="str">
        <f t="shared" si="12"/>
        <v>2014, London + West Essex, 1, 70-79, Prostate</v>
      </c>
      <c r="B792">
        <v>2014</v>
      </c>
      <c r="C792" t="s">
        <v>2</v>
      </c>
      <c r="D792" t="s">
        <v>19</v>
      </c>
      <c r="E792">
        <v>1</v>
      </c>
      <c r="F792" t="s">
        <v>57</v>
      </c>
      <c r="G792">
        <v>474</v>
      </c>
    </row>
    <row r="793" spans="1:7" x14ac:dyDescent="0.25">
      <c r="A793" s="18" t="str">
        <f t="shared" si="12"/>
        <v>2014, London + West Essex, 2, 70-79, Prostate</v>
      </c>
      <c r="B793">
        <v>2014</v>
      </c>
      <c r="C793" t="s">
        <v>2</v>
      </c>
      <c r="D793" t="s">
        <v>19</v>
      </c>
      <c r="E793">
        <v>2</v>
      </c>
      <c r="F793" t="s">
        <v>57</v>
      </c>
      <c r="G793">
        <v>285</v>
      </c>
    </row>
    <row r="794" spans="1:7" x14ac:dyDescent="0.25">
      <c r="A794" s="18" t="str">
        <f t="shared" si="12"/>
        <v>2014, London + West Essex, 3, 70-79, Prostate</v>
      </c>
      <c r="B794">
        <v>2014</v>
      </c>
      <c r="C794" t="s">
        <v>2</v>
      </c>
      <c r="D794" t="s">
        <v>19</v>
      </c>
      <c r="E794">
        <v>3</v>
      </c>
      <c r="F794" t="s">
        <v>57</v>
      </c>
      <c r="G794">
        <v>327</v>
      </c>
    </row>
    <row r="795" spans="1:7" x14ac:dyDescent="0.25">
      <c r="A795" s="18" t="str">
        <f t="shared" si="12"/>
        <v>2014, London + West Essex, 4, 70-79, Prostate</v>
      </c>
      <c r="B795">
        <v>2014</v>
      </c>
      <c r="C795" t="s">
        <v>2</v>
      </c>
      <c r="D795" t="s">
        <v>19</v>
      </c>
      <c r="E795">
        <v>4</v>
      </c>
      <c r="F795" t="s">
        <v>57</v>
      </c>
      <c r="G795">
        <v>249</v>
      </c>
    </row>
    <row r="796" spans="1:7" x14ac:dyDescent="0.25">
      <c r="A796" s="18" t="str">
        <f t="shared" si="12"/>
        <v>2014, London + West Essex, Unk/Oth, 70-79, Prostate</v>
      </c>
      <c r="B796">
        <v>2014</v>
      </c>
      <c r="C796" t="s">
        <v>2</v>
      </c>
      <c r="D796" t="s">
        <v>19</v>
      </c>
      <c r="E796" t="s">
        <v>27</v>
      </c>
      <c r="F796" t="s">
        <v>57</v>
      </c>
      <c r="G796">
        <v>308</v>
      </c>
    </row>
    <row r="797" spans="1:7" x14ac:dyDescent="0.25">
      <c r="A797" s="18" t="str">
        <f t="shared" si="12"/>
        <v>2014, London + West Essex, 1, 80+, Prostate</v>
      </c>
      <c r="B797">
        <v>2014</v>
      </c>
      <c r="C797" t="s">
        <v>2</v>
      </c>
      <c r="D797" t="s">
        <v>20</v>
      </c>
      <c r="E797">
        <v>1</v>
      </c>
      <c r="F797" t="s">
        <v>57</v>
      </c>
      <c r="G797">
        <v>128</v>
      </c>
    </row>
    <row r="798" spans="1:7" x14ac:dyDescent="0.25">
      <c r="A798" s="18" t="str">
        <f t="shared" si="12"/>
        <v>2014, London + West Essex, 2, 80+, Prostate</v>
      </c>
      <c r="B798">
        <v>2014</v>
      </c>
      <c r="C798" t="s">
        <v>2</v>
      </c>
      <c r="D798" t="s">
        <v>20</v>
      </c>
      <c r="E798">
        <v>2</v>
      </c>
      <c r="F798" t="s">
        <v>57</v>
      </c>
      <c r="G798">
        <v>64</v>
      </c>
    </row>
    <row r="799" spans="1:7" x14ac:dyDescent="0.25">
      <c r="A799" s="18" t="str">
        <f t="shared" si="12"/>
        <v>2014, London + West Essex, 3, 80+, Prostate</v>
      </c>
      <c r="B799">
        <v>2014</v>
      </c>
      <c r="C799" t="s">
        <v>2</v>
      </c>
      <c r="D799" t="s">
        <v>20</v>
      </c>
      <c r="E799">
        <v>3</v>
      </c>
      <c r="F799" t="s">
        <v>57</v>
      </c>
      <c r="G799">
        <v>105</v>
      </c>
    </row>
    <row r="800" spans="1:7" x14ac:dyDescent="0.25">
      <c r="A800" s="18" t="str">
        <f t="shared" si="12"/>
        <v>2014, London + West Essex, 4, 80+, Prostate</v>
      </c>
      <c r="B800">
        <v>2014</v>
      </c>
      <c r="C800" t="s">
        <v>2</v>
      </c>
      <c r="D800" t="s">
        <v>20</v>
      </c>
      <c r="E800">
        <v>4</v>
      </c>
      <c r="F800" t="s">
        <v>57</v>
      </c>
      <c r="G800">
        <v>247</v>
      </c>
    </row>
    <row r="801" spans="1:7" x14ac:dyDescent="0.25">
      <c r="A801" s="18" t="str">
        <f t="shared" si="12"/>
        <v>2014, London + West Essex, Unk/Oth, 80+, Prostate</v>
      </c>
      <c r="B801">
        <v>2014</v>
      </c>
      <c r="C801" t="s">
        <v>2</v>
      </c>
      <c r="D801" t="s">
        <v>20</v>
      </c>
      <c r="E801" t="s">
        <v>27</v>
      </c>
      <c r="F801" t="s">
        <v>57</v>
      </c>
      <c r="G801">
        <v>272</v>
      </c>
    </row>
    <row r="802" spans="1:7" x14ac:dyDescent="0.25">
      <c r="A802" s="18" t="str">
        <f t="shared" si="12"/>
        <v>2014, London + West Essex, 1, 0-49, Uterine</v>
      </c>
      <c r="B802">
        <v>2014</v>
      </c>
      <c r="C802" t="s">
        <v>39</v>
      </c>
      <c r="D802" t="s">
        <v>26</v>
      </c>
      <c r="E802">
        <v>1</v>
      </c>
      <c r="F802" t="s">
        <v>57</v>
      </c>
      <c r="G802">
        <v>60</v>
      </c>
    </row>
    <row r="803" spans="1:7" x14ac:dyDescent="0.25">
      <c r="A803" s="18" t="str">
        <f t="shared" si="12"/>
        <v>2014, London + West Essex, 2, 0-49, Uterine</v>
      </c>
      <c r="B803">
        <v>2014</v>
      </c>
      <c r="C803" t="s">
        <v>39</v>
      </c>
      <c r="D803" t="s">
        <v>26</v>
      </c>
      <c r="E803">
        <v>2</v>
      </c>
      <c r="F803" t="s">
        <v>57</v>
      </c>
      <c r="G803">
        <v>5</v>
      </c>
    </row>
    <row r="804" spans="1:7" x14ac:dyDescent="0.25">
      <c r="A804" s="18" t="str">
        <f t="shared" si="12"/>
        <v>2014, London + West Essex, 3, 0-49, Uterine</v>
      </c>
      <c r="B804">
        <v>2014</v>
      </c>
      <c r="C804" t="s">
        <v>39</v>
      </c>
      <c r="D804" t="s">
        <v>26</v>
      </c>
      <c r="E804">
        <v>3</v>
      </c>
      <c r="F804" t="s">
        <v>57</v>
      </c>
      <c r="G804">
        <v>6</v>
      </c>
    </row>
    <row r="805" spans="1:7" x14ac:dyDescent="0.25">
      <c r="A805" s="18" t="str">
        <f t="shared" si="12"/>
        <v>2014, London + West Essex, 4, 0-49, Uterine</v>
      </c>
      <c r="B805">
        <v>2014</v>
      </c>
      <c r="C805" t="s">
        <v>39</v>
      </c>
      <c r="D805" t="s">
        <v>26</v>
      </c>
      <c r="E805">
        <v>4</v>
      </c>
      <c r="F805" t="s">
        <v>57</v>
      </c>
      <c r="G805">
        <v>6</v>
      </c>
    </row>
    <row r="806" spans="1:7" x14ac:dyDescent="0.25">
      <c r="A806" s="18" t="str">
        <f t="shared" si="12"/>
        <v>2014, London + West Essex, Unk/Oth, 0-49, Uterine</v>
      </c>
      <c r="B806">
        <v>2014</v>
      </c>
      <c r="C806" t="s">
        <v>39</v>
      </c>
      <c r="D806" t="s">
        <v>26</v>
      </c>
      <c r="E806" t="s">
        <v>27</v>
      </c>
      <c r="F806" t="s">
        <v>57</v>
      </c>
      <c r="G806">
        <v>7</v>
      </c>
    </row>
    <row r="807" spans="1:7" x14ac:dyDescent="0.25">
      <c r="A807" s="18" t="str">
        <f t="shared" si="12"/>
        <v>2014, London + West Essex, 1, 50-59, Uterine</v>
      </c>
      <c r="B807">
        <v>2014</v>
      </c>
      <c r="C807" t="s">
        <v>39</v>
      </c>
      <c r="D807" t="s">
        <v>17</v>
      </c>
      <c r="E807">
        <v>1</v>
      </c>
      <c r="F807" t="s">
        <v>57</v>
      </c>
      <c r="G807">
        <v>157</v>
      </c>
    </row>
    <row r="808" spans="1:7" x14ac:dyDescent="0.25">
      <c r="A808" s="18" t="str">
        <f t="shared" si="12"/>
        <v>2014, London + West Essex, 2, 50-59, Uterine</v>
      </c>
      <c r="B808">
        <v>2014</v>
      </c>
      <c r="C808" t="s">
        <v>39</v>
      </c>
      <c r="D808" t="s">
        <v>17</v>
      </c>
      <c r="E808">
        <v>2</v>
      </c>
      <c r="F808" t="s">
        <v>57</v>
      </c>
      <c r="G808">
        <v>22</v>
      </c>
    </row>
    <row r="809" spans="1:7" x14ac:dyDescent="0.25">
      <c r="A809" s="18" t="str">
        <f t="shared" si="12"/>
        <v>2014, London + West Essex, 3, 50-59, Uterine</v>
      </c>
      <c r="B809">
        <v>2014</v>
      </c>
      <c r="C809" t="s">
        <v>39</v>
      </c>
      <c r="D809" t="s">
        <v>17</v>
      </c>
      <c r="E809">
        <v>3</v>
      </c>
      <c r="F809" t="s">
        <v>57</v>
      </c>
      <c r="G809">
        <v>19</v>
      </c>
    </row>
    <row r="810" spans="1:7" x14ac:dyDescent="0.25">
      <c r="A810" s="18" t="str">
        <f t="shared" si="12"/>
        <v>2014, London + West Essex, 4, 50-59, Uterine</v>
      </c>
      <c r="B810">
        <v>2014</v>
      </c>
      <c r="C810" t="s">
        <v>39</v>
      </c>
      <c r="D810" t="s">
        <v>17</v>
      </c>
      <c r="E810">
        <v>4</v>
      </c>
      <c r="F810" t="s">
        <v>57</v>
      </c>
      <c r="G810">
        <v>16</v>
      </c>
    </row>
    <row r="811" spans="1:7" x14ac:dyDescent="0.25">
      <c r="A811" s="18" t="str">
        <f t="shared" si="12"/>
        <v>2014, London + West Essex, Unk/Oth, 50-59, Uterine</v>
      </c>
      <c r="B811">
        <v>2014</v>
      </c>
      <c r="C811" t="s">
        <v>39</v>
      </c>
      <c r="D811" t="s">
        <v>17</v>
      </c>
      <c r="E811" t="s">
        <v>27</v>
      </c>
      <c r="F811" t="s">
        <v>57</v>
      </c>
      <c r="G811">
        <v>9</v>
      </c>
    </row>
    <row r="812" spans="1:7" x14ac:dyDescent="0.25">
      <c r="A812" s="18" t="str">
        <f t="shared" si="12"/>
        <v>2014, London + West Essex, 1, 60-69, Uterine</v>
      </c>
      <c r="B812">
        <v>2014</v>
      </c>
      <c r="C812" t="s">
        <v>39</v>
      </c>
      <c r="D812" t="s">
        <v>18</v>
      </c>
      <c r="E812">
        <v>1</v>
      </c>
      <c r="F812" t="s">
        <v>57</v>
      </c>
      <c r="G812">
        <v>207</v>
      </c>
    </row>
    <row r="813" spans="1:7" x14ac:dyDescent="0.25">
      <c r="A813" s="18" t="str">
        <f t="shared" si="12"/>
        <v>2014, London + West Essex, 2, 60-69, Uterine</v>
      </c>
      <c r="B813">
        <v>2014</v>
      </c>
      <c r="C813" t="s">
        <v>39</v>
      </c>
      <c r="D813" t="s">
        <v>18</v>
      </c>
      <c r="E813">
        <v>2</v>
      </c>
      <c r="F813" t="s">
        <v>57</v>
      </c>
      <c r="G813">
        <v>17</v>
      </c>
    </row>
    <row r="814" spans="1:7" x14ac:dyDescent="0.25">
      <c r="A814" s="18" t="str">
        <f t="shared" si="12"/>
        <v>2014, London + West Essex, 3, 60-69, Uterine</v>
      </c>
      <c r="B814">
        <v>2014</v>
      </c>
      <c r="C814" t="s">
        <v>39</v>
      </c>
      <c r="D814" t="s">
        <v>18</v>
      </c>
      <c r="E814">
        <v>3</v>
      </c>
      <c r="F814" t="s">
        <v>57</v>
      </c>
      <c r="G814">
        <v>42</v>
      </c>
    </row>
    <row r="815" spans="1:7" x14ac:dyDescent="0.25">
      <c r="A815" s="18" t="str">
        <f t="shared" si="12"/>
        <v>2014, London + West Essex, 4, 60-69, Uterine</v>
      </c>
      <c r="B815">
        <v>2014</v>
      </c>
      <c r="C815" t="s">
        <v>39</v>
      </c>
      <c r="D815" t="s">
        <v>18</v>
      </c>
      <c r="E815">
        <v>4</v>
      </c>
      <c r="F815" t="s">
        <v>57</v>
      </c>
      <c r="G815">
        <v>32</v>
      </c>
    </row>
    <row r="816" spans="1:7" x14ac:dyDescent="0.25">
      <c r="A816" s="18" t="str">
        <f t="shared" si="12"/>
        <v>2014, London + West Essex, Unk/Oth, 60-69, Uterine</v>
      </c>
      <c r="B816">
        <v>2014</v>
      </c>
      <c r="C816" t="s">
        <v>39</v>
      </c>
      <c r="D816" t="s">
        <v>18</v>
      </c>
      <c r="E816" t="s">
        <v>27</v>
      </c>
      <c r="F816" t="s">
        <v>57</v>
      </c>
      <c r="G816">
        <v>15</v>
      </c>
    </row>
    <row r="817" spans="1:7" x14ac:dyDescent="0.25">
      <c r="A817" s="18" t="str">
        <f t="shared" si="12"/>
        <v>2014, London + West Essex, 1, 70-79, Uterine</v>
      </c>
      <c r="B817">
        <v>2014</v>
      </c>
      <c r="C817" t="s">
        <v>39</v>
      </c>
      <c r="D817" t="s">
        <v>19</v>
      </c>
      <c r="E817">
        <v>1</v>
      </c>
      <c r="F817" t="s">
        <v>57</v>
      </c>
      <c r="G817">
        <v>140</v>
      </c>
    </row>
    <row r="818" spans="1:7" x14ac:dyDescent="0.25">
      <c r="A818" s="18" t="str">
        <f t="shared" si="12"/>
        <v>2014, London + West Essex, 2, 70-79, Uterine</v>
      </c>
      <c r="B818">
        <v>2014</v>
      </c>
      <c r="C818" t="s">
        <v>39</v>
      </c>
      <c r="D818" t="s">
        <v>19</v>
      </c>
      <c r="E818">
        <v>2</v>
      </c>
      <c r="F818" t="s">
        <v>57</v>
      </c>
      <c r="G818">
        <v>15</v>
      </c>
    </row>
    <row r="819" spans="1:7" x14ac:dyDescent="0.25">
      <c r="A819" s="18" t="str">
        <f t="shared" si="12"/>
        <v>2014, London + West Essex, 3, 70-79, Uterine</v>
      </c>
      <c r="B819">
        <v>2014</v>
      </c>
      <c r="C819" t="s">
        <v>39</v>
      </c>
      <c r="D819" t="s">
        <v>19</v>
      </c>
      <c r="E819">
        <v>3</v>
      </c>
      <c r="F819" t="s">
        <v>57</v>
      </c>
      <c r="G819">
        <v>33</v>
      </c>
    </row>
    <row r="820" spans="1:7" x14ac:dyDescent="0.25">
      <c r="A820" s="18" t="str">
        <f t="shared" si="12"/>
        <v>2014, London + West Essex, 4, 70-79, Uterine</v>
      </c>
      <c r="B820">
        <v>2014</v>
      </c>
      <c r="C820" t="s">
        <v>39</v>
      </c>
      <c r="D820" t="s">
        <v>19</v>
      </c>
      <c r="E820">
        <v>4</v>
      </c>
      <c r="F820" t="s">
        <v>57</v>
      </c>
      <c r="G820">
        <v>18</v>
      </c>
    </row>
    <row r="821" spans="1:7" x14ac:dyDescent="0.25">
      <c r="A821" s="18" t="str">
        <f t="shared" si="12"/>
        <v>2014, London + West Essex, Unk/Oth, 70-79, Uterine</v>
      </c>
      <c r="B821">
        <v>2014</v>
      </c>
      <c r="C821" t="s">
        <v>39</v>
      </c>
      <c r="D821" t="s">
        <v>19</v>
      </c>
      <c r="E821" t="s">
        <v>27</v>
      </c>
      <c r="F821" t="s">
        <v>57</v>
      </c>
      <c r="G821">
        <v>11</v>
      </c>
    </row>
    <row r="822" spans="1:7" x14ac:dyDescent="0.25">
      <c r="A822" s="18" t="str">
        <f t="shared" si="12"/>
        <v>2014, London + West Essex, 1, 80+, Uterine</v>
      </c>
      <c r="B822">
        <v>2014</v>
      </c>
      <c r="C822" t="s">
        <v>39</v>
      </c>
      <c r="D822" t="s">
        <v>20</v>
      </c>
      <c r="E822">
        <v>1</v>
      </c>
      <c r="F822" t="s">
        <v>57</v>
      </c>
      <c r="G822">
        <v>58</v>
      </c>
    </row>
    <row r="823" spans="1:7" x14ac:dyDescent="0.25">
      <c r="A823" s="18" t="str">
        <f t="shared" si="12"/>
        <v>2014, London + West Essex, 2, 80+, Uterine</v>
      </c>
      <c r="B823">
        <v>2014</v>
      </c>
      <c r="C823" t="s">
        <v>39</v>
      </c>
      <c r="D823" t="s">
        <v>20</v>
      </c>
      <c r="E823">
        <v>2</v>
      </c>
      <c r="F823" t="s">
        <v>57</v>
      </c>
      <c r="G823">
        <v>7</v>
      </c>
    </row>
    <row r="824" spans="1:7" x14ac:dyDescent="0.25">
      <c r="A824" s="18" t="str">
        <f t="shared" si="12"/>
        <v>2014, London + West Essex, 3, 80+, Uterine</v>
      </c>
      <c r="B824">
        <v>2014</v>
      </c>
      <c r="C824" t="s">
        <v>39</v>
      </c>
      <c r="D824" t="s">
        <v>20</v>
      </c>
      <c r="E824">
        <v>3</v>
      </c>
      <c r="F824" t="s">
        <v>57</v>
      </c>
      <c r="G824">
        <v>20</v>
      </c>
    </row>
    <row r="825" spans="1:7" x14ac:dyDescent="0.25">
      <c r="A825" s="18" t="str">
        <f t="shared" si="12"/>
        <v>2014, London + West Essex, 4, 80+, Uterine</v>
      </c>
      <c r="B825">
        <v>2014</v>
      </c>
      <c r="C825" t="s">
        <v>39</v>
      </c>
      <c r="D825" t="s">
        <v>20</v>
      </c>
      <c r="E825">
        <v>4</v>
      </c>
      <c r="F825" t="s">
        <v>57</v>
      </c>
      <c r="G825">
        <v>15</v>
      </c>
    </row>
    <row r="826" spans="1:7" x14ac:dyDescent="0.25">
      <c r="A826" s="18" t="str">
        <f t="shared" si="12"/>
        <v>2014, London + West Essex, Unk/Oth, 80+, Uterine</v>
      </c>
      <c r="B826">
        <v>2014</v>
      </c>
      <c r="C826" t="s">
        <v>39</v>
      </c>
      <c r="D826" t="s">
        <v>20</v>
      </c>
      <c r="E826" t="s">
        <v>27</v>
      </c>
      <c r="F826" t="s">
        <v>57</v>
      </c>
      <c r="G826">
        <v>12</v>
      </c>
    </row>
  </sheetData>
  <sortState ref="A2:G1651">
    <sortCondition ref="F2:F16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Information</vt:lpstr>
      <vt:lpstr>Interpretation</vt:lpstr>
      <vt:lpstr>London overall</vt:lpstr>
      <vt:lpstr>London by Cancer</vt:lpstr>
      <vt:lpstr>Information!_ftnref1</vt:lpstr>
    </vt:vector>
  </TitlesOfParts>
  <Company>SWPHO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Katherine Henson</cp:lastModifiedBy>
  <cp:lastPrinted>2012-10-23T12:39:01Z</cp:lastPrinted>
  <dcterms:created xsi:type="dcterms:W3CDTF">2010-08-17T08:49:25Z</dcterms:created>
  <dcterms:modified xsi:type="dcterms:W3CDTF">2016-07-12T11:37:59Z</dcterms:modified>
</cp:coreProperties>
</file>